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externalLinks/externalLink290.xml" ContentType="application/vnd.openxmlformats-officedocument.spreadsheetml.externalLink+xml"/>
  <Override PartName="/xl/externalLinks/externalLink291.xml" ContentType="application/vnd.openxmlformats-officedocument.spreadsheetml.externalLink+xml"/>
  <Override PartName="/xl/externalLinks/externalLink292.xml" ContentType="application/vnd.openxmlformats-officedocument.spreadsheetml.externalLink+xml"/>
  <Override PartName="/xl/externalLinks/externalLink293.xml" ContentType="application/vnd.openxmlformats-officedocument.spreadsheetml.externalLink+xml"/>
  <Override PartName="/xl/externalLinks/externalLink294.xml" ContentType="application/vnd.openxmlformats-officedocument.spreadsheetml.externalLink+xml"/>
  <Override PartName="/xl/externalLinks/externalLink295.xml" ContentType="application/vnd.openxmlformats-officedocument.spreadsheetml.externalLink+xml"/>
  <Override PartName="/xl/externalLinks/externalLink296.xml" ContentType="application/vnd.openxmlformats-officedocument.spreadsheetml.externalLink+xml"/>
  <Override PartName="/xl/externalLinks/externalLink297.xml" ContentType="application/vnd.openxmlformats-officedocument.spreadsheetml.externalLink+xml"/>
  <Override PartName="/xl/externalLinks/externalLink298.xml" ContentType="application/vnd.openxmlformats-officedocument.spreadsheetml.externalLink+xml"/>
  <Override PartName="/xl/externalLinks/externalLink299.xml" ContentType="application/vnd.openxmlformats-officedocument.spreadsheetml.externalLink+xml"/>
  <Override PartName="/xl/externalLinks/externalLink300.xml" ContentType="application/vnd.openxmlformats-officedocument.spreadsheetml.externalLink+xml"/>
  <Override PartName="/xl/externalLinks/externalLink301.xml" ContentType="application/vnd.openxmlformats-officedocument.spreadsheetml.externalLink+xml"/>
  <Override PartName="/xl/externalLinks/externalLink302.xml" ContentType="application/vnd.openxmlformats-officedocument.spreadsheetml.externalLink+xml"/>
  <Override PartName="/xl/externalLinks/externalLink303.xml" ContentType="application/vnd.openxmlformats-officedocument.spreadsheetml.externalLink+xml"/>
  <Override PartName="/xl/externalLinks/externalLink304.xml" ContentType="application/vnd.openxmlformats-officedocument.spreadsheetml.externalLink+xml"/>
  <Override PartName="/xl/externalLinks/externalLink305.xml" ContentType="application/vnd.openxmlformats-officedocument.spreadsheetml.externalLink+xml"/>
  <Override PartName="/xl/externalLinks/externalLink306.xml" ContentType="application/vnd.openxmlformats-officedocument.spreadsheetml.externalLink+xml"/>
  <Override PartName="/xl/externalLinks/externalLink307.xml" ContentType="application/vnd.openxmlformats-officedocument.spreadsheetml.externalLink+xml"/>
  <Override PartName="/xl/externalLinks/externalLink308.xml" ContentType="application/vnd.openxmlformats-officedocument.spreadsheetml.externalLink+xml"/>
  <Override PartName="/xl/externalLinks/externalLink309.xml" ContentType="application/vnd.openxmlformats-officedocument.spreadsheetml.externalLink+xml"/>
  <Override PartName="/xl/externalLinks/externalLink310.xml" ContentType="application/vnd.openxmlformats-officedocument.spreadsheetml.externalLink+xml"/>
  <Override PartName="/xl/externalLinks/externalLink311.xml" ContentType="application/vnd.openxmlformats-officedocument.spreadsheetml.externalLink+xml"/>
  <Override PartName="/xl/externalLinks/externalLink312.xml" ContentType="application/vnd.openxmlformats-officedocument.spreadsheetml.externalLink+xml"/>
  <Override PartName="/xl/externalLinks/externalLink313.xml" ContentType="application/vnd.openxmlformats-officedocument.spreadsheetml.externalLink+xml"/>
  <Override PartName="/xl/externalLinks/externalLink314.xml" ContentType="application/vnd.openxmlformats-officedocument.spreadsheetml.externalLink+xml"/>
  <Override PartName="/xl/externalLinks/externalLink315.xml" ContentType="application/vnd.openxmlformats-officedocument.spreadsheetml.externalLink+xml"/>
  <Override PartName="/xl/externalLinks/externalLink316.xml" ContentType="application/vnd.openxmlformats-officedocument.spreadsheetml.externalLink+xml"/>
  <Override PartName="/xl/externalLinks/externalLink317.xml" ContentType="application/vnd.openxmlformats-officedocument.spreadsheetml.externalLink+xml"/>
  <Override PartName="/xl/externalLinks/externalLink318.xml" ContentType="application/vnd.openxmlformats-officedocument.spreadsheetml.externalLink+xml"/>
  <Override PartName="/xl/externalLinks/externalLink319.xml" ContentType="application/vnd.openxmlformats-officedocument.spreadsheetml.externalLink+xml"/>
  <Override PartName="/xl/externalLinks/externalLink320.xml" ContentType="application/vnd.openxmlformats-officedocument.spreadsheetml.externalLink+xml"/>
  <Override PartName="/xl/externalLinks/externalLink321.xml" ContentType="application/vnd.openxmlformats-officedocument.spreadsheetml.externalLink+xml"/>
  <Override PartName="/xl/externalLinks/externalLink322.xml" ContentType="application/vnd.openxmlformats-officedocument.spreadsheetml.externalLink+xml"/>
  <Override PartName="/xl/externalLinks/externalLink323.xml" ContentType="application/vnd.openxmlformats-officedocument.spreadsheetml.externalLink+xml"/>
  <Override PartName="/xl/externalLinks/externalLink324.xml" ContentType="application/vnd.openxmlformats-officedocument.spreadsheetml.externalLink+xml"/>
  <Override PartName="/xl/externalLinks/externalLink325.xml" ContentType="application/vnd.openxmlformats-officedocument.spreadsheetml.externalLink+xml"/>
  <Override PartName="/xl/externalLinks/externalLink326.xml" ContentType="application/vnd.openxmlformats-officedocument.spreadsheetml.externalLink+xml"/>
  <Override PartName="/xl/externalLinks/externalLink327.xml" ContentType="application/vnd.openxmlformats-officedocument.spreadsheetml.externalLink+xml"/>
  <Override PartName="/xl/externalLinks/externalLink328.xml" ContentType="application/vnd.openxmlformats-officedocument.spreadsheetml.externalLink+xml"/>
  <Override PartName="/xl/externalLinks/externalLink329.xml" ContentType="application/vnd.openxmlformats-officedocument.spreadsheetml.externalLink+xml"/>
  <Override PartName="/xl/externalLinks/externalLink330.xml" ContentType="application/vnd.openxmlformats-officedocument.spreadsheetml.externalLink+xml"/>
  <Override PartName="/xl/externalLinks/externalLink331.xml" ContentType="application/vnd.openxmlformats-officedocument.spreadsheetml.externalLink+xml"/>
  <Override PartName="/xl/externalLinks/externalLink332.xml" ContentType="application/vnd.openxmlformats-officedocument.spreadsheetml.externalLink+xml"/>
  <Override PartName="/xl/externalLinks/externalLink333.xml" ContentType="application/vnd.openxmlformats-officedocument.spreadsheetml.externalLink+xml"/>
  <Override PartName="/xl/externalLinks/externalLink334.xml" ContentType="application/vnd.openxmlformats-officedocument.spreadsheetml.externalLink+xml"/>
  <Override PartName="/xl/externalLinks/externalLink335.xml" ContentType="application/vnd.openxmlformats-officedocument.spreadsheetml.externalLink+xml"/>
  <Override PartName="/xl/externalLinks/externalLink336.xml" ContentType="application/vnd.openxmlformats-officedocument.spreadsheetml.externalLink+xml"/>
  <Override PartName="/xl/externalLinks/externalLink337.xml" ContentType="application/vnd.openxmlformats-officedocument.spreadsheetml.externalLink+xml"/>
  <Override PartName="/xl/externalLinks/externalLink338.xml" ContentType="application/vnd.openxmlformats-officedocument.spreadsheetml.externalLink+xml"/>
  <Override PartName="/xl/externalLinks/externalLink339.xml" ContentType="application/vnd.openxmlformats-officedocument.spreadsheetml.externalLink+xml"/>
  <Override PartName="/xl/externalLinks/externalLink340.xml" ContentType="application/vnd.openxmlformats-officedocument.spreadsheetml.externalLink+xml"/>
  <Override PartName="/xl/externalLinks/externalLink341.xml" ContentType="application/vnd.openxmlformats-officedocument.spreadsheetml.externalLink+xml"/>
  <Override PartName="/xl/externalLinks/externalLink342.xml" ContentType="application/vnd.openxmlformats-officedocument.spreadsheetml.externalLink+xml"/>
  <Override PartName="/xl/externalLinks/externalLink343.xml" ContentType="application/vnd.openxmlformats-officedocument.spreadsheetml.externalLink+xml"/>
  <Override PartName="/xl/externalLinks/externalLink344.xml" ContentType="application/vnd.openxmlformats-officedocument.spreadsheetml.externalLink+xml"/>
  <Override PartName="/xl/externalLinks/externalLink345.xml" ContentType="application/vnd.openxmlformats-officedocument.spreadsheetml.externalLink+xml"/>
  <Override PartName="/xl/externalLinks/externalLink346.xml" ContentType="application/vnd.openxmlformats-officedocument.spreadsheetml.externalLink+xml"/>
  <Override PartName="/xl/externalLinks/externalLink347.xml" ContentType="application/vnd.openxmlformats-officedocument.spreadsheetml.externalLink+xml"/>
  <Override PartName="/xl/externalLinks/externalLink348.xml" ContentType="application/vnd.openxmlformats-officedocument.spreadsheetml.externalLink+xml"/>
  <Override PartName="/xl/externalLinks/externalLink349.xml" ContentType="application/vnd.openxmlformats-officedocument.spreadsheetml.externalLink+xml"/>
  <Override PartName="/xl/externalLinks/externalLink350.xml" ContentType="application/vnd.openxmlformats-officedocument.spreadsheetml.externalLink+xml"/>
  <Override PartName="/xl/externalLinks/externalLink351.xml" ContentType="application/vnd.openxmlformats-officedocument.spreadsheetml.externalLink+xml"/>
  <Override PartName="/xl/externalLinks/externalLink352.xml" ContentType="application/vnd.openxmlformats-officedocument.spreadsheetml.externalLink+xml"/>
  <Override PartName="/xl/externalLinks/externalLink353.xml" ContentType="application/vnd.openxmlformats-officedocument.spreadsheetml.externalLink+xml"/>
  <Override PartName="/xl/externalLinks/externalLink354.xml" ContentType="application/vnd.openxmlformats-officedocument.spreadsheetml.externalLink+xml"/>
  <Override PartName="/xl/externalLinks/externalLink355.xml" ContentType="application/vnd.openxmlformats-officedocument.spreadsheetml.externalLink+xml"/>
  <Override PartName="/xl/externalLinks/externalLink356.xml" ContentType="application/vnd.openxmlformats-officedocument.spreadsheetml.externalLink+xml"/>
  <Override PartName="/xl/externalLinks/externalLink357.xml" ContentType="application/vnd.openxmlformats-officedocument.spreadsheetml.externalLink+xml"/>
  <Override PartName="/xl/externalLinks/externalLink358.xml" ContentType="application/vnd.openxmlformats-officedocument.spreadsheetml.externalLink+xml"/>
  <Override PartName="/xl/externalLinks/externalLink359.xml" ContentType="application/vnd.openxmlformats-officedocument.spreadsheetml.externalLink+xml"/>
  <Override PartName="/xl/externalLinks/externalLink360.xml" ContentType="application/vnd.openxmlformats-officedocument.spreadsheetml.externalLink+xml"/>
  <Override PartName="/xl/externalLinks/externalLink361.xml" ContentType="application/vnd.openxmlformats-officedocument.spreadsheetml.externalLink+xml"/>
  <Override PartName="/xl/externalLinks/externalLink362.xml" ContentType="application/vnd.openxmlformats-officedocument.spreadsheetml.externalLink+xml"/>
  <Override PartName="/xl/externalLinks/externalLink363.xml" ContentType="application/vnd.openxmlformats-officedocument.spreadsheetml.externalLink+xml"/>
  <Override PartName="/xl/externalLinks/externalLink364.xml" ContentType="application/vnd.openxmlformats-officedocument.spreadsheetml.externalLink+xml"/>
  <Override PartName="/xl/externalLinks/externalLink365.xml" ContentType="application/vnd.openxmlformats-officedocument.spreadsheetml.externalLink+xml"/>
  <Override PartName="/xl/externalLinks/externalLink366.xml" ContentType="application/vnd.openxmlformats-officedocument.spreadsheetml.externalLink+xml"/>
  <Override PartName="/xl/externalLinks/externalLink367.xml" ContentType="application/vnd.openxmlformats-officedocument.spreadsheetml.externalLink+xml"/>
  <Override PartName="/xl/externalLinks/externalLink368.xml" ContentType="application/vnd.openxmlformats-officedocument.spreadsheetml.externalLink+xml"/>
  <Override PartName="/xl/externalLinks/externalLink369.xml" ContentType="application/vnd.openxmlformats-officedocument.spreadsheetml.externalLink+xml"/>
  <Override PartName="/xl/externalLinks/externalLink370.xml" ContentType="application/vnd.openxmlformats-officedocument.spreadsheetml.externalLink+xml"/>
  <Override PartName="/xl/externalLinks/externalLink371.xml" ContentType="application/vnd.openxmlformats-officedocument.spreadsheetml.externalLink+xml"/>
  <Override PartName="/xl/externalLinks/externalLink372.xml" ContentType="application/vnd.openxmlformats-officedocument.spreadsheetml.externalLink+xml"/>
  <Override PartName="/xl/externalLinks/externalLink373.xml" ContentType="application/vnd.openxmlformats-officedocument.spreadsheetml.externalLink+xml"/>
  <Override PartName="/xl/externalLinks/externalLink374.xml" ContentType="application/vnd.openxmlformats-officedocument.spreadsheetml.externalLink+xml"/>
  <Override PartName="/xl/externalLinks/externalLink375.xml" ContentType="application/vnd.openxmlformats-officedocument.spreadsheetml.externalLink+xml"/>
  <Override PartName="/xl/externalLinks/externalLink376.xml" ContentType="application/vnd.openxmlformats-officedocument.spreadsheetml.externalLink+xml"/>
  <Override PartName="/xl/externalLinks/externalLink377.xml" ContentType="application/vnd.openxmlformats-officedocument.spreadsheetml.externalLink+xml"/>
  <Override PartName="/xl/externalLinks/externalLink378.xml" ContentType="application/vnd.openxmlformats-officedocument.spreadsheetml.externalLink+xml"/>
  <Override PartName="/xl/externalLinks/externalLink379.xml" ContentType="application/vnd.openxmlformats-officedocument.spreadsheetml.externalLink+xml"/>
  <Override PartName="/xl/externalLinks/externalLink380.xml" ContentType="application/vnd.openxmlformats-officedocument.spreadsheetml.externalLink+xml"/>
  <Override PartName="/xl/externalLinks/externalLink381.xml" ContentType="application/vnd.openxmlformats-officedocument.spreadsheetml.externalLink+xml"/>
  <Override PartName="/xl/externalLinks/externalLink382.xml" ContentType="application/vnd.openxmlformats-officedocument.spreadsheetml.externalLink+xml"/>
  <Override PartName="/xl/externalLinks/externalLink383.xml" ContentType="application/vnd.openxmlformats-officedocument.spreadsheetml.externalLink+xml"/>
  <Override PartName="/xl/externalLinks/externalLink384.xml" ContentType="application/vnd.openxmlformats-officedocument.spreadsheetml.externalLink+xml"/>
  <Override PartName="/xl/externalLinks/externalLink385.xml" ContentType="application/vnd.openxmlformats-officedocument.spreadsheetml.externalLink+xml"/>
  <Override PartName="/xl/externalLinks/externalLink386.xml" ContentType="application/vnd.openxmlformats-officedocument.spreadsheetml.externalLink+xml"/>
  <Override PartName="/xl/externalLinks/externalLink387.xml" ContentType="application/vnd.openxmlformats-officedocument.spreadsheetml.externalLink+xml"/>
  <Override PartName="/xl/externalLinks/externalLink388.xml" ContentType="application/vnd.openxmlformats-officedocument.spreadsheetml.externalLink+xml"/>
  <Override PartName="/xl/externalLinks/externalLink389.xml" ContentType="application/vnd.openxmlformats-officedocument.spreadsheetml.externalLink+xml"/>
  <Override PartName="/xl/externalLinks/externalLink390.xml" ContentType="application/vnd.openxmlformats-officedocument.spreadsheetml.externalLink+xml"/>
  <Override PartName="/xl/externalLinks/externalLink391.xml" ContentType="application/vnd.openxmlformats-officedocument.spreadsheetml.externalLink+xml"/>
  <Override PartName="/xl/externalLinks/externalLink392.xml" ContentType="application/vnd.openxmlformats-officedocument.spreadsheetml.externalLink+xml"/>
  <Override PartName="/xl/externalLinks/externalLink393.xml" ContentType="application/vnd.openxmlformats-officedocument.spreadsheetml.externalLink+xml"/>
  <Override PartName="/xl/externalLinks/externalLink394.xml" ContentType="application/vnd.openxmlformats-officedocument.spreadsheetml.externalLink+xml"/>
  <Override PartName="/xl/externalLinks/externalLink395.xml" ContentType="application/vnd.openxmlformats-officedocument.spreadsheetml.externalLink+xml"/>
  <Override PartName="/xl/externalLinks/externalLink396.xml" ContentType="application/vnd.openxmlformats-officedocument.spreadsheetml.externalLink+xml"/>
  <Override PartName="/xl/externalLinks/externalLink397.xml" ContentType="application/vnd.openxmlformats-officedocument.spreadsheetml.externalLink+xml"/>
  <Override PartName="/xl/externalLinks/externalLink398.xml" ContentType="application/vnd.openxmlformats-officedocument.spreadsheetml.externalLink+xml"/>
  <Override PartName="/xl/externalLinks/externalLink399.xml" ContentType="application/vnd.openxmlformats-officedocument.spreadsheetml.externalLink+xml"/>
  <Override PartName="/xl/externalLinks/externalLink400.xml" ContentType="application/vnd.openxmlformats-officedocument.spreadsheetml.externalLink+xml"/>
  <Override PartName="/xl/externalLinks/externalLink401.xml" ContentType="application/vnd.openxmlformats-officedocument.spreadsheetml.externalLink+xml"/>
  <Override PartName="/xl/externalLinks/externalLink402.xml" ContentType="application/vnd.openxmlformats-officedocument.spreadsheetml.externalLink+xml"/>
  <Override PartName="/xl/externalLinks/externalLink403.xml" ContentType="application/vnd.openxmlformats-officedocument.spreadsheetml.externalLink+xml"/>
  <Override PartName="/xl/externalLinks/externalLink404.xml" ContentType="application/vnd.openxmlformats-officedocument.spreadsheetml.externalLink+xml"/>
  <Override PartName="/xl/externalLinks/externalLink405.xml" ContentType="application/vnd.openxmlformats-officedocument.spreadsheetml.externalLink+xml"/>
  <Override PartName="/xl/externalLinks/externalLink406.xml" ContentType="application/vnd.openxmlformats-officedocument.spreadsheetml.externalLink+xml"/>
  <Override PartName="/xl/externalLinks/externalLink407.xml" ContentType="application/vnd.openxmlformats-officedocument.spreadsheetml.externalLink+xml"/>
  <Override PartName="/xl/externalLinks/externalLink408.xml" ContentType="application/vnd.openxmlformats-officedocument.spreadsheetml.externalLink+xml"/>
  <Override PartName="/xl/externalLinks/externalLink409.xml" ContentType="application/vnd.openxmlformats-officedocument.spreadsheetml.externalLink+xml"/>
  <Override PartName="/xl/externalLinks/externalLink410.xml" ContentType="application/vnd.openxmlformats-officedocument.spreadsheetml.externalLink+xml"/>
  <Override PartName="/xl/externalLinks/externalLink411.xml" ContentType="application/vnd.openxmlformats-officedocument.spreadsheetml.externalLink+xml"/>
  <Override PartName="/xl/externalLinks/externalLink412.xml" ContentType="application/vnd.openxmlformats-officedocument.spreadsheetml.externalLink+xml"/>
  <Override PartName="/xl/externalLinks/externalLink413.xml" ContentType="application/vnd.openxmlformats-officedocument.spreadsheetml.externalLink+xml"/>
  <Override PartName="/xl/externalLinks/externalLink414.xml" ContentType="application/vnd.openxmlformats-officedocument.spreadsheetml.externalLink+xml"/>
  <Override PartName="/xl/externalLinks/externalLink4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BCEB54D-3375-4ADF-8D14-AFF761259D8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目标价格" sheetId="1" state="hidden" r:id="rId1"/>
    <sheet name="汇总表" sheetId="6" r:id="rId2"/>
    <sheet name="河北金属件目标价格-基础数据" sheetId="5" r:id="rId3"/>
    <sheet name="冲压工序费" sheetId="4" r:id="rId4"/>
    <sheet name="成卓" sheetId="9" state="hidden" r:id="rId5"/>
    <sheet name="6-钢板采购价格趋势图-2024" sheetId="11" r:id="rId6"/>
    <sheet name="航天宏达按集团" sheetId="7" state="hidden" r:id="rId7"/>
    <sheet name="航天宏达按库房" sheetId="8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  <externalReference r:id="rId296"/>
    <externalReference r:id="rId297"/>
    <externalReference r:id="rId298"/>
    <externalReference r:id="rId299"/>
    <externalReference r:id="rId300"/>
    <externalReference r:id="rId301"/>
    <externalReference r:id="rId302"/>
    <externalReference r:id="rId303"/>
    <externalReference r:id="rId304"/>
    <externalReference r:id="rId305"/>
    <externalReference r:id="rId306"/>
    <externalReference r:id="rId307"/>
    <externalReference r:id="rId308"/>
    <externalReference r:id="rId309"/>
    <externalReference r:id="rId310"/>
    <externalReference r:id="rId311"/>
    <externalReference r:id="rId312"/>
    <externalReference r:id="rId313"/>
    <externalReference r:id="rId314"/>
    <externalReference r:id="rId315"/>
    <externalReference r:id="rId316"/>
    <externalReference r:id="rId317"/>
    <externalReference r:id="rId318"/>
    <externalReference r:id="rId319"/>
    <externalReference r:id="rId320"/>
    <externalReference r:id="rId321"/>
    <externalReference r:id="rId322"/>
    <externalReference r:id="rId323"/>
    <externalReference r:id="rId324"/>
    <externalReference r:id="rId325"/>
    <externalReference r:id="rId326"/>
    <externalReference r:id="rId327"/>
    <externalReference r:id="rId328"/>
    <externalReference r:id="rId329"/>
    <externalReference r:id="rId330"/>
    <externalReference r:id="rId331"/>
    <externalReference r:id="rId332"/>
    <externalReference r:id="rId333"/>
    <externalReference r:id="rId334"/>
    <externalReference r:id="rId335"/>
    <externalReference r:id="rId336"/>
    <externalReference r:id="rId337"/>
    <externalReference r:id="rId338"/>
    <externalReference r:id="rId339"/>
    <externalReference r:id="rId340"/>
    <externalReference r:id="rId341"/>
    <externalReference r:id="rId342"/>
    <externalReference r:id="rId343"/>
    <externalReference r:id="rId344"/>
    <externalReference r:id="rId345"/>
    <externalReference r:id="rId346"/>
    <externalReference r:id="rId347"/>
    <externalReference r:id="rId348"/>
    <externalReference r:id="rId349"/>
    <externalReference r:id="rId350"/>
    <externalReference r:id="rId351"/>
    <externalReference r:id="rId352"/>
    <externalReference r:id="rId353"/>
    <externalReference r:id="rId354"/>
    <externalReference r:id="rId355"/>
    <externalReference r:id="rId356"/>
    <externalReference r:id="rId357"/>
    <externalReference r:id="rId358"/>
    <externalReference r:id="rId359"/>
    <externalReference r:id="rId360"/>
    <externalReference r:id="rId361"/>
    <externalReference r:id="rId362"/>
    <externalReference r:id="rId363"/>
    <externalReference r:id="rId364"/>
    <externalReference r:id="rId365"/>
    <externalReference r:id="rId366"/>
    <externalReference r:id="rId367"/>
    <externalReference r:id="rId368"/>
    <externalReference r:id="rId369"/>
    <externalReference r:id="rId370"/>
    <externalReference r:id="rId371"/>
    <externalReference r:id="rId372"/>
    <externalReference r:id="rId373"/>
    <externalReference r:id="rId374"/>
    <externalReference r:id="rId375"/>
    <externalReference r:id="rId376"/>
    <externalReference r:id="rId377"/>
    <externalReference r:id="rId378"/>
    <externalReference r:id="rId379"/>
    <externalReference r:id="rId380"/>
    <externalReference r:id="rId381"/>
    <externalReference r:id="rId382"/>
    <externalReference r:id="rId383"/>
    <externalReference r:id="rId384"/>
    <externalReference r:id="rId385"/>
    <externalReference r:id="rId386"/>
    <externalReference r:id="rId387"/>
    <externalReference r:id="rId388"/>
    <externalReference r:id="rId389"/>
    <externalReference r:id="rId390"/>
    <externalReference r:id="rId391"/>
    <externalReference r:id="rId392"/>
    <externalReference r:id="rId393"/>
    <externalReference r:id="rId394"/>
    <externalReference r:id="rId395"/>
    <externalReference r:id="rId396"/>
    <externalReference r:id="rId397"/>
    <externalReference r:id="rId398"/>
    <externalReference r:id="rId399"/>
    <externalReference r:id="rId400"/>
    <externalReference r:id="rId401"/>
    <externalReference r:id="rId402"/>
    <externalReference r:id="rId403"/>
    <externalReference r:id="rId404"/>
    <externalReference r:id="rId405"/>
    <externalReference r:id="rId406"/>
    <externalReference r:id="rId407"/>
    <externalReference r:id="rId408"/>
    <externalReference r:id="rId409"/>
    <externalReference r:id="rId410"/>
    <externalReference r:id="rId411"/>
    <externalReference r:id="rId412"/>
    <externalReference r:id="rId413"/>
    <externalReference r:id="rId414"/>
    <externalReference r:id="rId415"/>
    <externalReference r:id="rId416"/>
    <externalReference r:id="rId417"/>
    <externalReference r:id="rId418"/>
    <externalReference r:id="rId419"/>
    <externalReference r:id="rId420"/>
    <externalReference r:id="rId421"/>
    <externalReference r:id="rId422"/>
    <externalReference r:id="rId423"/>
  </externalReferences>
  <definedNames>
    <definedName name="\0">#N/A</definedName>
    <definedName name="\a">#REF!</definedName>
    <definedName name="\b">#REF!</definedName>
    <definedName name="\c">#N/A</definedName>
    <definedName name="\D">#REF!</definedName>
    <definedName name="\g">#REF!</definedName>
    <definedName name="\m">#REF!</definedName>
    <definedName name="\o">#N/A</definedName>
    <definedName name="\P">#REF!</definedName>
    <definedName name="\q">#REF!</definedName>
    <definedName name="\t">#REF!</definedName>
    <definedName name="\Y">#REF!</definedName>
    <definedName name="_">#REF!</definedName>
    <definedName name="_?">#REF!</definedName>
    <definedName name="__?">#REF!</definedName>
    <definedName name="___BA７００００">#REF!</definedName>
    <definedName name="___CAE１" localSheetId="5">[1]SUM14ZC1!#REF!</definedName>
    <definedName name="___CAE１">[2]SUM14ZC1!#REF!</definedName>
    <definedName name="__123Graph_A" hidden="1">#REF!</definedName>
    <definedName name="__123Graph_B" localSheetId="5" hidden="1">[3]原本!#REF!</definedName>
    <definedName name="__123Graph_B" hidden="1">[4]原本!#REF!</definedName>
    <definedName name="__123Graph_C" localSheetId="5" hidden="1">[3]原本!#REF!</definedName>
    <definedName name="__123Graph_C" hidden="1">[4]原本!#REF!</definedName>
    <definedName name="__123Graph_LBL_A" hidden="1">#REF!</definedName>
    <definedName name="__123Graph_X" hidden="1">#REF!</definedName>
    <definedName name="__A400000">#REF!</definedName>
    <definedName name="__A66000">#REF!</definedName>
    <definedName name="__A69000">#REF!</definedName>
    <definedName name="__A70000">#REF!</definedName>
    <definedName name="__A79000">#REF!</definedName>
    <definedName name="__A99000">#REF!</definedName>
    <definedName name="__C65800">#REF!</definedName>
    <definedName name="__C65900">#REF!</definedName>
    <definedName name="__C66000">#REF!</definedName>
    <definedName name="__Containers情報__">#REF!</definedName>
    <definedName name="__E80000">#REF!</definedName>
    <definedName name="__mat11">#REF!</definedName>
    <definedName name="__mat28">#REF!</definedName>
    <definedName name="__R">#REF!</definedName>
    <definedName name="__Table_Fields情報__">#REF!</definedName>
    <definedName name="_0" localSheetId="5">'[5]#REF'!#REF!</definedName>
    <definedName name="_0">'[6]#REF'!#REF!</definedName>
    <definedName name="_01_10_93">#REF!</definedName>
    <definedName name="_1" localSheetId="5">[7]採否比較金額!$B$1:$B$65536,[7]採否比較金額!$E$1:$E$65536</definedName>
    <definedName name="_1">[8]採否比較金額!$B$1:$B$65536,[8]採否比較金額!$E$1:$E$65536</definedName>
    <definedName name="_1_?" localSheetId="5">#REF!</definedName>
    <definedName name="_1_?">#REF!</definedName>
    <definedName name="_1000Y" localSheetId="5">[9]ｵｰﾄｸﾞﾗﾌﾃﾞｰﾀ最新版!#REF!</definedName>
    <definedName name="_1000Y">[10]ｵｰﾄｸﾞﾗﾌﾃﾞｰﾀ最新版!#REF!</definedName>
    <definedName name="_100H" localSheetId="5">[9]ｵｰﾄｸﾞﾗﾌﾃﾞｰﾀ最新版!$O$2:$O$488</definedName>
    <definedName name="_100H">[10]ｵｰﾄｸﾞﾗﾌﾃﾞｰﾀ最新版!$O$2:$O$488</definedName>
    <definedName name="_10W" localSheetId="5">[9]ｵｰﾄｸﾞﾗﾌﾃﾞｰﾀ最新版!$K$2:$K$488</definedName>
    <definedName name="_10W">[10]ｵｰﾄｸﾞﾗﾌﾃﾞｰﾀ最新版!$K$2:$K$488</definedName>
    <definedName name="_110L" localSheetId="5">[9]ｵｰﾄｸﾞﾗﾌﾃﾞｰﾀ最新版!$P$2:$P$488</definedName>
    <definedName name="_110L">[10]ｵｰﾄｸﾞﾗﾌﾃﾞｰﾀ最新版!$P$2:$P$488</definedName>
    <definedName name="_120L" localSheetId="5">[9]ｵｰﾄｸﾞﾗﾌﾃﾞｰﾀ最新版!$Q$2:$Q$488</definedName>
    <definedName name="_120L">[10]ｵｰﾄｸﾞﾗﾌﾃﾞｰﾀ最新版!$Q$2:$Q$488</definedName>
    <definedName name="_130L" localSheetId="5">[9]ｵｰﾄｸﾞﾗﾌﾃﾞｰﾀ最新版!$R$2:$R$488</definedName>
    <definedName name="_130L">[10]ｵｰﾄｸﾞﾗﾌﾃﾞｰﾀ最新版!$R$2:$R$488</definedName>
    <definedName name="_140H" localSheetId="5">[9]ｵｰﾄｸﾞﾗﾌﾃﾞｰﾀ最新版!#REF!</definedName>
    <definedName name="_140H">[10]ｵｰﾄｸﾞﾗﾌﾃﾞｰﾀ最新版!#REF!</definedName>
    <definedName name="_150L" localSheetId="5">[9]ｵｰﾄｸﾞﾗﾌﾃﾞｰﾀ最新版!#REF!</definedName>
    <definedName name="_150L">[10]ｵｰﾄｸﾞﾗﾌﾃﾞｰﾀ最新版!#REF!</definedName>
    <definedName name="_160H" localSheetId="5">[9]ｵｰﾄｸﾞﾗﾌﾃﾞｰﾀ最新版!#REF!</definedName>
    <definedName name="_160H">[10]ｵｰﾄｸﾞﾗﾌﾃﾞｰﾀ最新版!#REF!</definedName>
    <definedName name="_170L" localSheetId="5">[9]ｵｰﾄｸﾞﾗﾌﾃﾞｰﾀ最新版!#REF!</definedName>
    <definedName name="_170L">[10]ｵｰﾄｸﾞﾗﾌﾃﾞｰﾀ最新版!#REF!</definedName>
    <definedName name="_180L" localSheetId="5">[9]ｵｰﾄｸﾞﾗﾌﾃﾞｰﾀ最新版!#REF!</definedName>
    <definedName name="_180L">[10]ｵｰﾄｸﾞﾗﾌﾃﾞｰﾀ最新版!#REF!</definedName>
    <definedName name="_190H" localSheetId="5">[9]ｵｰﾄｸﾞﾗﾌﾃﾞｰﾀ最新版!#REF!</definedName>
    <definedName name="_190H">[10]ｵｰﾄｸﾞﾗﾌﾃﾞｰﾀ最新版!#REF!</definedName>
    <definedName name="_1998_Ford_Retail_Volumes">#REF!</definedName>
    <definedName name="_1R_">#REF!</definedName>
    <definedName name="_2" localSheetId="5">[7]採否比較金額!$C$1:$C$65536,[7]採否比較金額!$F$1:$F$65536</definedName>
    <definedName name="_2">[8]採否比較金額!$C$1:$C$65536,[8]採否比較金額!$F$1:$F$65536</definedName>
    <definedName name="_2__123Graph_BCHART_5" localSheetId="5" hidden="1">#REF!</definedName>
    <definedName name="_2__123Graph_BCHART_5" hidden="1">#REF!</definedName>
    <definedName name="_200H" localSheetId="5">[9]ｵｰﾄｸﾞﾗﾌﾃﾞｰﾀ最新版!#REF!</definedName>
    <definedName name="_200H">[10]ｵｰﾄｸﾞﾗﾌﾃﾞｰﾀ最新版!#REF!</definedName>
    <definedName name="_20W" localSheetId="5">[9]ｵｰﾄｸﾞﾗﾌﾃﾞｰﾀ最新版!$L$2:$L$488</definedName>
    <definedName name="_20W">[10]ｵｰﾄｸﾞﾗﾌﾃﾞｰﾀ最新版!$L$2:$L$488</definedName>
    <definedName name="_210H" localSheetId="5">[9]ｵｰﾄｸﾞﾗﾌﾃﾞｰﾀ最新版!#REF!</definedName>
    <definedName name="_210H">[10]ｵｰﾄｸﾞﾗﾌﾃﾞｰﾀ最新版!#REF!</definedName>
    <definedName name="_220A" localSheetId="5">[9]ｵｰﾄｸﾞﾗﾌﾃﾞｰﾀ最新版!#REF!</definedName>
    <definedName name="_220A">[10]ｵｰﾄｸﾞﾗﾌﾃﾞｰﾀ最新版!#REF!</definedName>
    <definedName name="_221A" localSheetId="5">[9]ｵｰﾄｸﾞﾗﾌﾃﾞｰﾀ最新版!#REF!</definedName>
    <definedName name="_221A">[10]ｵｰﾄｸﾞﾗﾌﾃﾞｰﾀ最新版!#REF!</definedName>
    <definedName name="_230A" localSheetId="5">[9]ｵｰﾄｸﾞﾗﾌﾃﾞｰﾀ最新版!#REF!</definedName>
    <definedName name="_230A">[10]ｵｰﾄｸﾞﾗﾌﾃﾞｰﾀ最新版!#REF!</definedName>
    <definedName name="_240A" localSheetId="5">[9]ｵｰﾄｸﾞﾗﾌﾃﾞｰﾀ最新版!#REF!</definedName>
    <definedName name="_240A">[10]ｵｰﾄｸﾞﾗﾌﾃﾞｰﾀ最新版!#REF!</definedName>
    <definedName name="_250A" localSheetId="5">[9]ｵｰﾄｸﾞﾗﾌﾃﾞｰﾀ最新版!#REF!</definedName>
    <definedName name="_250A">[10]ｵｰﾄｸﾞﾗﾌﾃﾞｰﾀ最新版!#REF!</definedName>
    <definedName name="_260H" localSheetId="5">[9]ｵｰﾄｸﾞﾗﾌﾃﾞｰﾀ最新版!#REF!</definedName>
    <definedName name="_260H">[10]ｵｰﾄｸﾞﾗﾌﾃﾞｰﾀ最新版!#REF!</definedName>
    <definedName name="_270H" localSheetId="5">[9]ｵｰﾄｸﾞﾗﾌﾃﾞｰﾀ最新版!#REF!</definedName>
    <definedName name="_270H">[10]ｵｰﾄｸﾞﾗﾌﾃﾞｰﾀ最新版!#REF!</definedName>
    <definedName name="_280H" localSheetId="5">[9]ｵｰﾄｸﾞﾗﾌﾃﾞｰﾀ最新版!#REF!</definedName>
    <definedName name="_280H">[10]ｵｰﾄｸﾞﾗﾌﾃﾞｰﾀ最新版!#REF!</definedName>
    <definedName name="_290W" localSheetId="5">[9]ｵｰﾄｸﾞﾗﾌﾃﾞｰﾀ最新版!#REF!</definedName>
    <definedName name="_290W">[10]ｵｰﾄｸﾞﾗﾌﾃﾞｰﾀ最新版!#REF!</definedName>
    <definedName name="_3" localSheetId="5">[7]採否比較金額!$D$1:$D$65536,[7]採否比較金額!$G$1:$G$65536</definedName>
    <definedName name="_3">[8]採否比較金額!$D$1:$D$65536,[8]採否比較金額!$G$1:$G$65536</definedName>
    <definedName name="_3__123Graph_CCHART_5" localSheetId="5" hidden="1">#REF!</definedName>
    <definedName name="_3__123Graph_CCHART_5" hidden="1">#REF!</definedName>
    <definedName name="_300H" localSheetId="5">[9]ｵｰﾄｸﾞﾗﾌﾃﾞｰﾀ最新版!#REF!</definedName>
    <definedName name="_300H">[10]ｵｰﾄｸﾞﾗﾌﾃﾞｰﾀ最新版!#REF!</definedName>
    <definedName name="_30H" localSheetId="5">[9]ｵｰﾄｸﾞﾗﾌﾃﾞｰﾀ最新版!#REF!</definedName>
    <definedName name="_30H">[10]ｵｰﾄｸﾞﾗﾌﾃﾞｰﾀ最新版!#REF!</definedName>
    <definedName name="_310L" localSheetId="5">[9]ｵｰﾄｸﾞﾗﾌﾃﾞｰﾀ最新版!#REF!</definedName>
    <definedName name="_310L">[10]ｵｰﾄｸﾞﾗﾌﾃﾞｰﾀ最新版!#REF!</definedName>
    <definedName name="_320H" localSheetId="5">[9]ｵｰﾄｸﾞﾗﾌﾃﾞｰﾀ最新版!#REF!</definedName>
    <definedName name="_320H">[10]ｵｰﾄｸﾞﾗﾌﾃﾞｰﾀ最新版!#REF!</definedName>
    <definedName name="_330H" localSheetId="5">[9]ｵｰﾄｸﾞﾗﾌﾃﾞｰﾀ最新版!#REF!</definedName>
    <definedName name="_330H">[10]ｵｰﾄｸﾞﾗﾌﾃﾞｰﾀ最新版!#REF!</definedName>
    <definedName name="_340L" localSheetId="5">[9]ｵｰﾄｸﾞﾗﾌﾃﾞｰﾀ最新版!#REF!</definedName>
    <definedName name="_340L">[10]ｵｰﾄｸﾞﾗﾌﾃﾞｰﾀ最新版!#REF!</definedName>
    <definedName name="_350L" localSheetId="5">[9]ｵｰﾄｸﾞﾗﾌﾃﾞｰﾀ最新版!#REF!</definedName>
    <definedName name="_350L">[10]ｵｰﾄｸﾞﾗﾌﾃﾞｰﾀ最新版!#REF!</definedName>
    <definedName name="_360H" localSheetId="5">[9]ｵｰﾄｸﾞﾗﾌﾃﾞｰﾀ最新版!#REF!</definedName>
    <definedName name="_360H">[10]ｵｰﾄｸﾞﾗﾌﾃﾞｰﾀ最新版!#REF!</definedName>
    <definedName name="_370A" localSheetId="5">[9]ｵｰﾄｸﾞﾗﾌﾃﾞｰﾀ最新版!#REF!</definedName>
    <definedName name="_370A">[10]ｵｰﾄｸﾞﾗﾌﾃﾞｰﾀ最新版!#REF!</definedName>
    <definedName name="_380A" localSheetId="5">[9]ｵｰﾄｸﾞﾗﾌﾃﾞｰﾀ最新版!#REF!</definedName>
    <definedName name="_380A">[10]ｵｰﾄｸﾞﾗﾌﾃﾞｰﾀ最新版!#REF!</definedName>
    <definedName name="_390A" localSheetId="5">[9]ｵｰﾄｸﾞﾗﾌﾃﾞｰﾀ最新版!#REF!</definedName>
    <definedName name="_390A">[10]ｵｰﾄｸﾞﾗﾌﾃﾞｰﾀ最新版!#REF!</definedName>
    <definedName name="_4" localSheetId="5">'[11]Att-3 開発ｽｹｼﾞｭｰﾙ'!#REF!</definedName>
    <definedName name="_4">'[12]Att-3 開発ｽｹｼﾞｭｰﾙ'!#REF!</definedName>
    <definedName name="_4__123Graph_DCHART_5" localSheetId="5" hidden="1">#REF!</definedName>
    <definedName name="_4__123Graph_DCHART_5" hidden="1">#REF!</definedName>
    <definedName name="_400A" localSheetId="5">[9]ｵｰﾄｸﾞﾗﾌﾃﾞｰﾀ最新版!#REF!</definedName>
    <definedName name="_400A">[10]ｵｰﾄｸﾞﾗﾌﾃﾞｰﾀ最新版!#REF!</definedName>
    <definedName name="_40L" localSheetId="5">[9]ｵｰﾄｸﾞﾗﾌﾃﾞｰﾀ最新版!$M$2:$M$488</definedName>
    <definedName name="_40L">[10]ｵｰﾄｸﾞﾗﾌﾃﾞｰﾀ最新版!$M$2:$M$488</definedName>
    <definedName name="_410L" localSheetId="5">[9]ｵｰﾄｸﾞﾗﾌﾃﾞｰﾀ最新版!#REF!</definedName>
    <definedName name="_410L">[10]ｵｰﾄｸﾞﾗﾌﾃﾞｰﾀ最新版!#REF!</definedName>
    <definedName name="_420W" localSheetId="5">[9]ｵｰﾄｸﾞﾗﾌﾃﾞｰﾀ最新版!#REF!</definedName>
    <definedName name="_420W">[10]ｵｰﾄｸﾞﾗﾌﾃﾞｰﾀ最新版!#REF!</definedName>
    <definedName name="_430W" localSheetId="5">[9]ｵｰﾄｸﾞﾗﾌﾃﾞｰﾀ最新版!#REF!</definedName>
    <definedName name="_430W">[10]ｵｰﾄｸﾞﾗﾌﾃﾞｰﾀ最新版!#REF!</definedName>
    <definedName name="_440W" localSheetId="5">[9]ｵｰﾄｸﾞﾗﾌﾃﾞｰﾀ最新版!#REF!</definedName>
    <definedName name="_440W">[10]ｵｰﾄｸﾞﾗﾌﾃﾞｰﾀ最新版!#REF!</definedName>
    <definedName name="_450L" localSheetId="5">[9]ｵｰﾄｸﾞﾗﾌﾃﾞｰﾀ最新版!#REF!</definedName>
    <definedName name="_450L">[10]ｵｰﾄｸﾞﾗﾌﾃﾞｰﾀ最新版!#REF!</definedName>
    <definedName name="_460L" localSheetId="5">[9]ｵｰﾄｸﾞﾗﾌﾃﾞｰﾀ最新版!#REF!</definedName>
    <definedName name="_460L">[10]ｵｰﾄｸﾞﾗﾌﾃﾞｰﾀ最新版!#REF!</definedName>
    <definedName name="_470H" localSheetId="5">[9]ｵｰﾄｸﾞﾗﾌﾃﾞｰﾀ最新版!#REF!</definedName>
    <definedName name="_470H">[10]ｵｰﾄｸﾞﾗﾌﾃﾞｰﾀ最新版!#REF!</definedName>
    <definedName name="_480H" localSheetId="5">[9]ｵｰﾄｸﾞﾗﾌﾃﾞｰﾀ最新版!#REF!</definedName>
    <definedName name="_480H">[10]ｵｰﾄｸﾞﾗﾌﾃﾞｰﾀ最新版!#REF!</definedName>
    <definedName name="_490W" localSheetId="5">[9]ｵｰﾄｸﾞﾗﾌﾃﾞｰﾀ最新版!#REF!</definedName>
    <definedName name="_490W">[10]ｵｰﾄｸﾞﾗﾌﾃﾞｰﾀ最新版!#REF!</definedName>
    <definedName name="_5" localSheetId="5">'[11]Att-3 開発ｽｹｼﾞｭｰﾙ'!#REF!</definedName>
    <definedName name="_5">'[12]Att-3 開発ｽｹｼﾞｭｰﾙ'!#REF!</definedName>
    <definedName name="_5__123Graph_ECHART_5" localSheetId="5" hidden="1">#REF!</definedName>
    <definedName name="_5__123Graph_ECHART_5" hidden="1">#REF!</definedName>
    <definedName name="_500H" localSheetId="5">[9]ｵｰﾄｸﾞﾗﾌﾃﾞｰﾀ最新版!#REF!</definedName>
    <definedName name="_500H">[10]ｵｰﾄｸﾞﾗﾌﾃﾞｰﾀ最新版!#REF!</definedName>
    <definedName name="_50A" localSheetId="5">[9]ｵｰﾄｸﾞﾗﾌﾃﾞｰﾀ最新版!#REF!</definedName>
    <definedName name="_50A">[10]ｵｰﾄｸﾞﾗﾌﾃﾞｰﾀ最新版!#REF!</definedName>
    <definedName name="_510H" localSheetId="5">[9]ｵｰﾄｸﾞﾗﾌﾃﾞｰﾀ最新版!#REF!</definedName>
    <definedName name="_510H">[10]ｵｰﾄｸﾞﾗﾌﾃﾞｰﾀ最新版!#REF!</definedName>
    <definedName name="_511L" localSheetId="5">[9]ｵｰﾄｸﾞﾗﾌﾃﾞｰﾀ最新版!#REF!</definedName>
    <definedName name="_511L">[10]ｵｰﾄｸﾞﾗﾌﾃﾞｰﾀ最新版!#REF!</definedName>
    <definedName name="_520H" localSheetId="5">[9]ｵｰﾄｸﾞﾗﾌﾃﾞｰﾀ最新版!#REF!</definedName>
    <definedName name="_520H">[10]ｵｰﾄｸﾞﾗﾌﾃﾞｰﾀ最新版!#REF!</definedName>
    <definedName name="_530H" localSheetId="5">[9]ｵｰﾄｸﾞﾗﾌﾃﾞｰﾀ最新版!#REF!</definedName>
    <definedName name="_530H">[10]ｵｰﾄｸﾞﾗﾌﾃﾞｰﾀ最新版!#REF!</definedName>
    <definedName name="_540W" localSheetId="5">[9]ｵｰﾄｸﾞﾗﾌﾃﾞｰﾀ最新版!#REF!</definedName>
    <definedName name="_540W">[10]ｵｰﾄｸﾞﾗﾌﾃﾞｰﾀ最新版!#REF!</definedName>
    <definedName name="_550L" localSheetId="5">[9]ｵｰﾄｸﾞﾗﾌﾃﾞｰﾀ最新版!#REF!</definedName>
    <definedName name="_550L">[10]ｵｰﾄｸﾞﾗﾌﾃﾞｰﾀ最新版!#REF!</definedName>
    <definedName name="_560A" localSheetId="5">[9]ｵｰﾄｸﾞﾗﾌﾃﾞｰﾀ最新版!#REF!</definedName>
    <definedName name="_560A">[10]ｵｰﾄｸﾞﾗﾌﾃﾞｰﾀ最新版!#REF!</definedName>
    <definedName name="_562">#REF!</definedName>
    <definedName name="_570A" localSheetId="5">[9]ｵｰﾄｸﾞﾗﾌﾃﾞｰﾀ最新版!#REF!</definedName>
    <definedName name="_570A">[10]ｵｰﾄｸﾞﾗﾌﾃﾞｰﾀ最新版!#REF!</definedName>
    <definedName name="_580W" localSheetId="5">[9]ｵｰﾄｸﾞﾗﾌﾃﾞｰﾀ最新版!#REF!</definedName>
    <definedName name="_580W">[10]ｵｰﾄｸﾞﾗﾌﾃﾞｰﾀ最新版!#REF!</definedName>
    <definedName name="_590H" localSheetId="5">[9]ｵｰﾄｸﾞﾗﾌﾃﾞｰﾀ最新版!#REF!</definedName>
    <definedName name="_590H">[10]ｵｰﾄｸﾞﾗﾌﾃﾞｰﾀ最新版!#REF!</definedName>
    <definedName name="_6" localSheetId="5">'[11]Att-3 開発ｽｹｼﾞｭｰﾙ'!#REF!</definedName>
    <definedName name="_6">'[12]Att-3 開発ｽｹｼﾞｭｰﾙ'!#REF!</definedName>
    <definedName name="_6__123Graph_FCHART_5" localSheetId="5" hidden="1">#REF!</definedName>
    <definedName name="_6__123Graph_FCHART_5" hidden="1">#REF!</definedName>
    <definedName name="_600L" localSheetId="5">[9]ｵｰﾄｸﾞﾗﾌﾃﾞｰﾀ最新版!#REF!</definedName>
    <definedName name="_600L">[10]ｵｰﾄｸﾞﾗﾌﾃﾞｰﾀ最新版!#REF!</definedName>
    <definedName name="_60W" localSheetId="5">[9]ｵｰﾄｸﾞﾗﾌﾃﾞｰﾀ最新版!$N$2:$N$488</definedName>
    <definedName name="_60W">[10]ｵｰﾄｸﾞﾗﾌﾃﾞｰﾀ最新版!$N$2:$N$488</definedName>
    <definedName name="_610H" localSheetId="5">[9]ｵｰﾄｸﾞﾗﾌﾃﾞｰﾀ最新版!#REF!</definedName>
    <definedName name="_610H">[10]ｵｰﾄｸﾞﾗﾌﾃﾞｰﾀ最新版!#REF!</definedName>
    <definedName name="_620L" localSheetId="5">[9]ｵｰﾄｸﾞﾗﾌﾃﾞｰﾀ最新版!#REF!</definedName>
    <definedName name="_620L">[10]ｵｰﾄｸﾞﾗﾌﾃﾞｰﾀ最新版!#REF!</definedName>
    <definedName name="_626">#REF!</definedName>
    <definedName name="_630H" localSheetId="5">[9]ｵｰﾄｸﾞﾗﾌﾃﾞｰﾀ最新版!#REF!</definedName>
    <definedName name="_630H">[10]ｵｰﾄｸﾞﾗﾌﾃﾞｰﾀ最新版!#REF!</definedName>
    <definedName name="_63ｰ2" localSheetId="5">[13]車両質量一覧!#REF!</definedName>
    <definedName name="_63ｰ2">[14]車両質量一覧!#REF!</definedName>
    <definedName name="_640L" localSheetId="5">[9]ｵｰﾄｸﾞﾗﾌﾃﾞｰﾀ最新版!#REF!</definedName>
    <definedName name="_640L">[10]ｵｰﾄｸﾞﾗﾌﾃﾞｰﾀ最新版!#REF!</definedName>
    <definedName name="_650L" localSheetId="5">[9]ｵｰﾄｸﾞﾗﾌﾃﾞｰﾀ最新版!#REF!</definedName>
    <definedName name="_650L">[10]ｵｰﾄｸﾞﾗﾌﾃﾞｰﾀ最新版!#REF!</definedName>
    <definedName name="_660H" localSheetId="5">[9]ｵｰﾄｸﾞﾗﾌﾃﾞｰﾀ最新版!#REF!</definedName>
    <definedName name="_660H">[10]ｵｰﾄｸﾞﾗﾌﾃﾞｰﾀ最新版!#REF!</definedName>
    <definedName name="_670L" localSheetId="5">[9]ｵｰﾄｸﾞﾗﾌﾃﾞｰﾀ最新版!#REF!</definedName>
    <definedName name="_670L">[10]ｵｰﾄｸﾞﾗﾌﾃﾞｰﾀ最新版!#REF!</definedName>
    <definedName name="_680L" localSheetId="5">[9]ｵｰﾄｸﾞﾗﾌﾃﾞｰﾀ最新版!#REF!</definedName>
    <definedName name="_680L">[10]ｵｰﾄｸﾞﾗﾌﾃﾞｰﾀ最新版!#REF!</definedName>
    <definedName name="_690L" localSheetId="5">[9]ｵｰﾄｸﾞﾗﾌﾃﾞｰﾀ最新版!#REF!</definedName>
    <definedName name="_690L">[10]ｵｰﾄｸﾞﾗﾌﾃﾞｰﾀ最新版!#REF!</definedName>
    <definedName name="_7" localSheetId="5">'[11]Att-3 開発ｽｹｼﾞｭｰﾙ'!#REF!</definedName>
    <definedName name="_7">'[12]Att-3 開発ｽｹｼﾞｭｰﾙ'!#REF!</definedName>
    <definedName name="_7__123Graph_XCHART_5" localSheetId="5" hidden="1">#REF!</definedName>
    <definedName name="_7__123Graph_XCHART_5" hidden="1">#REF!</definedName>
    <definedName name="_700W" localSheetId="5">[9]ｵｰﾄｸﾞﾗﾌﾃﾞｰﾀ最新版!#REF!</definedName>
    <definedName name="_700W">[10]ｵｰﾄｸﾞﾗﾌﾃﾞｰﾀ最新版!#REF!</definedName>
    <definedName name="_70W" localSheetId="5">[9]ｵｰﾄｸﾞﾗﾌﾃﾞｰﾀ最新版!#REF!</definedName>
    <definedName name="_70W">[10]ｵｰﾄｸﾞﾗﾌﾃﾞｰﾀ最新版!#REF!</definedName>
    <definedName name="_710H" localSheetId="5">[9]ｵｰﾄｸﾞﾗﾌﾃﾞｰﾀ最新版!#REF!</definedName>
    <definedName name="_710H">[10]ｵｰﾄｸﾞﾗﾌﾃﾞｰﾀ最新版!#REF!</definedName>
    <definedName name="_720L" localSheetId="5">[9]ｵｰﾄｸﾞﾗﾌﾃﾞｰﾀ最新版!#REF!</definedName>
    <definedName name="_720L">[10]ｵｰﾄｸﾞﾗﾌﾃﾞｰﾀ最新版!#REF!</definedName>
    <definedName name="_730H" localSheetId="5">[9]ｵｰﾄｸﾞﾗﾌﾃﾞｰﾀ最新版!#REF!</definedName>
    <definedName name="_730H">[10]ｵｰﾄｸﾞﾗﾌﾃﾞｰﾀ最新版!#REF!</definedName>
    <definedName name="_740H" localSheetId="5">[9]ｵｰﾄｸﾞﾗﾌﾃﾞｰﾀ最新版!#REF!</definedName>
    <definedName name="_740H">[10]ｵｰﾄｸﾞﾗﾌﾃﾞｰﾀ最新版!#REF!</definedName>
    <definedName name="_750L" localSheetId="5">[9]ｵｰﾄｸﾞﾗﾌﾃﾞｰﾀ最新版!#REF!</definedName>
    <definedName name="_750L">[10]ｵｰﾄｸﾞﾗﾌﾃﾞｰﾀ最新版!#REF!</definedName>
    <definedName name="_760A" localSheetId="5">[9]ｵｰﾄｸﾞﾗﾌﾃﾞｰﾀ最新版!#REF!</definedName>
    <definedName name="_760A">[10]ｵｰﾄｸﾞﾗﾌﾃﾞｰﾀ最新版!#REF!</definedName>
    <definedName name="_770A" localSheetId="5">[9]ｵｰﾄｸﾞﾗﾌﾃﾞｰﾀ最新版!#REF!</definedName>
    <definedName name="_770A">[10]ｵｰﾄｸﾞﾗﾌﾃﾞｰﾀ最新版!#REF!</definedName>
    <definedName name="_780A" localSheetId="5">[9]ｵｰﾄｸﾞﾗﾌﾃﾞｰﾀ最新版!#REF!</definedName>
    <definedName name="_780A">[10]ｵｰﾄｸﾞﾗﾌﾃﾞｰﾀ最新版!#REF!</definedName>
    <definedName name="_790A" localSheetId="5">[9]ｵｰﾄｸﾞﾗﾌﾃﾞｰﾀ最新版!#REF!</definedName>
    <definedName name="_790A">[10]ｵｰﾄｸﾞﾗﾌﾃﾞｰﾀ最新版!#REF!</definedName>
    <definedName name="_8_0">'[15]2'!#REF!</definedName>
    <definedName name="_800L" localSheetId="5">[9]ｵｰﾄｸﾞﾗﾌﾃﾞｰﾀ最新版!#REF!</definedName>
    <definedName name="_800L">[10]ｵｰﾄｸﾞﾗﾌﾃﾞｰﾀ最新版!#REF!</definedName>
    <definedName name="_80W" localSheetId="5">[9]ｵｰﾄｸﾞﾗﾌﾃﾞｰﾀ最新版!#REF!</definedName>
    <definedName name="_80W">[10]ｵｰﾄｸﾞﾗﾌﾃﾞｰﾀ最新版!#REF!</definedName>
    <definedName name="_810L" localSheetId="5">[9]ｵｰﾄｸﾞﾗﾌﾃﾞｰﾀ最新版!#REF!</definedName>
    <definedName name="_810L">[10]ｵｰﾄｸﾞﾗﾌﾃﾞｰﾀ最新版!#REF!</definedName>
    <definedName name="_820L" localSheetId="5">[9]ｵｰﾄｸﾞﾗﾌﾃﾞｰﾀ最新版!#REF!</definedName>
    <definedName name="_820L">[10]ｵｰﾄｸﾞﾗﾌﾃﾞｰﾀ最新版!#REF!</definedName>
    <definedName name="_830W" localSheetId="5">[9]ｵｰﾄｸﾞﾗﾌﾃﾞｰﾀ最新版!#REF!</definedName>
    <definedName name="_830W">[10]ｵｰﾄｸﾞﾗﾌﾃﾞｰﾀ最新版!#REF!</definedName>
    <definedName name="_840W" localSheetId="5">[9]ｵｰﾄｸﾞﾗﾌﾃﾞｰﾀ最新版!#REF!</definedName>
    <definedName name="_840W">[10]ｵｰﾄｸﾞﾗﾌﾃﾞｰﾀ最新版!#REF!</definedName>
    <definedName name="_850L" localSheetId="5">[9]ｵｰﾄｸﾞﾗﾌﾃﾞｰﾀ最新版!#REF!</definedName>
    <definedName name="_850L">[10]ｵｰﾄｸﾞﾗﾌﾃﾞｰﾀ最新版!#REF!</definedName>
    <definedName name="_860L" localSheetId="5">[9]ｵｰﾄｸﾞﾗﾌﾃﾞｰﾀ最新版!#REF!</definedName>
    <definedName name="_860L">[10]ｵｰﾄｸﾞﾗﾌﾃﾞｰﾀ最新版!#REF!</definedName>
    <definedName name="_870H" localSheetId="5">[9]ｵｰﾄｸﾞﾗﾌﾃﾞｰﾀ最新版!#REF!</definedName>
    <definedName name="_870H">[10]ｵｰﾄｸﾞﾗﾌﾃﾞｰﾀ最新版!#REF!</definedName>
    <definedName name="_880H" localSheetId="5">[9]ｵｰﾄｸﾞﾗﾌﾃﾞｰﾀ最新版!#REF!</definedName>
    <definedName name="_880H">[10]ｵｰﾄｸﾞﾗﾌﾃﾞｰﾀ最新版!#REF!</definedName>
    <definedName name="_89">#N/A</definedName>
    <definedName name="_890W" localSheetId="5">[9]ｵｰﾄｸﾞﾗﾌﾃﾞｰﾀ最新版!#REF!</definedName>
    <definedName name="_890W">[10]ｵｰﾄｸﾞﾗﾌﾃﾞｰﾀ最新版!#REF!</definedName>
    <definedName name="_891W" localSheetId="5">[9]ｵｰﾄｸﾞﾗﾌﾃﾞｰﾀ最新版!#REF!</definedName>
    <definedName name="_891W">[10]ｵｰﾄｸﾞﾗﾌﾃﾞｰﾀ最新版!#REF!</definedName>
    <definedName name="_900H" localSheetId="5">[9]ｵｰﾄｸﾞﾗﾌﾃﾞｰﾀ最新版!#REF!</definedName>
    <definedName name="_900H">[10]ｵｰﾄｸﾞﾗﾌﾃﾞｰﾀ最新版!#REF!</definedName>
    <definedName name="_90W" localSheetId="5">[9]ｵｰﾄｸﾞﾗﾌﾃﾞｰﾀ最新版!#REF!</definedName>
    <definedName name="_90W">[10]ｵｰﾄｸﾞﾗﾌﾃﾞｰﾀ最新版!#REF!</definedName>
    <definedName name="_910H" localSheetId="5">[9]ｵｰﾄｸﾞﾗﾌﾃﾞｰﾀ最新版!#REF!</definedName>
    <definedName name="_910H">[10]ｵｰﾄｸﾞﾗﾌﾃﾞｰﾀ最新版!#REF!</definedName>
    <definedName name="_92">#REF!</definedName>
    <definedName name="_920H" localSheetId="5">[9]ｵｰﾄｸﾞﾗﾌﾃﾞｰﾀ最新版!#REF!</definedName>
    <definedName name="_920H">[10]ｵｰﾄｸﾞﾗﾌﾃﾞｰﾀ最新版!#REF!</definedName>
    <definedName name="_930H" localSheetId="5">[9]ｵｰﾄｸﾞﾗﾌﾃﾞｰﾀ最新版!#REF!</definedName>
    <definedName name="_930H">[10]ｵｰﾄｸﾞﾗﾌﾃﾞｰﾀ最新版!#REF!</definedName>
    <definedName name="_94">#REF!</definedName>
    <definedName name="_940H" localSheetId="5">[9]ｵｰﾄｸﾞﾗﾌﾃﾞｰﾀ最新版!#REF!</definedName>
    <definedName name="_940H">[10]ｵｰﾄｸﾞﾗﾌﾃﾞｰﾀ最新版!#REF!</definedName>
    <definedName name="_950H" localSheetId="5">[9]ｵｰﾄｸﾞﾗﾌﾃﾞｰﾀ最新版!#REF!</definedName>
    <definedName name="_950H">[10]ｵｰﾄｸﾞﾗﾌﾃﾞｰﾀ最新版!#REF!</definedName>
    <definedName name="_951W" localSheetId="5">[9]ｵｰﾄｸﾞﾗﾌﾃﾞｰﾀ最新版!#REF!</definedName>
    <definedName name="_951W">[10]ｵｰﾄｸﾞﾗﾌﾃﾞｰﾀ最新版!#REF!</definedName>
    <definedName name="_960H" localSheetId="5">[9]ｵｰﾄｸﾞﾗﾌﾃﾞｰﾀ最新版!#REF!</definedName>
    <definedName name="_960H">[10]ｵｰﾄｸﾞﾗﾌﾃﾞｰﾀ最新版!#REF!</definedName>
    <definedName name="_961W" localSheetId="5">[9]ｵｰﾄｸﾞﾗﾌﾃﾞｰﾀ最新版!#REF!</definedName>
    <definedName name="_961W">[10]ｵｰﾄｸﾞﾗﾌﾃﾞｰﾀ最新版!#REF!</definedName>
    <definedName name="_970L" localSheetId="5">[9]ｵｰﾄｸﾞﾗﾌﾃﾞｰﾀ最新版!#REF!</definedName>
    <definedName name="_970L">[10]ｵｰﾄｸﾞﾗﾌﾃﾞｰﾀ最新版!#REF!</definedName>
    <definedName name="_980L" localSheetId="5">[9]ｵｰﾄｸﾞﾗﾌﾃﾞｰﾀ最新版!#REF!</definedName>
    <definedName name="_980L">[10]ｵｰﾄｸﾞﾗﾌﾃﾞｰﾀ最新版!#REF!</definedName>
    <definedName name="_990H" localSheetId="5">[9]ｵｰﾄｸﾞﾗﾌﾃﾞｰﾀ最新版!#REF!</definedName>
    <definedName name="_990H">[10]ｵｰﾄｸﾞﾗﾌﾃﾞｰﾀ最新版!#REF!</definedName>
    <definedName name="_A100000" localSheetId="5">[16]Perunit!#REF!</definedName>
    <definedName name="_A100000">[17]Perunit!#REF!</definedName>
    <definedName name="_a1O">#REF!,#REF!</definedName>
    <definedName name="_a1Z">#REF!,#REF!</definedName>
    <definedName name="_a20000" localSheetId="5">[18]Perunit!#REF!</definedName>
    <definedName name="_a20000">[19]Perunit!#REF!</definedName>
    <definedName name="_A400000">#REF!</definedName>
    <definedName name="_A66000">#REF!</definedName>
    <definedName name="_A69000">#REF!</definedName>
    <definedName name="_A70000">#REF!</definedName>
    <definedName name="_A79000">#REF!</definedName>
    <definedName name="_A99000">#REF!</definedName>
    <definedName name="_aa10" localSheetId="5" hidden="1">{"REVISED",#N/A,FALSE,"Sheet1"}</definedName>
    <definedName name="_aa10" hidden="1">{"REVISED",#N/A,FALSE,"Sheet1"}</definedName>
    <definedName name="_aa11" localSheetId="5" hidden="1">{"REVISED",#N/A,FALSE,"Sheet1"}</definedName>
    <definedName name="_aa11" hidden="1">{"REVISED",#N/A,FALSE,"Sheet1"}</definedName>
    <definedName name="_aa12" localSheetId="5" hidden="1">{"REVISED",#N/A,FALSE,"Sheet1"}</definedName>
    <definedName name="_aa12" hidden="1">{"REVISED",#N/A,FALSE,"Sheet1"}</definedName>
    <definedName name="_aa2" localSheetId="5" hidden="1">{"REVISED",#N/A,FALSE,"Sheet1"}</definedName>
    <definedName name="_aa2" hidden="1">{"REVISED",#N/A,FALSE,"Sheet1"}</definedName>
    <definedName name="_aa3" localSheetId="5" hidden="1">{"'ｱｲﾄﾞﾙ振動'!$B$2:$Q$48"}</definedName>
    <definedName name="_aa3" hidden="1">{"'ｱｲﾄﾞﾙ振動'!$B$2:$Q$48"}</definedName>
    <definedName name="_aa4" localSheetId="5" hidden="1">{"REVISED",#N/A,FALSE,"Sheet1"}</definedName>
    <definedName name="_aa4" hidden="1">{"REVISED",#N/A,FALSE,"Sheet1"}</definedName>
    <definedName name="_aa5" localSheetId="5" hidden="1">{"REVISED",#N/A,FALSE,"Sheet1"}</definedName>
    <definedName name="_aa5" hidden="1">{"REVISED",#N/A,FALSE,"Sheet1"}</definedName>
    <definedName name="_aa6" localSheetId="5" hidden="1">{"REVISED",#N/A,FALSE,"Sheet1"}</definedName>
    <definedName name="_aa6" hidden="1">{"REVISED",#N/A,FALSE,"Sheet1"}</definedName>
    <definedName name="_aa7" localSheetId="5" hidden="1">{"REVISED",#N/A,FALSE,"Sheet1"}</definedName>
    <definedName name="_aa7" hidden="1">{"REVISED",#N/A,FALSE,"Sheet1"}</definedName>
    <definedName name="_aa8" localSheetId="5" hidden="1">{"COMPARISON",#N/A,FALSE,"Sheet1"}</definedName>
    <definedName name="_aa8" hidden="1">{"COMPARISON",#N/A,FALSE,"Sheet1"}</definedName>
    <definedName name="_aa9" localSheetId="5" hidden="1">{"REVISED",#N/A,FALSE,"Sheet1"}</definedName>
    <definedName name="_aa9" hidden="1">{"REVISED",#N/A,FALSE,"Sheet1"}</definedName>
    <definedName name="_ab2" localSheetId="5" hidden="1">{#N/A,#N/A,FALSE,"Cover";#N/A,#N/A,FALSE,"Profits";#N/A,#N/A,FALSE,"ABS";#N/A,#N/A,FALSE,"TFLE Detail";#N/A,#N/A,FALSE,"TFLE Walk";#N/A,#N/A,FALSE,"Variable Cost";#N/A,#N/A,FALSE,"V.C. Walk"}</definedName>
    <definedName name="_ab2" hidden="1">{#N/A,#N/A,FALSE,"Cover";#N/A,#N/A,FALSE,"Profits";#N/A,#N/A,FALSE,"ABS";#N/A,#N/A,FALSE,"TFLE Detail";#N/A,#N/A,FALSE,"TFLE Walk";#N/A,#N/A,FALSE,"Variable Cost";#N/A,#N/A,FALSE,"V.C. Walk"}</definedName>
    <definedName name="_ab3" localSheetId="5" hidden="1">{#N/A,#N/A,FALSE,"Profit Status";#N/A,#N/A,FALSE,"Invest";#N/A,#N/A,FALSE,"Revenue";#N/A,#N/A,FALSE,"Variable Cost";#N/A,#N/A,FALSE,"Options &amp; Series"}</definedName>
    <definedName name="_ab3" hidden="1">{#N/A,#N/A,FALSE,"Profit Status";#N/A,#N/A,FALSE,"Invest";#N/A,#N/A,FALSE,"Revenue";#N/A,#N/A,FALSE,"Variable Cost";#N/A,#N/A,FALSE,"Options &amp; Series"}</definedName>
    <definedName name="_aO" localSheetId="5">_a1O</definedName>
    <definedName name="_aO">_a1O</definedName>
    <definedName name="_ARA37" localSheetId="5">[20]ARA37!$A$3:$D$376</definedName>
    <definedName name="_ARA37">[21]ARA37!$A$3:$D$376</definedName>
    <definedName name="_Att1" localSheetId="5" hidden="1">{#VALUE!,#N/A,FALSE,0;#N/A,#N/A,FALSE,0;#N/A,#N/A,FALSE,0;#N/A,#N/A,FALSE,0}</definedName>
    <definedName name="_Att1" hidden="1">{#VALUE!,#N/A,FALSE,0;#N/A,#N/A,FALSE,0;#N/A,#N/A,FALSE,0;#N/A,#N/A,FALSE,0}</definedName>
    <definedName name="_att2">#REF!</definedName>
    <definedName name="_att3">#REF!</definedName>
    <definedName name="_att4">#REF!</definedName>
    <definedName name="_aZ" localSheetId="5">_a1Z</definedName>
    <definedName name="_aZ">_a1Z</definedName>
    <definedName name="_BA65800">#REF!</definedName>
    <definedName name="_BA66000">#REF!</definedName>
    <definedName name="_BA69000">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KL1">#REF!</definedName>
    <definedName name="_BKL2">#REF!</definedName>
    <definedName name="_BKL3">#REF!</definedName>
    <definedName name="_BSS1">#REF!</definedName>
    <definedName name="_BSS2">#REF!</definedName>
    <definedName name="_BSS3">#REF!</definedName>
    <definedName name="_BSS4">#REF!</definedName>
    <definedName name="_C65800">#REF!</definedName>
    <definedName name="_C65900">#REF!</definedName>
    <definedName name="_C66000">#REF!</definedName>
    <definedName name="_C66001">#REF!</definedName>
    <definedName name="_C67000" localSheetId="5">[22]AB07!#REF!</definedName>
    <definedName name="_C67000">[23]AB07!#REF!</definedName>
    <definedName name="_C68000" localSheetId="5">[22]AB07!#REF!</definedName>
    <definedName name="_C68000">[23]AB07!#REF!</definedName>
    <definedName name="_c80000" localSheetId="5">[22]AB07!#REF!</definedName>
    <definedName name="_c80000">[23]AB07!#REF!</definedName>
    <definedName name="_c90000" localSheetId="5">[22]AB07!#REF!</definedName>
    <definedName name="_c90000">[23]AB07!#REF!</definedName>
    <definedName name="_C99999" localSheetId="5">[22]AB07!#REF!</definedName>
    <definedName name="_C99999">[23]AB07!#REF!</definedName>
    <definedName name="_com2" localSheetId="5">'[24]Barwertberechnung (3)'!$AB$53</definedName>
    <definedName name="_com2">'[25]Barwertberechnung (3)'!$AB$53</definedName>
    <definedName name="_CPOS">#REF!</definedName>
    <definedName name="_DAT11" localSheetId="5">'[26]60D'!#REF!</definedName>
    <definedName name="_DAT11">'[27]60D'!#REF!</definedName>
    <definedName name="_DAT48" localSheetId="5">'[26]60D'!#REF!</definedName>
    <definedName name="_DAT48">'[27]60D'!#REF!</definedName>
    <definedName name="_DAT49" localSheetId="5">'[26]60D'!#REF!</definedName>
    <definedName name="_DAT49">'[27]60D'!#REF!</definedName>
    <definedName name="_DAT50" localSheetId="5">'[26]60D'!#REF!</definedName>
    <definedName name="_DAT50">'[27]60D'!#REF!</definedName>
    <definedName name="_DAT51" localSheetId="5">'[26]60D'!#REF!</definedName>
    <definedName name="_DAT51">'[27]60D'!#REF!</definedName>
    <definedName name="_DAT52" localSheetId="5">'[26]60D'!#REF!</definedName>
    <definedName name="_DAT52">'[27]60D'!#REF!</definedName>
    <definedName name="_DAT55" localSheetId="5">'[26]60D'!#REF!</definedName>
    <definedName name="_DAT55">'[27]60D'!#REF!</definedName>
    <definedName name="_DAT6" localSheetId="5">'[26]60D'!#REF!</definedName>
    <definedName name="_DAT6">'[27]60D'!#REF!</definedName>
    <definedName name="_DAT9" localSheetId="5">'[26]60D'!#REF!</definedName>
    <definedName name="_DAT9">'[27]60D'!#REF!</definedName>
    <definedName name="_DB1" localSheetId="5">[28]国内出荷!#REF!</definedName>
    <definedName name="_DB1">[29]国内出荷!#REF!</definedName>
    <definedName name="_E_003">#REF!</definedName>
    <definedName name="_E80000">#REF!</definedName>
    <definedName name="_ei1" localSheetId="5" hidden="1">{#N/A,#N/A,TRUE,"RIDE";#N/A,#N/A,TRUE,"STEERING";#N/A,#N/A,TRUE,"HANDLING";#N/A,#N/A,TRUE,"BRAKING"}</definedName>
    <definedName name="_ei1" hidden="1">{#N/A,#N/A,TRUE,"RIDE";#N/A,#N/A,TRUE,"STEERING";#N/A,#N/A,TRUE,"HANDLING";#N/A,#N/A,TRUE,"BRAKING"}</definedName>
    <definedName name="_Fill" hidden="1">#REF!</definedName>
    <definedName name="_xlnm._FilterDatabase" localSheetId="4" hidden="1">成卓!$A$2:$T$204</definedName>
    <definedName name="_xlnm._FilterDatabase" localSheetId="2" hidden="1">'河北金属件目标价格-基础数据'!$A$5:$AG$5</definedName>
    <definedName name="_xlnm._FilterDatabase" localSheetId="1" hidden="1">汇总表!$A$3:$K$204</definedName>
    <definedName name="_FRANCE">#REF!</definedName>
    <definedName name="_g1" localSheetId="5" hidden="1">{#N/A,#N/A,TRUE,"RIDE";#N/A,#N/A,TRUE,"STEERING";#N/A,#N/A,TRUE,"HANDLING";#N/A,#N/A,TRUE,"BRAKING"}</definedName>
    <definedName name="_g1" hidden="1">{#N/A,#N/A,TRUE,"RIDE";#N/A,#N/A,TRUE,"STEERING";#N/A,#N/A,TRUE,"HANDLING";#N/A,#N/A,TRUE,"BRAKING"}</definedName>
    <definedName name="_g2" localSheetId="5" hidden="1">{#N/A,#N/A,TRUE,"RIDE";#N/A,#N/A,TRUE,"STEERING";#N/A,#N/A,TRUE,"HANDLING";#N/A,#N/A,TRUE,"BRAKING"}</definedName>
    <definedName name="_g2" hidden="1">{#N/A,#N/A,TRUE,"RIDE";#N/A,#N/A,TRUE,"STEERING";#N/A,#N/A,TRUE,"HANDLING";#N/A,#N/A,TRUE,"BRAKING"}</definedName>
    <definedName name="_g3" localSheetId="5" hidden="1">{#N/A,#N/A,TRUE,"RIDE";#N/A,#N/A,TRUE,"STEERING";#N/A,#N/A,TRUE,"HANDLING";#N/A,#N/A,TRUE,"BRAKING"}</definedName>
    <definedName name="_g3" hidden="1">{#N/A,#N/A,TRUE,"RIDE";#N/A,#N/A,TRUE,"STEERING";#N/A,#N/A,TRUE,"HANDLING";#N/A,#N/A,TRUE,"BRAKING"}</definedName>
    <definedName name="_g4" localSheetId="5" hidden="1">{#N/A,#N/A,TRUE,"RIDE";#N/A,#N/A,TRUE,"STEERING";#N/A,#N/A,TRUE,"HANDLING";#N/A,#N/A,TRUE,"BRAKING"}</definedName>
    <definedName name="_g4" hidden="1">{#N/A,#N/A,TRUE,"RIDE";#N/A,#N/A,TRUE,"STEERING";#N/A,#N/A,TRUE,"HANDLING";#N/A,#N/A,TRUE,"BRAKING"}</definedName>
    <definedName name="_H_003">#REF!</definedName>
    <definedName name="_h1" localSheetId="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_h1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_h2" localSheetId="5" hidden="1">{#N/A,#N/A,TRUE,"RIDE";#N/A,#N/A,TRUE,"STEERING";#N/A,#N/A,TRUE,"HANDLING";#N/A,#N/A,TRUE,"BRAKING"}</definedName>
    <definedName name="_h2" hidden="1">{#N/A,#N/A,TRUE,"RIDE";#N/A,#N/A,TRUE,"STEERING";#N/A,#N/A,TRUE,"HANDLING";#N/A,#N/A,TRUE,"BRAKING"}</definedName>
    <definedName name="_ht1" localSheetId="5" hidden="1">{"'ビジョン'!$A$3:$I$76"}</definedName>
    <definedName name="_ht1" hidden="1">{"'ビジョン'!$A$3:$I$76"}</definedName>
    <definedName name="_j1" localSheetId="5" hidden="1">{#N/A,#N/A,TRUE,"RIDE";#N/A,#N/A,TRUE,"STEERING";#N/A,#N/A,TRUE,"HANDLING";#N/A,#N/A,TRUE,"BRAKING"}</definedName>
    <definedName name="_j1" hidden="1">{#N/A,#N/A,TRUE,"RIDE";#N/A,#N/A,TRUE,"STEERING";#N/A,#N/A,TRUE,"HANDLING";#N/A,#N/A,TRUE,"BRAKING"}</definedName>
    <definedName name="_j2" localSheetId="5" hidden="1">{#N/A,#N/A,TRUE,"RIDE";#N/A,#N/A,TRUE,"STEERING";#N/A,#N/A,TRUE,"HANDLING";#N/A,#N/A,TRUE,"BRAKING"}</definedName>
    <definedName name="_j2" hidden="1">{#N/A,#N/A,TRUE,"RIDE";#N/A,#N/A,TRUE,"STEERING";#N/A,#N/A,TRUE,"HANDLING";#N/A,#N/A,TRUE,"BRAKING"}</definedName>
    <definedName name="_key">#REF!</definedName>
    <definedName name="_Key1" hidden="1">#REF!</definedName>
    <definedName name="_l1" localSheetId="5" hidden="1">{#N/A,#N/A,TRUE,"RIDE";#N/A,#N/A,TRUE,"STEERING";#N/A,#N/A,TRUE,"HANDLING";#N/A,#N/A,TRUE,"BRAKING"}</definedName>
    <definedName name="_l1" hidden="1">{#N/A,#N/A,TRUE,"RIDE";#N/A,#N/A,TRUE,"STEERING";#N/A,#N/A,TRUE,"HANDLING";#N/A,#N/A,TRUE,"BRAKING"}</definedName>
    <definedName name="_l2" localSheetId="5" hidden="1">{#N/A,#N/A,TRUE,"RIDE";#N/A,#N/A,TRUE,"STEERING";#N/A,#N/A,TRUE,"HANDLING";#N/A,#N/A,TRUE,"BRAKING"}</definedName>
    <definedName name="_l2" hidden="1">{#N/A,#N/A,TRUE,"RIDE";#N/A,#N/A,TRUE,"STEERING";#N/A,#N/A,TRUE,"HANDLING";#N/A,#N/A,TRUE,"BRAKING"}</definedName>
    <definedName name="_lab1" localSheetId="5">[30]Nov!$C$32</definedName>
    <definedName name="_lab1">[31]Nov!$C$32</definedName>
    <definedName name="_mat11">#REF!</definedName>
    <definedName name="_mat28">#REF!</definedName>
    <definedName name="_MIA2" localSheetId="5">[32]MIA2!#REF!</definedName>
    <definedName name="_MIA2">[33]MIA2!#REF!</definedName>
    <definedName name="_MS1">#REF!</definedName>
    <definedName name="_MS2">#REF!</definedName>
    <definedName name="_new597" localSheetId="5">[34]FORD94!#REF!</definedName>
    <definedName name="_new597">[35]FORD94!#REF!</definedName>
    <definedName name="_Order1" hidden="1">0</definedName>
    <definedName name="_Order2" hidden="1">255</definedName>
    <definedName name="_P333" localSheetId="5" hidden="1">{"'ｱｲﾄﾞﾙ振動'!$B$2:$Q$48"}</definedName>
    <definedName name="_P333" hidden="1">{"'ｱｲﾄﾞﾙ振動'!$B$2:$Q$48"}</definedName>
    <definedName name="_p5" localSheetId="5" hidden="1">{#N/A,#N/A,TRUE,"RIDE";#N/A,#N/A,TRUE,"STEERING";#N/A,#N/A,TRUE,"HANDLING";#N/A,#N/A,TRUE,"BRAKING"}</definedName>
    <definedName name="_p5" hidden="1">{#N/A,#N/A,TRUE,"RIDE";#N/A,#N/A,TRUE,"STEERING";#N/A,#N/A,TRUE,"HANDLING";#N/A,#N/A,TRUE,"BRAKING"}</definedName>
    <definedName name="_pep2" localSheetId="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_pep2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_PF1">#REF!</definedName>
    <definedName name="_PF2">#REF!</definedName>
    <definedName name="_PF3">#REF!</definedName>
    <definedName name="_PF41">#REF!</definedName>
    <definedName name="_PF42">#REF!</definedName>
    <definedName name="_PF43">#REF!</definedName>
    <definedName name="_Pg1">#REF!</definedName>
    <definedName name="_Pg2">#REF!</definedName>
    <definedName name="_pmwc_CPA_Action_AppearanceManual" localSheetId="5">'[36]Customer Part Approval'!#REF!</definedName>
    <definedName name="_pmwc_CPA_Action_AppearanceManual">'[37]Customer Part Approval'!#REF!</definedName>
    <definedName name="_pmwc_CPA_Action_BOM" localSheetId="5">'[36]Customer Part Approval'!#REF!</definedName>
    <definedName name="_pmwc_CPA_Action_BOM">'[37]Customer Part Approval'!#REF!</definedName>
    <definedName name="_pmwc_CPA_Action_BuildEventSummary" localSheetId="5">'[36]Customer Part Approval'!#REF!</definedName>
    <definedName name="_pmwc_CPA_Action_BuildEventSummary">'[37]Customer Part Approval'!#REF!</definedName>
    <definedName name="_pmwc_CPA_Action_ControlPlan" localSheetId="5">'[36]Customer Part Approval'!#REF!</definedName>
    <definedName name="_pmwc_CPA_Action_ControlPlan">'[37]Customer Part Approval'!#REF!</definedName>
    <definedName name="_pmwc_CPA_Action_ControlPlanSupplier" localSheetId="5">'[36]Customer Part Approval'!#REF!</definedName>
    <definedName name="_pmwc_CPA_Action_ControlPlanSupplier">'[37]Customer Part Approval'!#REF!</definedName>
    <definedName name="_pmwc_CPA_Action_CostedBOM" localSheetId="5">'[36]Customer Part Approval'!#REF!</definedName>
    <definedName name="_pmwc_CPA_Action_CostedBOM">'[37]Customer Part Approval'!#REF!</definedName>
    <definedName name="_pmwc_CPA_Action_CraftsmanshipTargets" localSheetId="5">'[36]Customer Part Approval'!#REF!</definedName>
    <definedName name="_pmwc_CPA_Action_CraftsmanshipTargets">'[37]Customer Part Approval'!#REF!</definedName>
    <definedName name="_pmwc_CPA_Action_CustomerPartApproval" localSheetId="5">'[36]Customer Part Approval'!#REF!</definedName>
    <definedName name="_pmwc_CPA_Action_CustomerPartApproval">'[37]Customer Part Approval'!#REF!</definedName>
    <definedName name="_pmwc_CPA_Action_DrawingSet" localSheetId="5">'[36]Customer Part Approval'!#REF!</definedName>
    <definedName name="_pmwc_CPA_Action_DrawingSet">'[37]Customer Part Approval'!#REF!</definedName>
    <definedName name="_pmwc_CPA_Action_DSO" localSheetId="5">'[36]Customer Part Approval'!#REF!</definedName>
    <definedName name="_pmwc_CPA_Action_DSO">'[37]Customer Part Approval'!#REF!</definedName>
    <definedName name="_pmwc_CPA_Action_DVPR" localSheetId="5">'[36]Customer Part Approval'!#REF!</definedName>
    <definedName name="_pmwc_CPA_Action_DVPR">'[37]Customer Part Approval'!#REF!</definedName>
    <definedName name="_pmwc_CPA_Action_DVPRSupplier" localSheetId="5">'[36]Customer Part Approval'!#REF!</definedName>
    <definedName name="_pmwc_CPA_Action_DVPRSupplier">'[37]Customer Part Approval'!#REF!</definedName>
    <definedName name="_pmwc_CPA_Action_EmphasisBuild" localSheetId="5">'[36]Customer Part Approval'!#REF!</definedName>
    <definedName name="_pmwc_CPA_Action_EmphasisBuild">'[37]Customer Part Approval'!#REF!</definedName>
    <definedName name="_pmwc_CPA_Action_FinancialPanel" localSheetId="5">'[36]Customer Part Approval'!#REF!</definedName>
    <definedName name="_pmwc_CPA_Action_FinancialPanel">'[37]Customer Part Approval'!#REF!</definedName>
    <definedName name="_pmwc_CPA_Action_FinancialRoadmap" localSheetId="5">'[36]Customer Part Approval'!#REF!</definedName>
    <definedName name="_pmwc_CPA_Action_FinancialRoadmap">'[37]Customer Part Approval'!#REF!</definedName>
    <definedName name="_pmwc_CPA_Action_FSO" localSheetId="5">'[36]Customer Part Approval'!#REF!</definedName>
    <definedName name="_pmwc_CPA_Action_FSO">'[37]Customer Part Approval'!#REF!</definedName>
    <definedName name="_pmwc_CPA_Action_GageConfirmation" localSheetId="5">'[36]Customer Part Approval'!#REF!</definedName>
    <definedName name="_pmwc_CPA_Action_GageConfirmation">'[37]Customer Part Approval'!#REF!</definedName>
    <definedName name="_pmwc_CPA_Action_IMDSChecklist" localSheetId="5">'[36]Customer Part Approval'!#REF!</definedName>
    <definedName name="_pmwc_CPA_Action_IMDSChecklist">'[37]Customer Part Approval'!#REF!</definedName>
    <definedName name="_pmwc_CPA_Action_IMDSCompliance" localSheetId="5">'[36]Customer Part Approval'!#REF!</definedName>
    <definedName name="_pmwc_CPA_Action_IMDSCompliance">'[37]Customer Part Approval'!#REF!</definedName>
    <definedName name="_pmwc_CPA_Action_LaborRequirementsSummary" localSheetId="5">'[36]Customer Part Approval'!#REF!</definedName>
    <definedName name="_pmwc_CPA_Action_LaborRequirementsSummary">'[37]Customer Part Approval'!#REF!</definedName>
    <definedName name="_pmwc_CPA_Action_LessonsLearned" localSheetId="5">'[36]Customer Part Approval'!#REF!</definedName>
    <definedName name="_pmwc_CPA_Action_LessonsLearned">'[37]Customer Part Approval'!#REF!</definedName>
    <definedName name="_pmwc_CPA_Action_MBOM" localSheetId="5">'[36]Customer Part Approval'!#REF!</definedName>
    <definedName name="_pmwc_CPA_Action_MBOM">'[37]Customer Part Approval'!#REF!</definedName>
    <definedName name="_pmwc_CPA_Action_MSAGageDesign" localSheetId="5">'[36]Customer Part Approval'!#REF!</definedName>
    <definedName name="_pmwc_CPA_Action_MSAGageDesign">'[37]Customer Part Approval'!#REF!</definedName>
    <definedName name="_pmwc_CPA_Action_OkToShip" localSheetId="5">'[36]Customer Part Approval'!#REF!</definedName>
    <definedName name="_pmwc_CPA_Action_OkToShip">'[37]Customer Part Approval'!#REF!</definedName>
    <definedName name="_pmwc_CPA_Action_PartsAndAssembly" localSheetId="5">'[36]Customer Part Approval'!#REF!</definedName>
    <definedName name="_pmwc_CPA_Action_PartsAndAssembly">'[37]Customer Part Approval'!#REF!</definedName>
    <definedName name="_pmwc_CPA_Action_PartsMatrix" localSheetId="5">'[36]Customer Part Approval'!#REF!</definedName>
    <definedName name="_pmwc_CPA_Action_PartsMatrix">'[37]Customer Part Approval'!#REF!</definedName>
    <definedName name="_pmwc_CPA_Action_PastProblemRoadmap" localSheetId="5">'[36]Customer Part Approval'!#REF!</definedName>
    <definedName name="_pmwc_CPA_Action_PastProblemRoadmap">'[37]Customer Part Approval'!#REF!</definedName>
    <definedName name="_pmwc_CPA_Action_PlantLaunchGlidepath" localSheetId="5">'[36]Customer Part Approval'!#REF!</definedName>
    <definedName name="_pmwc_CPA_Action_PlantLaunchGlidepath">'[37]Customer Part Approval'!#REF!</definedName>
    <definedName name="_pmwc_CPA_Action_POCustomer" localSheetId="5">'[36]Customer Part Approval'!#REF!</definedName>
    <definedName name="_pmwc_CPA_Action_POCustomer">'[37]Customer Part Approval'!#REF!</definedName>
    <definedName name="_pmwc_CPA_Action_PSO" localSheetId="5">'[36]Customer Part Approval'!#REF!</definedName>
    <definedName name="_pmwc_CPA_Action_PSO">'[37]Customer Part Approval'!#REF!</definedName>
    <definedName name="_pmwc_CPA_Action_SSO" localSheetId="5">'[36]Customer Part Approval'!#REF!</definedName>
    <definedName name="_pmwc_CPA_Action_SSO">'[37]Customer Part Approval'!#REF!</definedName>
    <definedName name="_pmwc_CPA_Action_SupplierPartApproval" localSheetId="5">'[36]Customer Part Approval'!#REF!</definedName>
    <definedName name="_pmwc_CPA_Action_SupplierPartApproval">'[37]Customer Part Approval'!#REF!</definedName>
    <definedName name="_pmwc_CPA_Action_SupplierReadinessReview" localSheetId="5">'[36]Customer Part Approval'!#REF!</definedName>
    <definedName name="_pmwc_CPA_Action_SupplierReadinessReview">'[37]Customer Part Approval'!#REF!</definedName>
    <definedName name="_pmwc_CPA_Action_TDM" localSheetId="5">'[36]Customer Part Approval'!#REF!</definedName>
    <definedName name="_pmwc_CPA_Action_TDM">'[37]Customer Part Approval'!#REF!</definedName>
    <definedName name="_pmwc_CPA_Action_Tooling" localSheetId="5">'[36]Customer Part Approval'!#REF!</definedName>
    <definedName name="_pmwc_CPA_Action_Tooling">'[37]Customer Part Approval'!#REF!</definedName>
    <definedName name="_pmwc_CPA_Action_ToolingFixtureAuthorization" localSheetId="5">'[36]Customer Part Approval'!#REF!</definedName>
    <definedName name="_pmwc_CPA_Action_ToolingFixtureAuthorization">'[37]Customer Part Approval'!#REF!</definedName>
    <definedName name="_pmwc_CPA_CloseDate_AppearanceManual" localSheetId="5">'[36]Customer Part Approval'!#REF!</definedName>
    <definedName name="_pmwc_CPA_CloseDate_AppearanceManual">'[37]Customer Part Approval'!#REF!</definedName>
    <definedName name="_pmwc_CPA_CloseDate_BOM" localSheetId="5">'[36]Customer Part Approval'!#REF!</definedName>
    <definedName name="_pmwc_CPA_CloseDate_BOM">'[37]Customer Part Approval'!#REF!</definedName>
    <definedName name="_pmwc_CPA_CloseDate_BuildEventSummary" localSheetId="5">'[36]Customer Part Approval'!#REF!</definedName>
    <definedName name="_pmwc_CPA_CloseDate_BuildEventSummary">'[37]Customer Part Approval'!#REF!</definedName>
    <definedName name="_pmwc_CPA_CloseDate_ControlPlan" localSheetId="5">'[36]Customer Part Approval'!#REF!</definedName>
    <definedName name="_pmwc_CPA_CloseDate_ControlPlan">'[37]Customer Part Approval'!#REF!</definedName>
    <definedName name="_pmwc_CPA_CloseDate_ControlPlanSupplier" localSheetId="5">'[36]Customer Part Approval'!#REF!</definedName>
    <definedName name="_pmwc_CPA_CloseDate_ControlPlanSupplier">'[37]Customer Part Approval'!#REF!</definedName>
    <definedName name="_pmwc_CPA_CloseDate_CostedBOM" localSheetId="5">'[36]Customer Part Approval'!#REF!</definedName>
    <definedName name="_pmwc_CPA_CloseDate_CostedBOM">'[37]Customer Part Approval'!#REF!</definedName>
    <definedName name="_pmwc_CPA_CloseDate_CraftsmanshipTargets" localSheetId="5">'[36]Customer Part Approval'!#REF!</definedName>
    <definedName name="_pmwc_CPA_CloseDate_CraftsmanshipTargets">'[37]Customer Part Approval'!#REF!</definedName>
    <definedName name="_pmwc_CPA_CloseDate_CustomerPartApproval" localSheetId="5">'[36]Customer Part Approval'!#REF!</definedName>
    <definedName name="_pmwc_CPA_CloseDate_CustomerPartApproval">'[37]Customer Part Approval'!#REF!</definedName>
    <definedName name="_pmwc_CPA_CloseDate_DrawingSet" localSheetId="5">'[36]Customer Part Approval'!#REF!</definedName>
    <definedName name="_pmwc_CPA_CloseDate_DrawingSet">'[37]Customer Part Approval'!#REF!</definedName>
    <definedName name="_pmwc_CPA_CloseDate_DSO" localSheetId="5">'[36]Customer Part Approval'!#REF!</definedName>
    <definedName name="_pmwc_CPA_CloseDate_DSO">'[37]Customer Part Approval'!#REF!</definedName>
    <definedName name="_pmwc_CPA_CloseDate_DVPR" localSheetId="5">'[36]Customer Part Approval'!#REF!</definedName>
    <definedName name="_pmwc_CPA_CloseDate_DVPR">'[37]Customer Part Approval'!#REF!</definedName>
    <definedName name="_pmwc_CPA_CloseDate_DVPRSupplier" localSheetId="5">'[36]Customer Part Approval'!#REF!</definedName>
    <definedName name="_pmwc_CPA_CloseDate_DVPRSupplier">'[37]Customer Part Approval'!#REF!</definedName>
    <definedName name="_pmwc_CPA_CloseDate_EmphasisBuild" localSheetId="5">'[36]Customer Part Approval'!#REF!</definedName>
    <definedName name="_pmwc_CPA_CloseDate_EmphasisBuild">'[37]Customer Part Approval'!#REF!</definedName>
    <definedName name="_pmwc_CPA_CloseDate_FinancialPanel" localSheetId="5">'[36]Customer Part Approval'!#REF!</definedName>
    <definedName name="_pmwc_CPA_CloseDate_FinancialPanel">'[37]Customer Part Approval'!#REF!</definedName>
    <definedName name="_pmwc_CPA_CloseDate_FinancialRoadmap" localSheetId="5">'[36]Customer Part Approval'!#REF!</definedName>
    <definedName name="_pmwc_CPA_CloseDate_FinancialRoadmap">'[37]Customer Part Approval'!#REF!</definedName>
    <definedName name="_pmwc_CPA_CloseDate_FSO" localSheetId="5">'[36]Customer Part Approval'!#REF!</definedName>
    <definedName name="_pmwc_CPA_CloseDate_FSO">'[37]Customer Part Approval'!#REF!</definedName>
    <definedName name="_pmwc_CPA_CloseDate_GageConfirmation" localSheetId="5">'[36]Customer Part Approval'!#REF!</definedName>
    <definedName name="_pmwc_CPA_CloseDate_GageConfirmation">'[37]Customer Part Approval'!#REF!</definedName>
    <definedName name="_pmwc_CPA_CloseDate_IMDSChecklist" localSheetId="5">'[36]Customer Part Approval'!#REF!</definedName>
    <definedName name="_pmwc_CPA_CloseDate_IMDSChecklist">'[37]Customer Part Approval'!#REF!</definedName>
    <definedName name="_pmwc_CPA_CloseDate_IMDSCompliance" localSheetId="5">'[36]Customer Part Approval'!#REF!</definedName>
    <definedName name="_pmwc_CPA_CloseDate_IMDSCompliance">'[37]Customer Part Approval'!#REF!</definedName>
    <definedName name="_pmwc_CPA_CloseDate_LaborRequirementsSummary" localSheetId="5">'[36]Customer Part Approval'!#REF!</definedName>
    <definedName name="_pmwc_CPA_CloseDate_LaborRequirementsSummary">'[37]Customer Part Approval'!#REF!</definedName>
    <definedName name="_pmwc_CPA_CloseDate_LessonsLearned" localSheetId="5">'[36]Customer Part Approval'!#REF!</definedName>
    <definedName name="_pmwc_CPA_CloseDate_LessonsLearned">'[37]Customer Part Approval'!#REF!</definedName>
    <definedName name="_pmwc_CPA_CloseDate_MBOM" localSheetId="5">'[36]Customer Part Approval'!#REF!</definedName>
    <definedName name="_pmwc_CPA_CloseDate_MBOM">'[37]Customer Part Approval'!#REF!</definedName>
    <definedName name="_pmwc_CPA_CloseDate_MSAGageDesign" localSheetId="5">'[36]Customer Part Approval'!#REF!</definedName>
    <definedName name="_pmwc_CPA_CloseDate_MSAGageDesign">'[37]Customer Part Approval'!#REF!</definedName>
    <definedName name="_pmwc_CPA_CloseDate_OkToShip" localSheetId="5">'[36]Customer Part Approval'!#REF!</definedName>
    <definedName name="_pmwc_CPA_CloseDate_OkToShip">'[37]Customer Part Approval'!#REF!</definedName>
    <definedName name="_pmwc_CPA_CloseDate_PartsAndAssembly" localSheetId="5">'[36]Customer Part Approval'!#REF!</definedName>
    <definedName name="_pmwc_CPA_CloseDate_PartsAndAssembly">'[37]Customer Part Approval'!#REF!</definedName>
    <definedName name="_pmwc_CPA_CloseDate_PartsMatrix" localSheetId="5">'[36]Customer Part Approval'!#REF!</definedName>
    <definedName name="_pmwc_CPA_CloseDate_PartsMatrix">'[37]Customer Part Approval'!#REF!</definedName>
    <definedName name="_pmwc_CPA_CloseDate_PastProblemRoadmap" localSheetId="5">'[36]Customer Part Approval'!#REF!</definedName>
    <definedName name="_pmwc_CPA_CloseDate_PastProblemRoadmap">'[37]Customer Part Approval'!#REF!</definedName>
    <definedName name="_pmwc_CPA_CloseDate_PlantLaunchGlidepath" localSheetId="5">'[36]Customer Part Approval'!#REF!</definedName>
    <definedName name="_pmwc_CPA_CloseDate_PlantLaunchGlidepath">'[37]Customer Part Approval'!#REF!</definedName>
    <definedName name="_pmwc_CPA_CloseDate_POCustomer" localSheetId="5">'[36]Customer Part Approval'!#REF!</definedName>
    <definedName name="_pmwc_CPA_CloseDate_POCustomer">'[37]Customer Part Approval'!#REF!</definedName>
    <definedName name="_pmwc_CPA_CloseDate_PSO" localSheetId="5">'[36]Customer Part Approval'!#REF!</definedName>
    <definedName name="_pmwc_CPA_CloseDate_PSO">'[37]Customer Part Approval'!#REF!</definedName>
    <definedName name="_pmwc_CPA_CloseDate_SSO" localSheetId="5">'[36]Customer Part Approval'!#REF!</definedName>
    <definedName name="_pmwc_CPA_CloseDate_SSO">'[37]Customer Part Approval'!#REF!</definedName>
    <definedName name="_pmwc_CPA_CloseDate_SupplierPartApproval" localSheetId="5">'[36]Customer Part Approval'!#REF!</definedName>
    <definedName name="_pmwc_CPA_CloseDate_SupplierPartApproval">'[37]Customer Part Approval'!#REF!</definedName>
    <definedName name="_pmwc_CPA_CloseDate_SupplierReadinessReview" localSheetId="5">'[36]Customer Part Approval'!#REF!</definedName>
    <definedName name="_pmwc_CPA_CloseDate_SupplierReadinessReview">'[37]Customer Part Approval'!#REF!</definedName>
    <definedName name="_pmwc_CPA_CloseDate_TDM" localSheetId="5">'[36]Customer Part Approval'!#REF!</definedName>
    <definedName name="_pmwc_CPA_CloseDate_TDM">'[37]Customer Part Approval'!#REF!</definedName>
    <definedName name="_pmwc_CPA_CloseDate_Tooling" localSheetId="5">'[36]Customer Part Approval'!#REF!</definedName>
    <definedName name="_pmwc_CPA_CloseDate_Tooling">'[37]Customer Part Approval'!#REF!</definedName>
    <definedName name="_pmwc_CPA_CloseDate_ToolingFixtureAuthorization" localSheetId="5">'[36]Customer Part Approval'!#REF!</definedName>
    <definedName name="_pmwc_CPA_CloseDate_ToolingFixtureAuthorization">'[37]Customer Part Approval'!#REF!</definedName>
    <definedName name="_pmwc_CPA_Date_AppearanceManual" localSheetId="5">'[36]Customer Part Approval'!#REF!</definedName>
    <definedName name="_pmwc_CPA_Date_AppearanceManual">'[37]Customer Part Approval'!#REF!</definedName>
    <definedName name="_pmwc_CPA_Date_BOM" localSheetId="5">'[36]Customer Part Approval'!#REF!</definedName>
    <definedName name="_pmwc_CPA_Date_BOM">'[37]Customer Part Approval'!#REF!</definedName>
    <definedName name="_pmwc_CPA_Date_BuildEventSummary" localSheetId="5">'[36]Customer Part Approval'!#REF!</definedName>
    <definedName name="_pmwc_CPA_Date_BuildEventSummary">'[37]Customer Part Approval'!#REF!</definedName>
    <definedName name="_pmwc_CPA_Date_ControlPlan" localSheetId="5">'[36]Customer Part Approval'!#REF!</definedName>
    <definedName name="_pmwc_CPA_Date_ControlPlan">'[37]Customer Part Approval'!#REF!</definedName>
    <definedName name="_pmwc_CPA_Date_ControlPlanSupplier" localSheetId="5">'[36]Customer Part Approval'!#REF!</definedName>
    <definedName name="_pmwc_CPA_Date_ControlPlanSupplier">'[37]Customer Part Approval'!#REF!</definedName>
    <definedName name="_pmwc_CPA_Date_CostedBOM" localSheetId="5">'[36]Customer Part Approval'!#REF!</definedName>
    <definedName name="_pmwc_CPA_Date_CostedBOM">'[37]Customer Part Approval'!#REF!</definedName>
    <definedName name="_pmwc_CPA_Date_CraftsmanshipTargets" localSheetId="5">'[36]Customer Part Approval'!#REF!</definedName>
    <definedName name="_pmwc_CPA_Date_CraftsmanshipTargets">'[37]Customer Part Approval'!#REF!</definedName>
    <definedName name="_pmwc_CPA_Date_CustomerPartApproval" localSheetId="5">'[36]Customer Part Approval'!#REF!</definedName>
    <definedName name="_pmwc_CPA_Date_CustomerPartApproval">'[37]Customer Part Approval'!#REF!</definedName>
    <definedName name="_pmwc_CPA_Date_DrawingSet" localSheetId="5">'[36]Customer Part Approval'!#REF!</definedName>
    <definedName name="_pmwc_CPA_Date_DrawingSet">'[37]Customer Part Approval'!#REF!</definedName>
    <definedName name="_pmwc_CPA_Date_DSO" localSheetId="5">'[36]Customer Part Approval'!#REF!</definedName>
    <definedName name="_pmwc_CPA_Date_DSO">'[37]Customer Part Approval'!#REF!</definedName>
    <definedName name="_pmwc_CPA_Date_DVPR" localSheetId="5">'[36]Customer Part Approval'!#REF!</definedName>
    <definedName name="_pmwc_CPA_Date_DVPR">'[37]Customer Part Approval'!#REF!</definedName>
    <definedName name="_pmwc_CPA_Date_DVPRSupplier" localSheetId="5">'[36]Customer Part Approval'!#REF!</definedName>
    <definedName name="_pmwc_CPA_Date_DVPRSupplier">'[37]Customer Part Approval'!#REF!</definedName>
    <definedName name="_pmwc_CPA_Date_EmphasisBuild" localSheetId="5">'[36]Customer Part Approval'!#REF!</definedName>
    <definedName name="_pmwc_CPA_Date_EmphasisBuild">'[37]Customer Part Approval'!#REF!</definedName>
    <definedName name="_pmwc_CPA_Date_FinancialPanel" localSheetId="5">'[36]Customer Part Approval'!#REF!</definedName>
    <definedName name="_pmwc_CPA_Date_FinancialPanel">'[37]Customer Part Approval'!#REF!</definedName>
    <definedName name="_pmwc_CPA_Date_FinancialRoadmap" localSheetId="5">'[36]Customer Part Approval'!#REF!</definedName>
    <definedName name="_pmwc_CPA_Date_FinancialRoadmap">'[37]Customer Part Approval'!#REF!</definedName>
    <definedName name="_pmwc_CPA_Date_FSO" localSheetId="5">'[36]Customer Part Approval'!#REF!</definedName>
    <definedName name="_pmwc_CPA_Date_FSO">'[37]Customer Part Approval'!#REF!</definedName>
    <definedName name="_pmwc_CPA_Date_GageConfirmation" localSheetId="5">'[36]Customer Part Approval'!#REF!</definedName>
    <definedName name="_pmwc_CPA_Date_GageConfirmation">'[37]Customer Part Approval'!#REF!</definedName>
    <definedName name="_pmwc_CPA_Date_IMDSChecklist" localSheetId="5">'[36]Customer Part Approval'!#REF!</definedName>
    <definedName name="_pmwc_CPA_Date_IMDSChecklist">'[37]Customer Part Approval'!#REF!</definedName>
    <definedName name="_pmwc_CPA_Date_IMDSCompliance" localSheetId="5">'[36]Customer Part Approval'!#REF!</definedName>
    <definedName name="_pmwc_CPA_Date_IMDSCompliance">'[37]Customer Part Approval'!#REF!</definedName>
    <definedName name="_pmwc_CPA_Date_LaborRequirementsSummary" localSheetId="5">'[36]Customer Part Approval'!#REF!</definedName>
    <definedName name="_pmwc_CPA_Date_LaborRequirementsSummary">'[37]Customer Part Approval'!#REF!</definedName>
    <definedName name="_pmwc_CPA_Date_LessonsLearned" localSheetId="5">'[36]Customer Part Approval'!#REF!</definedName>
    <definedName name="_pmwc_CPA_Date_LessonsLearned">'[37]Customer Part Approval'!#REF!</definedName>
    <definedName name="_pmwc_CPA_Date_MBOM" localSheetId="5">'[36]Customer Part Approval'!#REF!</definedName>
    <definedName name="_pmwc_CPA_Date_MBOM">'[37]Customer Part Approval'!#REF!</definedName>
    <definedName name="_pmwc_CPA_Date_MSAGageDesign" localSheetId="5">'[36]Customer Part Approval'!#REF!</definedName>
    <definedName name="_pmwc_CPA_Date_MSAGageDesign">'[37]Customer Part Approval'!#REF!</definedName>
    <definedName name="_pmwc_CPA_Date_OkToShip" localSheetId="5">'[36]Customer Part Approval'!#REF!</definedName>
    <definedName name="_pmwc_CPA_Date_OkToShip">'[37]Customer Part Approval'!#REF!</definedName>
    <definedName name="_pmwc_CPA_Date_PartsAndAssembly" localSheetId="5">'[36]Customer Part Approval'!#REF!</definedName>
    <definedName name="_pmwc_CPA_Date_PartsAndAssembly">'[37]Customer Part Approval'!#REF!</definedName>
    <definedName name="_pmwc_CPA_Date_PartsMatrix" localSheetId="5">'[36]Customer Part Approval'!#REF!</definedName>
    <definedName name="_pmwc_CPA_Date_PartsMatrix">'[37]Customer Part Approval'!#REF!</definedName>
    <definedName name="_pmwc_CPA_Date_PastProblemRoadmap" localSheetId="5">'[36]Customer Part Approval'!#REF!</definedName>
    <definedName name="_pmwc_CPA_Date_PastProblemRoadmap">'[37]Customer Part Approval'!#REF!</definedName>
    <definedName name="_pmwc_CPA_Date_PlantLaunchGlidepath" localSheetId="5">'[36]Customer Part Approval'!#REF!</definedName>
    <definedName name="_pmwc_CPA_Date_PlantLaunchGlidepath">'[37]Customer Part Approval'!#REF!</definedName>
    <definedName name="_pmwc_CPA_Date_POCustomer" localSheetId="5">'[36]Customer Part Approval'!#REF!</definedName>
    <definedName name="_pmwc_CPA_Date_POCustomer">'[37]Customer Part Approval'!#REF!</definedName>
    <definedName name="_pmwc_CPA_Date_PSO" localSheetId="5">'[36]Customer Part Approval'!#REF!</definedName>
    <definedName name="_pmwc_CPA_Date_PSO">'[37]Customer Part Approval'!#REF!</definedName>
    <definedName name="_pmwc_CPA_Date_SSO" localSheetId="5">'[36]Customer Part Approval'!#REF!</definedName>
    <definedName name="_pmwc_CPA_Date_SSO">'[37]Customer Part Approval'!#REF!</definedName>
    <definedName name="_pmwc_CPA_Date_SupplierPartApproval" localSheetId="5">'[36]Customer Part Approval'!#REF!</definedName>
    <definedName name="_pmwc_CPA_Date_SupplierPartApproval">'[37]Customer Part Approval'!#REF!</definedName>
    <definedName name="_pmwc_CPA_Date_SupplierReadinessReview" localSheetId="5">'[36]Customer Part Approval'!#REF!</definedName>
    <definedName name="_pmwc_CPA_Date_SupplierReadinessReview">'[37]Customer Part Approval'!#REF!</definedName>
    <definedName name="_pmwc_CPA_Date_TDM" localSheetId="5">'[36]Customer Part Approval'!#REF!</definedName>
    <definedName name="_pmwc_CPA_Date_TDM">'[37]Customer Part Approval'!#REF!</definedName>
    <definedName name="_pmwc_CPA_Date_Tooling" localSheetId="5">'[36]Customer Part Approval'!#REF!</definedName>
    <definedName name="_pmwc_CPA_Date_Tooling">'[37]Customer Part Approval'!#REF!</definedName>
    <definedName name="_pmwc_CPA_Date_ToolingFixtureAuthorization" localSheetId="5">'[36]Customer Part Approval'!#REF!</definedName>
    <definedName name="_pmwc_CPA_Date_ToolingFixtureAuthorization">'[37]Customer Part Approval'!#REF!</definedName>
    <definedName name="_pmwc_CPA_Link_AppearanceManual" localSheetId="5">'[36]Customer Part Approval'!#REF!</definedName>
    <definedName name="_pmwc_CPA_Link_AppearanceManual">'[37]Customer Part Approval'!#REF!</definedName>
    <definedName name="_pmwc_CPA_Link_BOM" localSheetId="5">'[36]Customer Part Approval'!#REF!</definedName>
    <definedName name="_pmwc_CPA_Link_BOM">'[37]Customer Part Approval'!#REF!</definedName>
    <definedName name="_pmwc_CPA_Link_BuildEventSummary" localSheetId="5">'[36]Customer Part Approval'!#REF!</definedName>
    <definedName name="_pmwc_CPA_Link_BuildEventSummary">'[37]Customer Part Approval'!#REF!</definedName>
    <definedName name="_pmwc_CPA_Link_ControlPlan" localSheetId="5">'[36]Customer Part Approval'!#REF!</definedName>
    <definedName name="_pmwc_CPA_Link_ControlPlan">'[37]Customer Part Approval'!#REF!</definedName>
    <definedName name="_pmwc_CPA_Link_ControlPlanSupplier" localSheetId="5">'[36]Customer Part Approval'!#REF!</definedName>
    <definedName name="_pmwc_CPA_Link_ControlPlanSupplier">'[37]Customer Part Approval'!#REF!</definedName>
    <definedName name="_pmwc_CPA_Link_CostedBOM" localSheetId="5">'[36]Customer Part Approval'!#REF!</definedName>
    <definedName name="_pmwc_CPA_Link_CostedBOM">'[37]Customer Part Approval'!#REF!</definedName>
    <definedName name="_pmwc_CPA_Link_CraftsmanshipTargets" localSheetId="5">'[36]Customer Part Approval'!#REF!</definedName>
    <definedName name="_pmwc_CPA_Link_CraftsmanshipTargets">'[37]Customer Part Approval'!#REF!</definedName>
    <definedName name="_pmwc_CPA_Link_CustomerPartApproval" localSheetId="5">'[36]Customer Part Approval'!#REF!</definedName>
    <definedName name="_pmwc_CPA_Link_CustomerPartApproval">'[37]Customer Part Approval'!#REF!</definedName>
    <definedName name="_pmwc_CPA_Link_DrawingSet" localSheetId="5">'[36]Customer Part Approval'!#REF!</definedName>
    <definedName name="_pmwc_CPA_Link_DrawingSet">'[37]Customer Part Approval'!#REF!</definedName>
    <definedName name="_pmwc_CPA_Link_DSO" localSheetId="5">'[36]Customer Part Approval'!#REF!</definedName>
    <definedName name="_pmwc_CPA_Link_DSO">'[37]Customer Part Approval'!#REF!</definedName>
    <definedName name="_pmwc_CPA_Link_DVPR" localSheetId="5">'[36]Customer Part Approval'!#REF!</definedName>
    <definedName name="_pmwc_CPA_Link_DVPR">'[37]Customer Part Approval'!#REF!</definedName>
    <definedName name="_pmwc_CPA_Link_DVPRSupplier" localSheetId="5">'[36]Customer Part Approval'!#REF!</definedName>
    <definedName name="_pmwc_CPA_Link_DVPRSupplier">'[37]Customer Part Approval'!#REF!</definedName>
    <definedName name="_pmwc_CPA_Link_EmphasisBuild" localSheetId="5">'[36]Customer Part Approval'!#REF!</definedName>
    <definedName name="_pmwc_CPA_Link_EmphasisBuild">'[37]Customer Part Approval'!#REF!</definedName>
    <definedName name="_pmwc_CPA_Link_FinancialPanel" localSheetId="5">'[36]Customer Part Approval'!#REF!</definedName>
    <definedName name="_pmwc_CPA_Link_FinancialPanel">'[37]Customer Part Approval'!#REF!</definedName>
    <definedName name="_pmwc_CPA_Link_FinancialRoadmap" localSheetId="5">'[36]Customer Part Approval'!#REF!</definedName>
    <definedName name="_pmwc_CPA_Link_FinancialRoadmap">'[37]Customer Part Approval'!#REF!</definedName>
    <definedName name="_pmwc_CPA_Link_FSO" localSheetId="5">'[36]Customer Part Approval'!#REF!</definedName>
    <definedName name="_pmwc_CPA_Link_FSO">'[37]Customer Part Approval'!#REF!</definedName>
    <definedName name="_pmwc_CPA_Link_GageConfirmation" localSheetId="5">'[36]Customer Part Approval'!#REF!</definedName>
    <definedName name="_pmwc_CPA_Link_GageConfirmation">'[37]Customer Part Approval'!#REF!</definedName>
    <definedName name="_pmwc_CPA_Link_IMDSChecklist" localSheetId="5">'[36]Customer Part Approval'!#REF!</definedName>
    <definedName name="_pmwc_CPA_Link_IMDSChecklist">'[37]Customer Part Approval'!#REF!</definedName>
    <definedName name="_pmwc_CPA_Link_IMDSCompliance" localSheetId="5">'[36]Customer Part Approval'!#REF!</definedName>
    <definedName name="_pmwc_CPA_Link_IMDSCompliance">'[37]Customer Part Approval'!#REF!</definedName>
    <definedName name="_pmwc_CPA_Link_LaborRequirementsSummary" localSheetId="5">'[36]Customer Part Approval'!#REF!</definedName>
    <definedName name="_pmwc_CPA_Link_LaborRequirementsSummary">'[37]Customer Part Approval'!#REF!</definedName>
    <definedName name="_pmwc_CPA_Link_LessonsLearned" localSheetId="5">'[36]Customer Part Approval'!#REF!</definedName>
    <definedName name="_pmwc_CPA_Link_LessonsLearned">'[37]Customer Part Approval'!#REF!</definedName>
    <definedName name="_pmwc_CPA_Link_MBOM" localSheetId="5">'[36]Customer Part Approval'!#REF!</definedName>
    <definedName name="_pmwc_CPA_Link_MBOM">'[37]Customer Part Approval'!#REF!</definedName>
    <definedName name="_pmwc_CPA_Link_MSAGageDesign" localSheetId="5">'[36]Customer Part Approval'!#REF!</definedName>
    <definedName name="_pmwc_CPA_Link_MSAGageDesign">'[37]Customer Part Approval'!#REF!</definedName>
    <definedName name="_pmwc_CPA_Link_OkToShip" localSheetId="5">'[36]Customer Part Approval'!#REF!</definedName>
    <definedName name="_pmwc_CPA_Link_OkToShip">'[37]Customer Part Approval'!#REF!</definedName>
    <definedName name="_pmwc_CPA_Link_PartsAndAssembly" localSheetId="5">'[36]Customer Part Approval'!#REF!</definedName>
    <definedName name="_pmwc_CPA_Link_PartsAndAssembly">'[37]Customer Part Approval'!#REF!</definedName>
    <definedName name="_pmwc_CPA_Link_PartsMatrix" localSheetId="5">'[36]Customer Part Approval'!#REF!</definedName>
    <definedName name="_pmwc_CPA_Link_PartsMatrix">'[37]Customer Part Approval'!#REF!</definedName>
    <definedName name="_pmwc_CPA_Link_PastProblemRoadmap" localSheetId="5">'[36]Customer Part Approval'!#REF!</definedName>
    <definedName name="_pmwc_CPA_Link_PastProblemRoadmap">'[37]Customer Part Approval'!#REF!</definedName>
    <definedName name="_pmwc_CPA_Link_PlantLaunchGlidepath" localSheetId="5">'[36]Customer Part Approval'!#REF!</definedName>
    <definedName name="_pmwc_CPA_Link_PlantLaunchGlidepath">'[37]Customer Part Approval'!#REF!</definedName>
    <definedName name="_pmwc_CPA_Link_POCustomer" localSheetId="5">'[36]Customer Part Approval'!#REF!</definedName>
    <definedName name="_pmwc_CPA_Link_POCustomer">'[37]Customer Part Approval'!#REF!</definedName>
    <definedName name="_pmwc_CPA_Link_POParts" localSheetId="5">'[36]Customer Part Approval'!#REF!</definedName>
    <definedName name="_pmwc_CPA_Link_POParts">'[37]Customer Part Approval'!#REF!</definedName>
    <definedName name="_pmwc_CPA_Link_POTooling" localSheetId="5">'[36]Customer Part Approval'!#REF!</definedName>
    <definedName name="_pmwc_CPA_Link_POTooling">'[37]Customer Part Approval'!#REF!</definedName>
    <definedName name="_pmwc_CPA_Link_PSO" localSheetId="5">'[36]Customer Part Approval'!#REF!</definedName>
    <definedName name="_pmwc_CPA_Link_PSO">'[37]Customer Part Approval'!#REF!</definedName>
    <definedName name="_pmwc_CPA_Link_SSO" localSheetId="5">'[36]Customer Part Approval'!#REF!</definedName>
    <definedName name="_pmwc_CPA_Link_SSO">'[37]Customer Part Approval'!#REF!</definedName>
    <definedName name="_pmwc_CPA_Link_SupplierPartApproval" localSheetId="5">'[36]Customer Part Approval'!#REF!</definedName>
    <definedName name="_pmwc_CPA_Link_SupplierPartApproval">'[37]Customer Part Approval'!#REF!</definedName>
    <definedName name="_pmwc_CPA_Link_SupplierReadinessReview" localSheetId="5">'[36]Customer Part Approval'!#REF!</definedName>
    <definedName name="_pmwc_CPA_Link_SupplierReadinessReview">'[37]Customer Part Approval'!#REF!</definedName>
    <definedName name="_pmwc_CPA_Link_TDM" localSheetId="5">'[36]Customer Part Approval'!#REF!</definedName>
    <definedName name="_pmwc_CPA_Link_TDM">'[37]Customer Part Approval'!#REF!</definedName>
    <definedName name="_pmwc_CPA_Link_Tooling" localSheetId="5">'[36]Customer Part Approval'!#REF!</definedName>
    <definedName name="_pmwc_CPA_Link_Tooling">'[37]Customer Part Approval'!#REF!</definedName>
    <definedName name="_pmwc_CPA_Link_ToolingFixtureAuthorization" localSheetId="5">'[36]Customer Part Approval'!#REF!</definedName>
    <definedName name="_pmwc_CPA_Link_ToolingFixtureAuthorization">'[37]Customer Part Approval'!#REF!</definedName>
    <definedName name="_pmwc_CPA_Problem_AppearanceManual" localSheetId="5">'[36]Customer Part Approval'!#REF!</definedName>
    <definedName name="_pmwc_CPA_Problem_AppearanceManual">'[37]Customer Part Approval'!#REF!</definedName>
    <definedName name="_pmwc_CPA_Problem_BOM" localSheetId="5">'[36]Customer Part Approval'!#REF!</definedName>
    <definedName name="_pmwc_CPA_Problem_BOM">'[37]Customer Part Approval'!#REF!</definedName>
    <definedName name="_pmwc_CPA_Problem_BuildEventSummary" localSheetId="5">'[36]Customer Part Approval'!#REF!</definedName>
    <definedName name="_pmwc_CPA_Problem_BuildEventSummary">'[37]Customer Part Approval'!#REF!</definedName>
    <definedName name="_pmwc_CPA_Problem_ControlPlan" localSheetId="5">'[36]Customer Part Approval'!#REF!</definedName>
    <definedName name="_pmwc_CPA_Problem_ControlPlan">'[37]Customer Part Approval'!#REF!</definedName>
    <definedName name="_pmwc_CPA_Problem_ControlPlanSupplier" localSheetId="5">'[36]Customer Part Approval'!#REF!</definedName>
    <definedName name="_pmwc_CPA_Problem_ControlPlanSupplier">'[37]Customer Part Approval'!#REF!</definedName>
    <definedName name="_pmwc_CPA_Problem_CostedBOM" localSheetId="5">'[36]Customer Part Approval'!#REF!</definedName>
    <definedName name="_pmwc_CPA_Problem_CostedBOM">'[37]Customer Part Approval'!#REF!</definedName>
    <definedName name="_pmwc_CPA_Problem_CraftsmanshipTargets" localSheetId="5">'[36]Customer Part Approval'!#REF!</definedName>
    <definedName name="_pmwc_CPA_Problem_CraftsmanshipTargets">'[37]Customer Part Approval'!#REF!</definedName>
    <definedName name="_pmwc_CPA_Problem_CustomerPartApproval" localSheetId="5">'[36]Customer Part Approval'!#REF!</definedName>
    <definedName name="_pmwc_CPA_Problem_CustomerPartApproval">'[37]Customer Part Approval'!#REF!</definedName>
    <definedName name="_pmwc_CPA_Problem_DrawingSet" localSheetId="5">'[36]Customer Part Approval'!#REF!</definedName>
    <definedName name="_pmwc_CPA_Problem_DrawingSet">'[37]Customer Part Approval'!#REF!</definedName>
    <definedName name="_pmwc_CPA_Problem_DSO" localSheetId="5">'[36]Customer Part Approval'!#REF!</definedName>
    <definedName name="_pmwc_CPA_Problem_DSO">'[37]Customer Part Approval'!#REF!</definedName>
    <definedName name="_pmwc_CPA_Problem_DVPR" localSheetId="5">'[36]Customer Part Approval'!#REF!</definedName>
    <definedName name="_pmwc_CPA_Problem_DVPR">'[37]Customer Part Approval'!#REF!</definedName>
    <definedName name="_pmwc_CPA_Problem_DVPRSupplier" localSheetId="5">'[36]Customer Part Approval'!#REF!</definedName>
    <definedName name="_pmwc_CPA_Problem_DVPRSupplier">'[37]Customer Part Approval'!#REF!</definedName>
    <definedName name="_pmwc_CPA_Problem_EmphasisBuild" localSheetId="5">'[36]Customer Part Approval'!#REF!</definedName>
    <definedName name="_pmwc_CPA_Problem_EmphasisBuild">'[37]Customer Part Approval'!#REF!</definedName>
    <definedName name="_pmwc_CPA_Problem_FinancialPanel" localSheetId="5">'[36]Customer Part Approval'!#REF!</definedName>
    <definedName name="_pmwc_CPA_Problem_FinancialPanel">'[37]Customer Part Approval'!#REF!</definedName>
    <definedName name="_pmwc_CPA_Problem_FinancialRoadmap" localSheetId="5">'[36]Customer Part Approval'!#REF!</definedName>
    <definedName name="_pmwc_CPA_Problem_FinancialRoadmap">'[37]Customer Part Approval'!#REF!</definedName>
    <definedName name="_pmwc_CPA_Problem_FSO" localSheetId="5">'[36]Customer Part Approval'!#REF!</definedName>
    <definedName name="_pmwc_CPA_Problem_FSO">'[37]Customer Part Approval'!#REF!</definedName>
    <definedName name="_pmwc_CPA_Problem_GageConfirmation" localSheetId="5">'[36]Customer Part Approval'!#REF!</definedName>
    <definedName name="_pmwc_CPA_Problem_GageConfirmation">'[37]Customer Part Approval'!#REF!</definedName>
    <definedName name="_pmwc_CPA_Problem_IMDSChecklist" localSheetId="5">'[36]Customer Part Approval'!#REF!</definedName>
    <definedName name="_pmwc_CPA_Problem_IMDSChecklist">'[37]Customer Part Approval'!#REF!</definedName>
    <definedName name="_pmwc_CPA_Problem_IMDSCompliance" localSheetId="5">'[36]Customer Part Approval'!#REF!</definedName>
    <definedName name="_pmwc_CPA_Problem_IMDSCompliance">'[37]Customer Part Approval'!#REF!</definedName>
    <definedName name="_pmwc_CPA_Problem_LaborRequirementsSummary" localSheetId="5">'[36]Customer Part Approval'!#REF!</definedName>
    <definedName name="_pmwc_CPA_Problem_LaborRequirementsSummary">'[37]Customer Part Approval'!#REF!</definedName>
    <definedName name="_pmwc_CPA_Problem_LessonsLearned" localSheetId="5">'[36]Customer Part Approval'!#REF!</definedName>
    <definedName name="_pmwc_CPA_Problem_LessonsLearned">'[37]Customer Part Approval'!#REF!</definedName>
    <definedName name="_pmwc_CPA_Problem_MBOM" localSheetId="5">'[36]Customer Part Approval'!#REF!</definedName>
    <definedName name="_pmwc_CPA_Problem_MBOM">'[37]Customer Part Approval'!#REF!</definedName>
    <definedName name="_pmwc_CPA_Problem_MSAGageDesign" localSheetId="5">'[36]Customer Part Approval'!#REF!</definedName>
    <definedName name="_pmwc_CPA_Problem_MSAGageDesign">'[37]Customer Part Approval'!#REF!</definedName>
    <definedName name="_pmwc_CPA_Problem_OkToShip" localSheetId="5">'[36]Customer Part Approval'!#REF!</definedName>
    <definedName name="_pmwc_CPA_Problem_OkToShip">'[37]Customer Part Approval'!#REF!</definedName>
    <definedName name="_pmwc_CPA_Problem_PartsAndAssembly" localSheetId="5">'[36]Customer Part Approval'!#REF!</definedName>
    <definedName name="_pmwc_CPA_Problem_PartsAndAssembly">'[37]Customer Part Approval'!#REF!</definedName>
    <definedName name="_pmwc_CPA_Problem_PartsMatrix" localSheetId="5">'[36]Customer Part Approval'!#REF!</definedName>
    <definedName name="_pmwc_CPA_Problem_PartsMatrix">'[37]Customer Part Approval'!#REF!</definedName>
    <definedName name="_pmwc_CPA_Problem_PastProblemRoadmap" localSheetId="5">'[36]Customer Part Approval'!#REF!</definedName>
    <definedName name="_pmwc_CPA_Problem_PastProblemRoadmap">'[37]Customer Part Approval'!#REF!</definedName>
    <definedName name="_pmwc_CPA_Problem_PlantLaunchGlidepath" localSheetId="5">'[36]Customer Part Approval'!#REF!</definedName>
    <definedName name="_pmwc_CPA_Problem_PlantLaunchGlidepath">'[37]Customer Part Approval'!#REF!</definedName>
    <definedName name="_pmwc_CPA_Problem_POCustomer" localSheetId="5">'[36]Customer Part Approval'!#REF!</definedName>
    <definedName name="_pmwc_CPA_Problem_POCustomer">'[37]Customer Part Approval'!#REF!</definedName>
    <definedName name="_pmwc_CPA_Problem_PSO" localSheetId="5">'[36]Customer Part Approval'!#REF!</definedName>
    <definedName name="_pmwc_CPA_Problem_PSO">'[37]Customer Part Approval'!#REF!</definedName>
    <definedName name="_pmwc_CPA_Problem_SSO" localSheetId="5">'[36]Customer Part Approval'!#REF!</definedName>
    <definedName name="_pmwc_CPA_Problem_SSO">'[37]Customer Part Approval'!#REF!</definedName>
    <definedName name="_pmwc_CPA_Problem_SupplierPartApproval" localSheetId="5">'[36]Customer Part Approval'!#REF!</definedName>
    <definedName name="_pmwc_CPA_Problem_SupplierPartApproval">'[37]Customer Part Approval'!#REF!</definedName>
    <definedName name="_pmwc_CPA_Problem_SupplierReadinessReview" localSheetId="5">'[36]Customer Part Approval'!#REF!</definedName>
    <definedName name="_pmwc_CPA_Problem_SupplierReadinessReview">'[37]Customer Part Approval'!#REF!</definedName>
    <definedName name="_pmwc_CPA_Problem_TDM" localSheetId="5">'[36]Customer Part Approval'!#REF!</definedName>
    <definedName name="_pmwc_CPA_Problem_TDM">'[37]Customer Part Approval'!#REF!</definedName>
    <definedName name="_pmwc_CPA_Problem_Tooling" localSheetId="5">'[36]Customer Part Approval'!#REF!</definedName>
    <definedName name="_pmwc_CPA_Problem_Tooling">'[37]Customer Part Approval'!#REF!</definedName>
    <definedName name="_pmwc_CPA_Problem_ToolingFixtureAuthorization" localSheetId="5">'[36]Customer Part Approval'!#REF!</definedName>
    <definedName name="_pmwc_CPA_Problem_ToolingFixtureAuthorization">'[37]Customer Part Approval'!#REF!</definedName>
    <definedName name="_pmwc_CPA_Responsible_AppearanceManual" localSheetId="5">'[36]Customer Part Approval'!#REF!</definedName>
    <definedName name="_pmwc_CPA_Responsible_AppearanceManual">'[37]Customer Part Approval'!#REF!</definedName>
    <definedName name="_pmwc_CPA_Responsible_BOM" localSheetId="5">'[36]Customer Part Approval'!#REF!</definedName>
    <definedName name="_pmwc_CPA_Responsible_BOM">'[37]Customer Part Approval'!#REF!</definedName>
    <definedName name="_pmwc_CPA_Responsible_BuildEventSummary" localSheetId="5">'[36]Customer Part Approval'!#REF!</definedName>
    <definedName name="_pmwc_CPA_Responsible_BuildEventSummary">'[37]Customer Part Approval'!#REF!</definedName>
    <definedName name="_pmwc_CPA_Responsible_ControlPlan" localSheetId="5">'[36]Customer Part Approval'!#REF!</definedName>
    <definedName name="_pmwc_CPA_Responsible_ControlPlan">'[37]Customer Part Approval'!#REF!</definedName>
    <definedName name="_pmwc_CPA_Responsible_ControlPlanSupplier" localSheetId="5">'[36]Customer Part Approval'!#REF!</definedName>
    <definedName name="_pmwc_CPA_Responsible_ControlPlanSupplier">'[37]Customer Part Approval'!#REF!</definedName>
    <definedName name="_pmwc_CPA_Responsible_CostedBOM" localSheetId="5">'[36]Customer Part Approval'!#REF!</definedName>
    <definedName name="_pmwc_CPA_Responsible_CostedBOM">'[37]Customer Part Approval'!#REF!</definedName>
    <definedName name="_pmwc_CPA_Responsible_CraftsmanshipTargets" localSheetId="5">'[36]Customer Part Approval'!#REF!</definedName>
    <definedName name="_pmwc_CPA_Responsible_CraftsmanshipTargets">'[37]Customer Part Approval'!#REF!</definedName>
    <definedName name="_pmwc_CPA_Responsible_CustomerPartApproval" localSheetId="5">'[36]Customer Part Approval'!#REF!</definedName>
    <definedName name="_pmwc_CPA_Responsible_CustomerPartApproval">'[37]Customer Part Approval'!#REF!</definedName>
    <definedName name="_pmwc_CPA_Responsible_DrawingSet" localSheetId="5">'[36]Customer Part Approval'!#REF!</definedName>
    <definedName name="_pmwc_CPA_Responsible_DrawingSet">'[37]Customer Part Approval'!#REF!</definedName>
    <definedName name="_pmwc_CPA_Responsible_DSO" localSheetId="5">'[36]Customer Part Approval'!#REF!</definedName>
    <definedName name="_pmwc_CPA_Responsible_DSO">'[37]Customer Part Approval'!#REF!</definedName>
    <definedName name="_pmwc_CPA_Responsible_DVPR" localSheetId="5">'[36]Customer Part Approval'!#REF!</definedName>
    <definedName name="_pmwc_CPA_Responsible_DVPR">'[37]Customer Part Approval'!#REF!</definedName>
    <definedName name="_pmwc_CPA_Responsible_DVPRSupplier" localSheetId="5">'[36]Customer Part Approval'!#REF!</definedName>
    <definedName name="_pmwc_CPA_Responsible_DVPRSupplier">'[37]Customer Part Approval'!#REF!</definedName>
    <definedName name="_pmwc_CPA_Responsible_EmphasisBuild" localSheetId="5">'[36]Customer Part Approval'!#REF!</definedName>
    <definedName name="_pmwc_CPA_Responsible_EmphasisBuild">'[37]Customer Part Approval'!#REF!</definedName>
    <definedName name="_pmwc_CPA_Responsible_FinancialPanel" localSheetId="5">'[36]Customer Part Approval'!#REF!</definedName>
    <definedName name="_pmwc_CPA_Responsible_FinancialPanel">'[37]Customer Part Approval'!#REF!</definedName>
    <definedName name="_pmwc_CPA_Responsible_FinancialRoadmap" localSheetId="5">'[36]Customer Part Approval'!#REF!</definedName>
    <definedName name="_pmwc_CPA_Responsible_FinancialRoadmap">'[37]Customer Part Approval'!#REF!</definedName>
    <definedName name="_pmwc_CPA_Responsible_FSO" localSheetId="5">'[36]Customer Part Approval'!#REF!</definedName>
    <definedName name="_pmwc_CPA_Responsible_FSO">'[37]Customer Part Approval'!#REF!</definedName>
    <definedName name="_pmwc_CPA_Responsible_GageConfirmation" localSheetId="5">'[36]Customer Part Approval'!#REF!</definedName>
    <definedName name="_pmwc_CPA_Responsible_GageConfirmation">'[37]Customer Part Approval'!#REF!</definedName>
    <definedName name="_pmwc_CPA_Responsible_IMDSChecklist" localSheetId="5">'[36]Customer Part Approval'!#REF!</definedName>
    <definedName name="_pmwc_CPA_Responsible_IMDSChecklist">'[37]Customer Part Approval'!#REF!</definedName>
    <definedName name="_pmwc_CPA_Responsible_IMDSCompliance" localSheetId="5">'[36]Customer Part Approval'!#REF!</definedName>
    <definedName name="_pmwc_CPA_Responsible_IMDSCompliance">'[37]Customer Part Approval'!#REF!</definedName>
    <definedName name="_pmwc_CPA_Responsible_LaborRequirementsSummary" localSheetId="5">'[36]Customer Part Approval'!#REF!</definedName>
    <definedName name="_pmwc_CPA_Responsible_LaborRequirementsSummary">'[37]Customer Part Approval'!#REF!</definedName>
    <definedName name="_pmwc_CPA_Responsible_LessonsLearned" localSheetId="5">'[36]Customer Part Approval'!#REF!</definedName>
    <definedName name="_pmwc_CPA_Responsible_LessonsLearned">'[37]Customer Part Approval'!#REF!</definedName>
    <definedName name="_pmwc_CPA_Responsible_MBOM" localSheetId="5">'[36]Customer Part Approval'!#REF!</definedName>
    <definedName name="_pmwc_CPA_Responsible_MBOM">'[37]Customer Part Approval'!#REF!</definedName>
    <definedName name="_pmwc_CPA_Responsible_MSAGageDesign" localSheetId="5">'[36]Customer Part Approval'!#REF!</definedName>
    <definedName name="_pmwc_CPA_Responsible_MSAGageDesign">'[37]Customer Part Approval'!#REF!</definedName>
    <definedName name="_pmwc_CPA_Responsible_OkToShip" localSheetId="5">'[36]Customer Part Approval'!#REF!</definedName>
    <definedName name="_pmwc_CPA_Responsible_OkToShip">'[37]Customer Part Approval'!#REF!</definedName>
    <definedName name="_pmwc_CPA_Responsible_PartsAndAssembly" localSheetId="5">'[36]Customer Part Approval'!#REF!</definedName>
    <definedName name="_pmwc_CPA_Responsible_PartsAndAssembly">'[37]Customer Part Approval'!#REF!</definedName>
    <definedName name="_pmwc_CPA_Responsible_PartsMatrix" localSheetId="5">'[36]Customer Part Approval'!#REF!</definedName>
    <definedName name="_pmwc_CPA_Responsible_PartsMatrix">'[37]Customer Part Approval'!#REF!</definedName>
    <definedName name="_pmwc_CPA_Responsible_PastProblemRoadmap" localSheetId="5">'[36]Customer Part Approval'!#REF!</definedName>
    <definedName name="_pmwc_CPA_Responsible_PastProblemRoadmap">'[37]Customer Part Approval'!#REF!</definedName>
    <definedName name="_pmwc_CPA_Responsible_PlantLaunchGlidepath" localSheetId="5">'[36]Customer Part Approval'!#REF!</definedName>
    <definedName name="_pmwc_CPA_Responsible_PlantLaunchGlidepath">'[37]Customer Part Approval'!#REF!</definedName>
    <definedName name="_pmwc_CPA_Responsible_POCustomer" localSheetId="5">'[36]Customer Part Approval'!#REF!</definedName>
    <definedName name="_pmwc_CPA_Responsible_POCustomer">'[37]Customer Part Approval'!#REF!</definedName>
    <definedName name="_pmwc_CPA_Responsible_PSO" localSheetId="5">'[36]Customer Part Approval'!#REF!</definedName>
    <definedName name="_pmwc_CPA_Responsible_PSO">'[37]Customer Part Approval'!#REF!</definedName>
    <definedName name="_pmwc_CPA_Responsible_SSO" localSheetId="5">'[36]Customer Part Approval'!#REF!</definedName>
    <definedName name="_pmwc_CPA_Responsible_SSO">'[37]Customer Part Approval'!#REF!</definedName>
    <definedName name="_pmwc_CPA_Responsible_SupplierPartApproval" localSheetId="5">'[36]Customer Part Approval'!#REF!</definedName>
    <definedName name="_pmwc_CPA_Responsible_SupplierPartApproval">'[37]Customer Part Approval'!#REF!</definedName>
    <definedName name="_pmwc_CPA_Responsible_SupplierReadinessReview" localSheetId="5">'[36]Customer Part Approval'!#REF!</definedName>
    <definedName name="_pmwc_CPA_Responsible_SupplierReadinessReview">'[37]Customer Part Approval'!#REF!</definedName>
    <definedName name="_pmwc_CPA_Responsible_TDM" localSheetId="5">'[36]Customer Part Approval'!#REF!</definedName>
    <definedName name="_pmwc_CPA_Responsible_TDM">'[37]Customer Part Approval'!#REF!</definedName>
    <definedName name="_pmwc_CPA_Responsible_Tooling" localSheetId="5">'[36]Customer Part Approval'!#REF!</definedName>
    <definedName name="_pmwc_CPA_Responsible_Tooling">'[37]Customer Part Approval'!#REF!</definedName>
    <definedName name="_pmwc_CPA_Responsible_ToolingFixtureAuthorization" localSheetId="5">'[36]Customer Part Approval'!#REF!</definedName>
    <definedName name="_pmwc_CPA_Responsible_ToolingFixtureAuthorization">'[37]Customer Part Approval'!#REF!</definedName>
    <definedName name="_pmwc_CPA_RevCloseDate_AppearanceManual" localSheetId="5">'[36]Customer Part Approval'!#REF!</definedName>
    <definedName name="_pmwc_CPA_RevCloseDate_AppearanceManual">'[37]Customer Part Approval'!#REF!</definedName>
    <definedName name="_pmwc_CPA_RevCloseDate_BOM" localSheetId="5">'[36]Customer Part Approval'!#REF!</definedName>
    <definedName name="_pmwc_CPA_RevCloseDate_BOM">'[37]Customer Part Approval'!#REF!</definedName>
    <definedName name="_pmwc_CPA_RevCloseDate_BuildEventSummary" localSheetId="5">'[36]Customer Part Approval'!#REF!</definedName>
    <definedName name="_pmwc_CPA_RevCloseDate_BuildEventSummary">'[37]Customer Part Approval'!#REF!</definedName>
    <definedName name="_pmwc_CPA_RevCloseDate_ControlPlan" localSheetId="5">'[36]Customer Part Approval'!#REF!</definedName>
    <definedName name="_pmwc_CPA_RevCloseDate_ControlPlan">'[37]Customer Part Approval'!#REF!</definedName>
    <definedName name="_pmwc_CPA_RevCloseDate_ControlPlanSupplier" localSheetId="5">'[36]Customer Part Approval'!#REF!</definedName>
    <definedName name="_pmwc_CPA_RevCloseDate_ControlPlanSupplier">'[37]Customer Part Approval'!#REF!</definedName>
    <definedName name="_pmwc_CPA_RevCloseDate_CostedBOM" localSheetId="5">'[36]Customer Part Approval'!#REF!</definedName>
    <definedName name="_pmwc_CPA_RevCloseDate_CostedBOM">'[37]Customer Part Approval'!#REF!</definedName>
    <definedName name="_pmwc_CPA_RevCloseDate_CraftsmanshipTargets" localSheetId="5">'[36]Customer Part Approval'!#REF!</definedName>
    <definedName name="_pmwc_CPA_RevCloseDate_CraftsmanshipTargets">'[37]Customer Part Approval'!#REF!</definedName>
    <definedName name="_pmwc_CPA_RevCloseDate_CustomerPartApproval" localSheetId="5">'[36]Customer Part Approval'!#REF!</definedName>
    <definedName name="_pmwc_CPA_RevCloseDate_CustomerPartApproval">'[37]Customer Part Approval'!#REF!</definedName>
    <definedName name="_pmwc_CPA_RevCloseDate_DrawingSet" localSheetId="5">'[36]Customer Part Approval'!#REF!</definedName>
    <definedName name="_pmwc_CPA_RevCloseDate_DrawingSet">'[37]Customer Part Approval'!#REF!</definedName>
    <definedName name="_pmwc_CPA_RevCloseDate_DSO" localSheetId="5">'[36]Customer Part Approval'!#REF!</definedName>
    <definedName name="_pmwc_CPA_RevCloseDate_DSO">'[37]Customer Part Approval'!#REF!</definedName>
    <definedName name="_pmwc_CPA_RevCloseDate_DVPR" localSheetId="5">'[36]Customer Part Approval'!#REF!</definedName>
    <definedName name="_pmwc_CPA_RevCloseDate_DVPR">'[37]Customer Part Approval'!#REF!</definedName>
    <definedName name="_pmwc_CPA_RevCloseDate_DVPRSupplier" localSheetId="5">'[36]Customer Part Approval'!#REF!</definedName>
    <definedName name="_pmwc_CPA_RevCloseDate_DVPRSupplier">'[37]Customer Part Approval'!#REF!</definedName>
    <definedName name="_pmwc_CPA_RevCloseDate_EmphasisBuild" localSheetId="5">'[36]Customer Part Approval'!#REF!</definedName>
    <definedName name="_pmwc_CPA_RevCloseDate_EmphasisBuild">'[37]Customer Part Approval'!#REF!</definedName>
    <definedName name="_pmwc_CPA_RevCloseDate_FinancialPanel" localSheetId="5">'[36]Customer Part Approval'!#REF!</definedName>
    <definedName name="_pmwc_CPA_RevCloseDate_FinancialPanel">'[37]Customer Part Approval'!#REF!</definedName>
    <definedName name="_pmwc_CPA_RevCloseDate_FinancialRoadmap" localSheetId="5">'[36]Customer Part Approval'!#REF!</definedName>
    <definedName name="_pmwc_CPA_RevCloseDate_FinancialRoadmap">'[37]Customer Part Approval'!#REF!</definedName>
    <definedName name="_pmwc_CPA_RevCloseDate_FSO" localSheetId="5">'[36]Customer Part Approval'!#REF!</definedName>
    <definedName name="_pmwc_CPA_RevCloseDate_FSO">'[37]Customer Part Approval'!#REF!</definedName>
    <definedName name="_pmwc_CPA_RevCloseDate_GageConfirmation" localSheetId="5">'[36]Customer Part Approval'!#REF!</definedName>
    <definedName name="_pmwc_CPA_RevCloseDate_GageConfirmation">'[37]Customer Part Approval'!#REF!</definedName>
    <definedName name="_pmwc_CPA_RevCloseDate_IMDSChecklist" localSheetId="5">'[36]Customer Part Approval'!#REF!</definedName>
    <definedName name="_pmwc_CPA_RevCloseDate_IMDSChecklist">'[37]Customer Part Approval'!#REF!</definedName>
    <definedName name="_pmwc_CPA_RevCloseDate_IMDSCompliance" localSheetId="5">'[36]Customer Part Approval'!#REF!</definedName>
    <definedName name="_pmwc_CPA_RevCloseDate_IMDSCompliance">'[37]Customer Part Approval'!#REF!</definedName>
    <definedName name="_pmwc_CPA_RevCloseDate_LaborRequirementsSummary" localSheetId="5">'[36]Customer Part Approval'!#REF!</definedName>
    <definedName name="_pmwc_CPA_RevCloseDate_LaborRequirementsSummary">'[37]Customer Part Approval'!#REF!</definedName>
    <definedName name="_pmwc_CPA_RevCloseDate_LessonsLearned" localSheetId="5">'[36]Customer Part Approval'!#REF!</definedName>
    <definedName name="_pmwc_CPA_RevCloseDate_LessonsLearned">'[37]Customer Part Approval'!#REF!</definedName>
    <definedName name="_pmwc_CPA_RevCloseDate_MBOM" localSheetId="5">'[36]Customer Part Approval'!#REF!</definedName>
    <definedName name="_pmwc_CPA_RevCloseDate_MBOM">'[37]Customer Part Approval'!#REF!</definedName>
    <definedName name="_pmwc_CPA_RevCloseDate_MSAGageDesign" localSheetId="5">'[36]Customer Part Approval'!#REF!</definedName>
    <definedName name="_pmwc_CPA_RevCloseDate_MSAGageDesign">'[37]Customer Part Approval'!#REF!</definedName>
    <definedName name="_pmwc_CPA_RevCloseDate_OkToShip" localSheetId="5">'[36]Customer Part Approval'!#REF!</definedName>
    <definedName name="_pmwc_CPA_RevCloseDate_OkToShip">'[37]Customer Part Approval'!#REF!</definedName>
    <definedName name="_pmwc_CPA_RevCloseDate_PartsAndAssembly" localSheetId="5">'[36]Customer Part Approval'!#REF!</definedName>
    <definedName name="_pmwc_CPA_RevCloseDate_PartsAndAssembly">'[37]Customer Part Approval'!#REF!</definedName>
    <definedName name="_pmwc_CPA_RevCloseDate_PartsMatrix" localSheetId="5">'[36]Customer Part Approval'!#REF!</definedName>
    <definedName name="_pmwc_CPA_RevCloseDate_PartsMatrix">'[37]Customer Part Approval'!#REF!</definedName>
    <definedName name="_pmwc_CPA_RevCloseDate_PastProblemRoadmap" localSheetId="5">'[36]Customer Part Approval'!#REF!</definedName>
    <definedName name="_pmwc_CPA_RevCloseDate_PastProblemRoadmap">'[37]Customer Part Approval'!#REF!</definedName>
    <definedName name="_pmwc_CPA_RevCloseDate_PlantLaunchGlidepath" localSheetId="5">'[36]Customer Part Approval'!#REF!</definedName>
    <definedName name="_pmwc_CPA_RevCloseDate_PlantLaunchGlidepath">'[37]Customer Part Approval'!#REF!</definedName>
    <definedName name="_pmwc_CPA_RevCloseDate_POCustomer" localSheetId="5">'[36]Customer Part Approval'!#REF!</definedName>
    <definedName name="_pmwc_CPA_RevCloseDate_POCustomer">'[37]Customer Part Approval'!#REF!</definedName>
    <definedName name="_pmwc_CPA_RevCloseDate_PSO" localSheetId="5">'[36]Customer Part Approval'!#REF!</definedName>
    <definedName name="_pmwc_CPA_RevCloseDate_PSO">'[37]Customer Part Approval'!#REF!</definedName>
    <definedName name="_pmwc_CPA_RevCloseDate_SSO" localSheetId="5">'[36]Customer Part Approval'!#REF!</definedName>
    <definedName name="_pmwc_CPA_RevCloseDate_SSO">'[37]Customer Part Approval'!#REF!</definedName>
    <definedName name="_pmwc_CPA_RevCloseDate_SupplierPartApproval" localSheetId="5">'[36]Customer Part Approval'!#REF!</definedName>
    <definedName name="_pmwc_CPA_RevCloseDate_SupplierPartApproval">'[37]Customer Part Approval'!#REF!</definedName>
    <definedName name="_pmwc_CPA_RevCloseDate_SupplierReadinessReview" localSheetId="5">'[36]Customer Part Approval'!#REF!</definedName>
    <definedName name="_pmwc_CPA_RevCloseDate_SupplierReadinessReview">'[37]Customer Part Approval'!#REF!</definedName>
    <definedName name="_pmwc_CPA_RevCloseDate_TDM" localSheetId="5">'[36]Customer Part Approval'!#REF!</definedName>
    <definedName name="_pmwc_CPA_RevCloseDate_TDM">'[37]Customer Part Approval'!#REF!</definedName>
    <definedName name="_pmwc_CPA_RevCloseDate_Tooling" localSheetId="5">'[36]Customer Part Approval'!#REF!</definedName>
    <definedName name="_pmwc_CPA_RevCloseDate_Tooling">'[37]Customer Part Approval'!#REF!</definedName>
    <definedName name="_pmwc_CPA_RevCloseDate_ToolingFixtureAuthorization" localSheetId="5">'[36]Customer Part Approval'!#REF!</definedName>
    <definedName name="_pmwc_CPA_RevCloseDate_ToolingFixtureAuthorization">'[37]Customer Part Approval'!#REF!</definedName>
    <definedName name="_pmwc_CPA_Status_AppearanceManual" localSheetId="5">'[36]Customer Part Approval'!#REF!</definedName>
    <definedName name="_pmwc_CPA_Status_AppearanceManual">'[37]Customer Part Approval'!#REF!</definedName>
    <definedName name="_pmwc_CPA_Status_BOM" localSheetId="5">'[36]Customer Part Approval'!#REF!</definedName>
    <definedName name="_pmwc_CPA_Status_BOM">'[37]Customer Part Approval'!#REF!</definedName>
    <definedName name="_pmwc_CPA_Status_BuildEventSummary" localSheetId="5">'[36]Customer Part Approval'!#REF!</definedName>
    <definedName name="_pmwc_CPA_Status_BuildEventSummary">'[37]Customer Part Approval'!#REF!</definedName>
    <definedName name="_pmwc_CPA_Status_ControlPlan" localSheetId="5">'[36]Customer Part Approval'!#REF!</definedName>
    <definedName name="_pmwc_CPA_Status_ControlPlan">'[37]Customer Part Approval'!#REF!</definedName>
    <definedName name="_pmwc_CPA_Status_ControlPlanSupplier" localSheetId="5">'[36]Customer Part Approval'!#REF!</definedName>
    <definedName name="_pmwc_CPA_Status_ControlPlanSupplier">'[37]Customer Part Approval'!#REF!</definedName>
    <definedName name="_pmwc_CPA_Status_CostedBOM" localSheetId="5">'[36]Customer Part Approval'!#REF!</definedName>
    <definedName name="_pmwc_CPA_Status_CostedBOM">'[37]Customer Part Approval'!#REF!</definedName>
    <definedName name="_pmwc_CPA_Status_CraftsmanshipTargets" localSheetId="5">'[36]Customer Part Approval'!#REF!</definedName>
    <definedName name="_pmwc_CPA_Status_CraftsmanshipTargets">'[37]Customer Part Approval'!#REF!</definedName>
    <definedName name="_pmwc_CPA_Status_CustomerPartApproval" localSheetId="5">'[36]Customer Part Approval'!#REF!</definedName>
    <definedName name="_pmwc_CPA_Status_CustomerPartApproval">'[37]Customer Part Approval'!#REF!</definedName>
    <definedName name="_pmwc_CPA_Status_DrawingSet" localSheetId="5">'[36]Customer Part Approval'!#REF!</definedName>
    <definedName name="_pmwc_CPA_Status_DrawingSet">'[37]Customer Part Approval'!#REF!</definedName>
    <definedName name="_pmwc_CPA_Status_DSO" localSheetId="5">'[36]Customer Part Approval'!#REF!</definedName>
    <definedName name="_pmwc_CPA_Status_DSO">'[37]Customer Part Approval'!#REF!</definedName>
    <definedName name="_pmwc_CPA_Status_DVPR" localSheetId="5">'[36]Customer Part Approval'!#REF!</definedName>
    <definedName name="_pmwc_CPA_Status_DVPR">'[37]Customer Part Approval'!#REF!</definedName>
    <definedName name="_pmwc_CPA_Status_DVPRSupplier" localSheetId="5">'[36]Customer Part Approval'!#REF!</definedName>
    <definedName name="_pmwc_CPA_Status_DVPRSupplier">'[37]Customer Part Approval'!#REF!</definedName>
    <definedName name="_pmwc_CPA_Status_EmphasisBuild" localSheetId="5">'[36]Customer Part Approval'!#REF!</definedName>
    <definedName name="_pmwc_CPA_Status_EmphasisBuild">'[37]Customer Part Approval'!#REF!</definedName>
    <definedName name="_pmwc_CPA_Status_FinancialPanel" localSheetId="5">'[36]Customer Part Approval'!#REF!</definedName>
    <definedName name="_pmwc_CPA_Status_FinancialPanel">'[37]Customer Part Approval'!#REF!</definedName>
    <definedName name="_pmwc_CPA_Status_FinancialRoadmap" localSheetId="5">'[36]Customer Part Approval'!#REF!</definedName>
    <definedName name="_pmwc_CPA_Status_FinancialRoadmap">'[37]Customer Part Approval'!#REF!</definedName>
    <definedName name="_pmwc_CPA_Status_GageConfirmation" localSheetId="5">'[36]Customer Part Approval'!#REF!</definedName>
    <definedName name="_pmwc_CPA_Status_GageConfirmation">'[37]Customer Part Approval'!#REF!</definedName>
    <definedName name="_pmwc_CPA_Status_IMDSChecklist" localSheetId="5">'[36]Customer Part Approval'!#REF!</definedName>
    <definedName name="_pmwc_CPA_Status_IMDSChecklist">'[37]Customer Part Approval'!#REF!</definedName>
    <definedName name="_pmwc_CPA_Status_IMDSCompliance" localSheetId="5">'[36]Customer Part Approval'!#REF!</definedName>
    <definedName name="_pmwc_CPA_Status_IMDSCompliance">'[37]Customer Part Approval'!#REF!</definedName>
    <definedName name="_pmwc_CPA_Status_LaborRequirementsSummary" localSheetId="5">'[36]Customer Part Approval'!#REF!</definedName>
    <definedName name="_pmwc_CPA_Status_LaborRequirementsSummary">'[37]Customer Part Approval'!#REF!</definedName>
    <definedName name="_pmwc_CPA_Status_LessonsLearned" localSheetId="5">'[36]Customer Part Approval'!#REF!</definedName>
    <definedName name="_pmwc_CPA_Status_LessonsLearned">'[37]Customer Part Approval'!#REF!</definedName>
    <definedName name="_pmwc_CPA_Status_MBOM" localSheetId="5">'[36]Customer Part Approval'!#REF!</definedName>
    <definedName name="_pmwc_CPA_Status_MBOM">'[37]Customer Part Approval'!#REF!</definedName>
    <definedName name="_pmwc_CPA_Status_MSAGageDesign" localSheetId="5">'[36]Customer Part Approval'!#REF!</definedName>
    <definedName name="_pmwc_CPA_Status_MSAGageDesign">'[37]Customer Part Approval'!#REF!</definedName>
    <definedName name="_pmwc_CPA_Status_OkToShip" localSheetId="5">'[36]Customer Part Approval'!#REF!</definedName>
    <definedName name="_pmwc_CPA_Status_OkToShip">'[37]Customer Part Approval'!#REF!</definedName>
    <definedName name="_pmwc_CPA_Status_PartsAndAssembly" localSheetId="5">'[36]Customer Part Approval'!#REF!</definedName>
    <definedName name="_pmwc_CPA_Status_PartsAndAssembly">'[37]Customer Part Approval'!#REF!</definedName>
    <definedName name="_pmwc_CPA_Status_PartsMatrix" localSheetId="5">'[36]Customer Part Approval'!#REF!</definedName>
    <definedName name="_pmwc_CPA_Status_PartsMatrix">'[37]Customer Part Approval'!#REF!</definedName>
    <definedName name="_pmwc_CPA_Status_PastProblemRoadmap" localSheetId="5">'[36]Customer Part Approval'!#REF!</definedName>
    <definedName name="_pmwc_CPA_Status_PastProblemRoadmap">'[37]Customer Part Approval'!#REF!</definedName>
    <definedName name="_pmwc_CPA_Status_PlantLaunchGlidepath" localSheetId="5">'[36]Customer Part Approval'!#REF!</definedName>
    <definedName name="_pmwc_CPA_Status_PlantLaunchGlidepath">'[37]Customer Part Approval'!#REF!</definedName>
    <definedName name="_pmwc_CPA_Status_POCustomer" localSheetId="5">'[36]Customer Part Approval'!#REF!</definedName>
    <definedName name="_pmwc_CPA_Status_POCustomer">'[37]Customer Part Approval'!#REF!</definedName>
    <definedName name="_pmwc_CPA_Status_POParts" localSheetId="5">'[36]Customer Part Approval'!#REF!</definedName>
    <definedName name="_pmwc_CPA_Status_POParts">'[37]Customer Part Approval'!#REF!</definedName>
    <definedName name="_pmwc_CPA_Status_POTooling" localSheetId="5">'[36]Customer Part Approval'!#REF!</definedName>
    <definedName name="_pmwc_CPA_Status_POTooling">'[37]Customer Part Approval'!#REF!</definedName>
    <definedName name="_pmwc_CPA_Status_PSO" localSheetId="5">'[36]Customer Part Approval'!#REF!</definedName>
    <definedName name="_pmwc_CPA_Status_PSO">'[37]Customer Part Approval'!#REF!</definedName>
    <definedName name="_pmwc_CPA_Status_SSO" localSheetId="5">'[36]Customer Part Approval'!#REF!</definedName>
    <definedName name="_pmwc_CPA_Status_SSO">'[37]Customer Part Approval'!#REF!</definedName>
    <definedName name="_pmwc_CPA_Status_SupplierPartApproval" localSheetId="5">'[36]Customer Part Approval'!#REF!</definedName>
    <definedName name="_pmwc_CPA_Status_SupplierPartApproval">'[37]Customer Part Approval'!#REF!</definedName>
    <definedName name="_pmwc_CPA_Status_SupplierReadinessReview" localSheetId="5">'[36]Customer Part Approval'!#REF!</definedName>
    <definedName name="_pmwc_CPA_Status_SupplierReadinessReview">'[37]Customer Part Approval'!#REF!</definedName>
    <definedName name="_pmwc_CPA_Status_TDM" localSheetId="5">'[36]Customer Part Approval'!#REF!</definedName>
    <definedName name="_pmwc_CPA_Status_TDM">'[37]Customer Part Approval'!#REF!</definedName>
    <definedName name="_pmwc_CPA_Status_Tooling" localSheetId="5">'[36]Customer Part Approval'!#REF!</definedName>
    <definedName name="_pmwc_CPA_Status_Tooling">'[37]Customer Part Approval'!#REF!</definedName>
    <definedName name="_pmwc_CPA_Status_ToolingFixtureAuthorization" localSheetId="5">'[36]Customer Part Approval'!#REF!</definedName>
    <definedName name="_pmwc_CPA_Status_ToolingFixtureAuthorization">'[37]Customer Part Approval'!#REF!</definedName>
    <definedName name="_pmwc_CustomerPartApprovalPlanDate" localSheetId="5">[38]Dashboard!$D$76</definedName>
    <definedName name="_pmwc_CustomerPartApprovalPlanDate">[39]Dashboard!$D$76</definedName>
    <definedName name="_pmwc_CustPartApprovalFSOPlanDate" localSheetId="5">[36]Dashboard!$P$54</definedName>
    <definedName name="_pmwc_CustPartApprovalFSOPlanDate">[37]Dashboard!$P$54</definedName>
    <definedName name="_pmwc_CustPartApprovalPSOPlanDate" localSheetId="5">[38]Dashboard!$T$76</definedName>
    <definedName name="_pmwc_CustPartApprovalPSOPlanDate">[39]Dashboard!$T$76</definedName>
    <definedName name="_pmwc_CustPartApprovalSSOPlanDate" localSheetId="5">[38]Dashboard!$H$76</definedName>
    <definedName name="_pmwc_CustPartApprovalSSOPlanDate">[39]Dashboard!$H$76</definedName>
    <definedName name="_pmwc_DevelopmentStartDSOPlanDate" localSheetId="5">[36]Dashboard!$J$30</definedName>
    <definedName name="_pmwc_DevelopmentStartDSOPlanDate">[37]Dashboard!$J$30</definedName>
    <definedName name="_pmwc_DevelopmentStartFSOPlanDate" localSheetId="5">[36]Dashboard!$P$30</definedName>
    <definedName name="_pmwc_DevelopmentStartFSOPlanDate">[37]Dashboard!$P$30</definedName>
    <definedName name="_pmwc_DevelopmentStartMSOPlanDate" localSheetId="5">[36]Dashboard!$R$30</definedName>
    <definedName name="_pmwc_DevelopmentStartMSOPlanDate">[37]Dashboard!$R$30</definedName>
    <definedName name="_pmwc_DevelopmentStartPlanDate" localSheetId="5">[38]Dashboard!$D$52</definedName>
    <definedName name="_pmwc_DevelopmentStartPlanDate">[39]Dashboard!$D$52</definedName>
    <definedName name="_pmwc_DevelopmentStartRSOPlanDate" localSheetId="5">[36]Dashboard!$L$30</definedName>
    <definedName name="_pmwc_DevelopmentStartRSOPlanDate">[37]Dashboard!$L$30</definedName>
    <definedName name="_pmwc_DevelopmentStartSSOPlanDate" localSheetId="5">[36]Dashboard!$H$30</definedName>
    <definedName name="_pmwc_DevelopmentStartSSOPlanDate">[37]Dashboard!$H$30</definedName>
    <definedName name="_pmwc_DS_Action_BOM" localSheetId="5">'[36]Development Start'!#REF!</definedName>
    <definedName name="_pmwc_DS_Action_BOM">'[37]Development Start'!#REF!</definedName>
    <definedName name="_pmwc_DS_Action_BP" localSheetId="5">'[36]Development Start'!#REF!</definedName>
    <definedName name="_pmwc_DS_Action_BP">'[37]Development Start'!#REF!</definedName>
    <definedName name="_pmwc_DS_Action_CAR" localSheetId="5">'[36]Development Start'!#REF!</definedName>
    <definedName name="_pmwc_DS_Action_CAR">'[37]Development Start'!#REF!</definedName>
    <definedName name="_pmwc_DS_Action_CostedBOM" localSheetId="5">'[36]Development Start'!#REF!</definedName>
    <definedName name="_pmwc_DS_Action_CostedBOM">'[37]Development Start'!#REF!</definedName>
    <definedName name="_pmwc_DS_Action_CraftsmanshipTargets" localSheetId="5">'[36]Development Start'!#REF!</definedName>
    <definedName name="_pmwc_DS_Action_CraftsmanshipTargets">'[37]Development Start'!#REF!</definedName>
    <definedName name="_pmwc_DS_Action_DFAM" localSheetId="5">'[36]Development Start'!#REF!</definedName>
    <definedName name="_pmwc_DS_Action_DFAM">'[37]Development Start'!#REF!</definedName>
    <definedName name="_pmwc_DS_Action_Drawings" localSheetId="5">'[36]Development Start'!#REF!</definedName>
    <definedName name="_pmwc_DS_Action_Drawings">'[37]Development Start'!#REF!</definedName>
    <definedName name="_pmwc_DS_Action_DSO" localSheetId="5">'[36]Development Start'!#REF!</definedName>
    <definedName name="_pmwc_DS_Action_DSO">'[37]Development Start'!#REF!</definedName>
    <definedName name="_pmwc_DS_Action_DSOQuote" localSheetId="5">'[36]Development Start'!#REF!</definedName>
    <definedName name="_pmwc_DS_Action_DSOQuote">'[37]Development Start'!#REF!</definedName>
    <definedName name="_pmwc_DS_Action_FinancialPanel" localSheetId="5">'[36]Development Start'!#REF!</definedName>
    <definedName name="_pmwc_DS_Action_FinancialPanel">'[37]Development Start'!#REF!</definedName>
    <definedName name="_pmwc_DS_Action_FinancialRoadmap" localSheetId="5">'[36]Development Start'!#REF!</definedName>
    <definedName name="_pmwc_DS_Action_FinancialRoadmap">'[37]Development Start'!#REF!</definedName>
    <definedName name="_pmwc_DS_Action_FSO" localSheetId="5">'[36]Development Start'!#REF!</definedName>
    <definedName name="_pmwc_DS_Action_FSO">'[37]Development Start'!#REF!</definedName>
    <definedName name="_pmwc_DS_Action_FSOQuote" localSheetId="5">'[36]Development Start'!#REF!</definedName>
    <definedName name="_pmwc_DS_Action_FSOQuote">'[37]Development Start'!#REF!</definedName>
    <definedName name="_pmwc_DS_Action_GateWorkbook" localSheetId="5">'[36]Development Start'!#REF!</definedName>
    <definedName name="_pmwc_DS_Action_GateWorkbook">'[37]Development Start'!#REF!</definedName>
    <definedName name="_pmwc_DS_Action_IssuesList" localSheetId="5">'[36]Development Start'!#REF!</definedName>
    <definedName name="_pmwc_DS_Action_IssuesList">'[37]Development Start'!#REF!</definedName>
    <definedName name="_pmwc_DS_Action_LaborRequirementsSummary" localSheetId="5">'[36]Development Start'!#REF!</definedName>
    <definedName name="_pmwc_DS_Action_LaborRequirementsSummary">'[37]Development Start'!#REF!</definedName>
    <definedName name="_pmwc_DS_Action_LessonsLearned" localSheetId="5">'[36]Development Start'!#REF!</definedName>
    <definedName name="_pmwc_DS_Action_LessonsLearned">'[37]Development Start'!#REF!</definedName>
    <definedName name="_pmwc_DS_Action_MSO" localSheetId="5">'[36]Development Start'!#REF!</definedName>
    <definedName name="_pmwc_DS_Action_MSO">'[37]Development Start'!#REF!</definedName>
    <definedName name="_pmwc_DS_Action_MSOQuote" localSheetId="5">'[36]Development Start'!#REF!</definedName>
    <definedName name="_pmwc_DS_Action_MSOQuote">'[37]Development Start'!#REF!</definedName>
    <definedName name="_pmwc_DS_Action_PartsMatrix" localSheetId="5">'[36]Development Start'!#REF!</definedName>
    <definedName name="_pmwc_DS_Action_PartsMatrix">'[37]Development Start'!#REF!</definedName>
    <definedName name="_pmwc_DS_Action_PastProblemRoadmap" localSheetId="5">'[36]Development Start'!#REF!</definedName>
    <definedName name="_pmwc_DS_Action_PastProblemRoadmap">'[37]Development Start'!#REF!</definedName>
    <definedName name="_pmwc_DS_Action_PD2" localSheetId="5">'[36]Development Start'!#REF!</definedName>
    <definedName name="_pmwc_DS_Action_PD2">'[37]Development Start'!#REF!</definedName>
    <definedName name="_pmwc_DS_Action_PFMEA" localSheetId="5">'[36]Development Start'!#REF!</definedName>
    <definedName name="_pmwc_DS_Action_PFMEA">'[37]Development Start'!#REF!</definedName>
    <definedName name="_pmwc_DS_Action_PLUSActionPlan" localSheetId="5">'[36]Development Start'!#REF!</definedName>
    <definedName name="_pmwc_DS_Action_PLUSActionPlan">'[37]Development Start'!#REF!</definedName>
    <definedName name="_pmwc_DS_Action_ProcessFlowDiagramm" localSheetId="5">'[36]Development Start'!#REF!</definedName>
    <definedName name="_pmwc_DS_Action_ProcessFlowDiagramm">'[37]Development Start'!#REF!</definedName>
    <definedName name="_pmwc_DS_Action_ProgramKickOff" localSheetId="5">'[36]Development Start'!#REF!</definedName>
    <definedName name="_pmwc_DS_Action_ProgramKickOff">'[37]Development Start'!#REF!</definedName>
    <definedName name="_pmwc_DS_Action_ProgramPlanningWorkshop" localSheetId="5">'[36]Development Start'!#REF!</definedName>
    <definedName name="_pmwc_DS_Action_ProgramPlanningWorkshop">'[37]Development Start'!#REF!</definedName>
    <definedName name="_pmwc_DS_Action_QuotePackage" localSheetId="5">'[36]Development Start'!#REF!</definedName>
    <definedName name="_pmwc_DS_Action_QuotePackage">'[37]Development Start'!#REF!</definedName>
    <definedName name="_pmwc_DS_Action_QuotePackageKickOffWorkshop" localSheetId="5">'[36]Development Start'!#REF!</definedName>
    <definedName name="_pmwc_DS_Action_QuotePackageKickOffWorkshop">'[37]Development Start'!#REF!</definedName>
    <definedName name="_pmwc_DS_Action_QuoteWorkbook" localSheetId="5">'[36]Development Start'!#REF!</definedName>
    <definedName name="_pmwc_DS_Action_QuoteWorkbook">'[37]Development Start'!#REF!</definedName>
    <definedName name="_pmwc_DS_Action_RASIC" localSheetId="5">'[36]Development Start'!#REF!</definedName>
    <definedName name="_pmwc_DS_Action_RASIC">'[37]Development Start'!#REF!</definedName>
    <definedName name="_pmwc_DS_Action_Resources" localSheetId="5">'[36]Development Start'!#REF!</definedName>
    <definedName name="_pmwc_DS_Action_Resources">'[37]Development Start'!#REF!</definedName>
    <definedName name="_pmwc_DS_Action_RSO" localSheetId="5">'[36]Development Start'!#REF!</definedName>
    <definedName name="_pmwc_DS_Action_RSO">'[37]Development Start'!#REF!</definedName>
    <definedName name="_pmwc_DS_Action_RSOQuote" localSheetId="5">'[36]Development Start'!#REF!</definedName>
    <definedName name="_pmwc_DS_Action_RSOQuote">'[37]Development Start'!#REF!</definedName>
    <definedName name="_pmwc_DS_Action_SOW" localSheetId="5">'[36]Development Start'!#REF!</definedName>
    <definedName name="_pmwc_DS_Action_SOW">'[37]Development Start'!#REF!</definedName>
    <definedName name="_pmwc_DS_Action_SSO" localSheetId="5">'[36]Development Start'!#REF!</definedName>
    <definedName name="_pmwc_DS_Action_SSO">'[37]Development Start'!#REF!</definedName>
    <definedName name="_pmwc_DS_Action_TDM" localSheetId="5">'[36]Development Start'!#REF!</definedName>
    <definedName name="_pmwc_DS_Action_TDM">'[37]Development Start'!#REF!</definedName>
    <definedName name="_pmwc_DS_Action_Tooling" localSheetId="5">'[36]Development Start'!#REF!</definedName>
    <definedName name="_pmwc_DS_Action_Tooling">'[37]Development Start'!#REF!</definedName>
    <definedName name="_pmwc_DS_CloseDate_BOM" localSheetId="5">'[36]Development Start'!#REF!</definedName>
    <definedName name="_pmwc_DS_CloseDate_BOM">'[37]Development Start'!#REF!</definedName>
    <definedName name="_pmwc_DS_CloseDate_BP" localSheetId="5">'[36]Development Start'!#REF!</definedName>
    <definedName name="_pmwc_DS_CloseDate_BP">'[37]Development Start'!#REF!</definedName>
    <definedName name="_pmwc_DS_CloseDate_CAR" localSheetId="5">'[36]Development Start'!#REF!</definedName>
    <definedName name="_pmwc_DS_CloseDate_CAR">'[37]Development Start'!#REF!</definedName>
    <definedName name="_pmwc_DS_CloseDate_CostedBOM" localSheetId="5">'[36]Development Start'!#REF!</definedName>
    <definedName name="_pmwc_DS_CloseDate_CostedBOM">'[37]Development Start'!#REF!</definedName>
    <definedName name="_pmwc_DS_CloseDate_CraftsmanshipTargets" localSheetId="5">'[36]Development Start'!#REF!</definedName>
    <definedName name="_pmwc_DS_CloseDate_CraftsmanshipTargets">'[37]Development Start'!#REF!</definedName>
    <definedName name="_pmwc_DS_CloseDate_DFAM" localSheetId="5">'[36]Development Start'!#REF!</definedName>
    <definedName name="_pmwc_DS_CloseDate_DFAM">'[37]Development Start'!#REF!</definedName>
    <definedName name="_pmwc_DS_CloseDate_Drawings" localSheetId="5">'[36]Development Start'!#REF!</definedName>
    <definedName name="_pmwc_DS_CloseDate_Drawings">'[37]Development Start'!#REF!</definedName>
    <definedName name="_pmwc_DS_CloseDate_DSO" localSheetId="5">'[36]Development Start'!#REF!</definedName>
    <definedName name="_pmwc_DS_CloseDate_DSO">'[37]Development Start'!#REF!</definedName>
    <definedName name="_pmwc_DS_CloseDate_DSOQuote" localSheetId="5">'[36]Development Start'!#REF!</definedName>
    <definedName name="_pmwc_DS_CloseDate_DSOQuote">'[37]Development Start'!#REF!</definedName>
    <definedName name="_pmwc_DS_CloseDate_FinancialPanel" localSheetId="5">'[36]Development Start'!#REF!</definedName>
    <definedName name="_pmwc_DS_CloseDate_FinancialPanel">'[37]Development Start'!#REF!</definedName>
    <definedName name="_pmwc_DS_CloseDate_FinancialRoadmap" localSheetId="5">'[36]Development Start'!#REF!</definedName>
    <definedName name="_pmwc_DS_CloseDate_FinancialRoadmap">'[37]Development Start'!#REF!</definedName>
    <definedName name="_pmwc_DS_CloseDate_FSO" localSheetId="5">'[36]Development Start'!#REF!</definedName>
    <definedName name="_pmwc_DS_CloseDate_FSO">'[37]Development Start'!#REF!</definedName>
    <definedName name="_pmwc_DS_CloseDate_FSOQuote" localSheetId="5">'[36]Development Start'!#REF!</definedName>
    <definedName name="_pmwc_DS_CloseDate_FSOQuote">'[37]Development Start'!#REF!</definedName>
    <definedName name="_pmwc_DS_CloseDate_GateWorkbook" localSheetId="5">'[36]Development Start'!#REF!</definedName>
    <definedName name="_pmwc_DS_CloseDate_GateWorkbook">'[37]Development Start'!#REF!</definedName>
    <definedName name="_pmwc_DS_CloseDate_IssuesList" localSheetId="5">'[36]Development Start'!#REF!</definedName>
    <definedName name="_pmwc_DS_CloseDate_IssuesList">'[37]Development Start'!#REF!</definedName>
    <definedName name="_pmwc_DS_CloseDate_LaborRequirementsSummary" localSheetId="5">'[36]Development Start'!#REF!</definedName>
    <definedName name="_pmwc_DS_CloseDate_LaborRequirementsSummary">'[37]Development Start'!#REF!</definedName>
    <definedName name="_pmwc_DS_CloseDate_LessonsLearned" localSheetId="5">'[36]Development Start'!#REF!</definedName>
    <definedName name="_pmwc_DS_CloseDate_LessonsLearned">'[37]Development Start'!#REF!</definedName>
    <definedName name="_pmwc_DS_CloseDate_MSO" localSheetId="5">'[36]Development Start'!#REF!</definedName>
    <definedName name="_pmwc_DS_CloseDate_MSO">'[37]Development Start'!#REF!</definedName>
    <definedName name="_pmwc_DS_CloseDate_MSOQuote" localSheetId="5">'[36]Development Start'!#REF!</definedName>
    <definedName name="_pmwc_DS_CloseDate_MSOQuote">'[37]Development Start'!#REF!</definedName>
    <definedName name="_pmwc_DS_CloseDate_PartsMatrix" localSheetId="5">'[36]Development Start'!#REF!</definedName>
    <definedName name="_pmwc_DS_CloseDate_PartsMatrix">'[37]Development Start'!#REF!</definedName>
    <definedName name="_pmwc_DS_CloseDate_PastProblemRoadmap" localSheetId="5">'[36]Development Start'!#REF!</definedName>
    <definedName name="_pmwc_DS_CloseDate_PastProblemRoadmap">'[37]Development Start'!#REF!</definedName>
    <definedName name="_pmwc_DS_CloseDate_PD2" localSheetId="5">'[36]Development Start'!#REF!</definedName>
    <definedName name="_pmwc_DS_CloseDate_PD2">'[37]Development Start'!#REF!</definedName>
    <definedName name="_pmwc_DS_CloseDate_PFMEA" localSheetId="5">'[36]Development Start'!#REF!</definedName>
    <definedName name="_pmwc_DS_CloseDate_PFMEA">'[37]Development Start'!#REF!</definedName>
    <definedName name="_pmwc_DS_CloseDate_PLUSActionPlan" localSheetId="5">'[36]Development Start'!#REF!</definedName>
    <definedName name="_pmwc_DS_CloseDate_PLUSActionPlan">'[37]Development Start'!#REF!</definedName>
    <definedName name="_pmwc_DS_CloseDate_ProcessFlowDiagramm" localSheetId="5">'[36]Development Start'!#REF!</definedName>
    <definedName name="_pmwc_DS_CloseDate_ProcessFlowDiagramm">'[37]Development Start'!#REF!</definedName>
    <definedName name="_pmwc_DS_CloseDate_ProgramKickOff" localSheetId="5">'[36]Development Start'!#REF!</definedName>
    <definedName name="_pmwc_DS_CloseDate_ProgramKickOff">'[37]Development Start'!#REF!</definedName>
    <definedName name="_pmwc_DS_CloseDate_ProgramPlanningWorkshop" localSheetId="5">'[36]Development Start'!#REF!</definedName>
    <definedName name="_pmwc_DS_CloseDate_ProgramPlanningWorkshop">'[37]Development Start'!#REF!</definedName>
    <definedName name="_pmwc_DS_CloseDate_QuotePackage" localSheetId="5">'[36]Development Start'!#REF!</definedName>
    <definedName name="_pmwc_DS_CloseDate_QuotePackage">'[37]Development Start'!#REF!</definedName>
    <definedName name="_pmwc_DS_CloseDate_QuotePackageKickOffWorkshop" localSheetId="5">'[36]Development Start'!#REF!</definedName>
    <definedName name="_pmwc_DS_CloseDate_QuotePackageKickOffWorkshop">'[37]Development Start'!#REF!</definedName>
    <definedName name="_pmwc_DS_CloseDate_QuoteWorkbook" localSheetId="5">'[36]Development Start'!#REF!</definedName>
    <definedName name="_pmwc_DS_CloseDate_QuoteWorkbook">'[37]Development Start'!#REF!</definedName>
    <definedName name="_pmwc_DS_CloseDate_RASIC" localSheetId="5">'[36]Development Start'!#REF!</definedName>
    <definedName name="_pmwc_DS_CloseDate_RASIC">'[37]Development Start'!#REF!</definedName>
    <definedName name="_pmwc_DS_CloseDate_Resources" localSheetId="5">'[36]Development Start'!#REF!</definedName>
    <definedName name="_pmwc_DS_CloseDate_Resources">'[37]Development Start'!#REF!</definedName>
    <definedName name="_pmwc_DS_CloseDate_RSO" localSheetId="5">'[36]Development Start'!#REF!</definedName>
    <definedName name="_pmwc_DS_CloseDate_RSO">'[37]Development Start'!#REF!</definedName>
    <definedName name="_pmwc_DS_CloseDate_RSOQuote" localSheetId="5">'[36]Development Start'!#REF!</definedName>
    <definedName name="_pmwc_DS_CloseDate_RSOQuote">'[37]Development Start'!#REF!</definedName>
    <definedName name="_pmwc_DS_CloseDate_SOW" localSheetId="5">'[36]Development Start'!#REF!</definedName>
    <definedName name="_pmwc_DS_CloseDate_SOW">'[37]Development Start'!#REF!</definedName>
    <definedName name="_pmwc_DS_CloseDate_SSO" localSheetId="5">'[36]Development Start'!#REF!</definedName>
    <definedName name="_pmwc_DS_CloseDate_SSO">'[37]Development Start'!#REF!</definedName>
    <definedName name="_pmwc_DS_CloseDate_TDM" localSheetId="5">'[36]Development Start'!#REF!</definedName>
    <definedName name="_pmwc_DS_CloseDate_TDM">'[37]Development Start'!#REF!</definedName>
    <definedName name="_pmwc_DS_CloseDate_Tooling" localSheetId="5">'[36]Development Start'!#REF!</definedName>
    <definedName name="_pmwc_DS_CloseDate_Tooling">'[37]Development Start'!#REF!</definedName>
    <definedName name="_pmwc_DS_Date_BOM" localSheetId="5">'[36]Development Start'!#REF!</definedName>
    <definedName name="_pmwc_DS_Date_BOM">'[37]Development Start'!#REF!</definedName>
    <definedName name="_pmwc_DS_Date_BP" localSheetId="5">'[36]Development Start'!#REF!</definedName>
    <definedName name="_pmwc_DS_Date_BP">'[37]Development Start'!#REF!</definedName>
    <definedName name="_pmwc_DS_Date_CAR" localSheetId="5">'[36]Development Start'!#REF!</definedName>
    <definedName name="_pmwc_DS_Date_CAR">'[37]Development Start'!#REF!</definedName>
    <definedName name="_pmwc_DS_Date_CostedBOM" localSheetId="5">'[36]Development Start'!#REF!</definedName>
    <definedName name="_pmwc_DS_Date_CostedBOM">'[37]Development Start'!#REF!</definedName>
    <definedName name="_pmwc_DS_Date_CraftsmanshipTargets" localSheetId="5">'[36]Development Start'!#REF!</definedName>
    <definedName name="_pmwc_DS_Date_CraftsmanshipTargets">'[37]Development Start'!#REF!</definedName>
    <definedName name="_pmwc_DS_Date_DFAM" localSheetId="5">'[36]Development Start'!#REF!</definedName>
    <definedName name="_pmwc_DS_Date_DFAM">'[37]Development Start'!#REF!</definedName>
    <definedName name="_pmwc_DS_Date_Drawings" localSheetId="5">'[36]Development Start'!#REF!</definedName>
    <definedName name="_pmwc_DS_Date_Drawings">'[37]Development Start'!#REF!</definedName>
    <definedName name="_pmwc_DS_Date_DSO" localSheetId="5">'[36]Development Start'!#REF!</definedName>
    <definedName name="_pmwc_DS_Date_DSO">'[37]Development Start'!#REF!</definedName>
    <definedName name="_pmwc_DS_Date_DSOQuote" localSheetId="5">'[36]Development Start'!#REF!</definedName>
    <definedName name="_pmwc_DS_Date_DSOQuote">'[37]Development Start'!#REF!</definedName>
    <definedName name="_pmwc_DS_Date_FinancialPanel" localSheetId="5">'[36]Development Start'!#REF!</definedName>
    <definedName name="_pmwc_DS_Date_FinancialPanel">'[37]Development Start'!#REF!</definedName>
    <definedName name="_pmwc_DS_Date_FinancialRoadmap" localSheetId="5">'[36]Development Start'!#REF!</definedName>
    <definedName name="_pmwc_DS_Date_FinancialRoadmap">'[37]Development Start'!#REF!</definedName>
    <definedName name="_pmwc_DS_Date_FSO" localSheetId="5">'[36]Development Start'!#REF!</definedName>
    <definedName name="_pmwc_DS_Date_FSO">'[37]Development Start'!#REF!</definedName>
    <definedName name="_pmwc_DS_Date_FSOQuote" localSheetId="5">'[36]Development Start'!#REF!</definedName>
    <definedName name="_pmwc_DS_Date_FSOQuote">'[37]Development Start'!#REF!</definedName>
    <definedName name="_pmwc_DS_Date_GateWorkbook" localSheetId="5">'[36]Development Start'!#REF!</definedName>
    <definedName name="_pmwc_DS_Date_GateWorkbook">'[37]Development Start'!#REF!</definedName>
    <definedName name="_pmwc_DS_Date_IssuesList" localSheetId="5">'[36]Development Start'!#REF!</definedName>
    <definedName name="_pmwc_DS_Date_IssuesList">'[37]Development Start'!#REF!</definedName>
    <definedName name="_pmwc_DS_Date_LaborRequirementsSummary" localSheetId="5">'[36]Development Start'!#REF!</definedName>
    <definedName name="_pmwc_DS_Date_LaborRequirementsSummary">'[37]Development Start'!#REF!</definedName>
    <definedName name="_pmwc_DS_Date_LessonsLearned" localSheetId="5">'[36]Development Start'!#REF!</definedName>
    <definedName name="_pmwc_DS_Date_LessonsLearned">'[37]Development Start'!#REF!</definedName>
    <definedName name="_pmwc_DS_Date_MSO" localSheetId="5">'[36]Development Start'!#REF!</definedName>
    <definedName name="_pmwc_DS_Date_MSO">'[37]Development Start'!#REF!</definedName>
    <definedName name="_pmwc_DS_Date_MSOQuote" localSheetId="5">'[36]Development Start'!#REF!</definedName>
    <definedName name="_pmwc_DS_Date_MSOQuote">'[37]Development Start'!#REF!</definedName>
    <definedName name="_pmwc_DS_Date_PartsMatrix" localSheetId="5">'[36]Development Start'!#REF!</definedName>
    <definedName name="_pmwc_DS_Date_PartsMatrix">'[37]Development Start'!#REF!</definedName>
    <definedName name="_pmwc_DS_Date_PastProblemRoadmap" localSheetId="5">'[36]Development Start'!#REF!</definedName>
    <definedName name="_pmwc_DS_Date_PastProblemRoadmap">'[37]Development Start'!#REF!</definedName>
    <definedName name="_pmwc_DS_Date_PD2" localSheetId="5">'[36]Development Start'!#REF!</definedName>
    <definedName name="_pmwc_DS_Date_PD2">'[37]Development Start'!#REF!</definedName>
    <definedName name="_pmwc_DS_Date_PFMEA" localSheetId="5">'[36]Development Start'!#REF!</definedName>
    <definedName name="_pmwc_DS_Date_PFMEA">'[37]Development Start'!#REF!</definedName>
    <definedName name="_pmwc_DS_Date_PLUSActionPlan" localSheetId="5">'[36]Development Start'!#REF!</definedName>
    <definedName name="_pmwc_DS_Date_PLUSActionPlan">'[37]Development Start'!#REF!</definedName>
    <definedName name="_pmwc_DS_Date_ProcessFlowDiagramm" localSheetId="5">'[36]Development Start'!#REF!</definedName>
    <definedName name="_pmwc_DS_Date_ProcessFlowDiagramm">'[37]Development Start'!#REF!</definedName>
    <definedName name="_pmwc_DS_Date_ProgramKickOff" localSheetId="5">'[36]Development Start'!#REF!</definedName>
    <definedName name="_pmwc_DS_Date_ProgramKickOff">'[37]Development Start'!#REF!</definedName>
    <definedName name="_pmwc_DS_Date_ProgramPlanningWorkshop" localSheetId="5">'[36]Development Start'!#REF!</definedName>
    <definedName name="_pmwc_DS_Date_ProgramPlanningWorkshop">'[37]Development Start'!#REF!</definedName>
    <definedName name="_pmwc_DS_Date_QuotePackage" localSheetId="5">'[36]Development Start'!#REF!</definedName>
    <definedName name="_pmwc_DS_Date_QuotePackage">'[37]Development Start'!#REF!</definedName>
    <definedName name="_pmwc_DS_Date_QuotePackageKickOffWorkshop" localSheetId="5">'[36]Development Start'!#REF!</definedName>
    <definedName name="_pmwc_DS_Date_QuotePackageKickOffWorkshop">'[37]Development Start'!#REF!</definedName>
    <definedName name="_pmwc_DS_Date_QuoteWorkbook" localSheetId="5">'[36]Development Start'!#REF!</definedName>
    <definedName name="_pmwc_DS_Date_QuoteWorkbook">'[37]Development Start'!#REF!</definedName>
    <definedName name="_pmwc_DS_Date_RASIC" localSheetId="5">'[36]Development Start'!#REF!</definedName>
    <definedName name="_pmwc_DS_Date_RASIC">'[37]Development Start'!#REF!</definedName>
    <definedName name="_pmwc_DS_Date_Resources" localSheetId="5">'[36]Development Start'!#REF!</definedName>
    <definedName name="_pmwc_DS_Date_Resources">'[37]Development Start'!#REF!</definedName>
    <definedName name="_pmwc_DS_Date_RSO" localSheetId="5">'[36]Development Start'!#REF!</definedName>
    <definedName name="_pmwc_DS_Date_RSO">'[37]Development Start'!#REF!</definedName>
    <definedName name="_pmwc_DS_Date_RSOQuote" localSheetId="5">'[36]Development Start'!#REF!</definedName>
    <definedName name="_pmwc_DS_Date_RSOQuote">'[37]Development Start'!#REF!</definedName>
    <definedName name="_pmwc_DS_Date_SOW" localSheetId="5">'[36]Development Start'!#REF!</definedName>
    <definedName name="_pmwc_DS_Date_SOW">'[37]Development Start'!#REF!</definedName>
    <definedName name="_pmwc_DS_Date_SSO" localSheetId="5">'[36]Development Start'!#REF!</definedName>
    <definedName name="_pmwc_DS_Date_SSO">'[37]Development Start'!#REF!</definedName>
    <definedName name="_pmwc_DS_Date_TDM" localSheetId="5">'[36]Development Start'!#REF!</definedName>
    <definedName name="_pmwc_DS_Date_TDM">'[37]Development Start'!#REF!</definedName>
    <definedName name="_pmwc_DS_Date_Tooling" localSheetId="5">'[36]Development Start'!#REF!</definedName>
    <definedName name="_pmwc_DS_Date_Tooling">'[37]Development Start'!#REF!</definedName>
    <definedName name="_pmwc_DS_Link_BOM" localSheetId="5">'[36]Development Start'!#REF!</definedName>
    <definedName name="_pmwc_DS_Link_BOM">'[37]Development Start'!#REF!</definedName>
    <definedName name="_pmwc_DS_Link_BP" localSheetId="5">'[36]Development Start'!#REF!</definedName>
    <definedName name="_pmwc_DS_Link_BP">'[37]Development Start'!#REF!</definedName>
    <definedName name="_pmwc_DS_Link_CAR" localSheetId="5">'[36]Development Start'!#REF!</definedName>
    <definedName name="_pmwc_DS_Link_CAR">'[37]Development Start'!#REF!</definedName>
    <definedName name="_pmwc_DS_Link_CostedBOM" localSheetId="5">'[36]Development Start'!#REF!</definedName>
    <definedName name="_pmwc_DS_Link_CostedBOM">'[37]Development Start'!#REF!</definedName>
    <definedName name="_pmwc_DS_Link_CraftsmanshipTargets" localSheetId="5">'[36]Development Start'!#REF!</definedName>
    <definedName name="_pmwc_DS_Link_CraftsmanshipTargets">'[37]Development Start'!#REF!</definedName>
    <definedName name="_pmwc_DS_Link_DFAM" localSheetId="5">'[36]Development Start'!#REF!</definedName>
    <definedName name="_pmwc_DS_Link_DFAM">'[37]Development Start'!#REF!</definedName>
    <definedName name="_pmwc_DS_Link_Drawings" localSheetId="5">'[36]Development Start'!#REF!</definedName>
    <definedName name="_pmwc_DS_Link_Drawings">'[37]Development Start'!#REF!</definedName>
    <definedName name="_pmwc_DS_Link_DSO" localSheetId="5">'[36]Development Start'!#REF!</definedName>
    <definedName name="_pmwc_DS_Link_DSO">'[37]Development Start'!#REF!</definedName>
    <definedName name="_pmwc_DS_Link_DSOQuote" localSheetId="5">'[36]Development Start'!#REF!</definedName>
    <definedName name="_pmwc_DS_Link_DSOQuote">'[37]Development Start'!#REF!</definedName>
    <definedName name="_pmwc_DS_Link_FinancialPanel" localSheetId="5">'[36]Development Start'!#REF!</definedName>
    <definedName name="_pmwc_DS_Link_FinancialPanel">'[37]Development Start'!#REF!</definedName>
    <definedName name="_pmwc_DS_Link_FinancialRoadmap" localSheetId="5">'[36]Development Start'!#REF!</definedName>
    <definedName name="_pmwc_DS_Link_FinancialRoadmap">'[37]Development Start'!#REF!</definedName>
    <definedName name="_pmwc_DS_Link_FSO" localSheetId="5">'[36]Development Start'!#REF!</definedName>
    <definedName name="_pmwc_DS_Link_FSO">'[37]Development Start'!#REF!</definedName>
    <definedName name="_pmwc_DS_Link_FSOQuote" localSheetId="5">'[36]Development Start'!#REF!</definedName>
    <definedName name="_pmwc_DS_Link_FSOQuote">'[37]Development Start'!#REF!</definedName>
    <definedName name="_pmwc_DS_Link_GateWorkbook" localSheetId="5">'[36]Development Start'!#REF!</definedName>
    <definedName name="_pmwc_DS_Link_GateWorkbook">'[37]Development Start'!#REF!</definedName>
    <definedName name="_pmwc_DS_Link_IssuesList" localSheetId="5">'[36]Development Start'!#REF!</definedName>
    <definedName name="_pmwc_DS_Link_IssuesList">'[37]Development Start'!#REF!</definedName>
    <definedName name="_pmwc_DS_Link_LaborRequirementsSummary" localSheetId="5">'[36]Development Start'!#REF!</definedName>
    <definedName name="_pmwc_DS_Link_LaborRequirementsSummary">'[37]Development Start'!#REF!</definedName>
    <definedName name="_pmwc_DS_Link_LessonsLearned" localSheetId="5">'[36]Development Start'!#REF!</definedName>
    <definedName name="_pmwc_DS_Link_LessonsLearned">'[37]Development Start'!#REF!</definedName>
    <definedName name="_pmwc_DS_Link_MSO" localSheetId="5">'[36]Development Start'!#REF!</definedName>
    <definedName name="_pmwc_DS_Link_MSO">'[37]Development Start'!#REF!</definedName>
    <definedName name="_pmwc_DS_Link_MSOQuote" localSheetId="5">'[36]Development Start'!#REF!</definedName>
    <definedName name="_pmwc_DS_Link_MSOQuote">'[37]Development Start'!#REF!</definedName>
    <definedName name="_pmwc_DS_Link_PartsMatrix" localSheetId="5">'[36]Development Start'!#REF!</definedName>
    <definedName name="_pmwc_DS_Link_PartsMatrix">'[37]Development Start'!#REF!</definedName>
    <definedName name="_pmwc_DS_Link_PastProblemRoadmap" localSheetId="5">'[36]Development Start'!#REF!</definedName>
    <definedName name="_pmwc_DS_Link_PastProblemRoadmap">'[37]Development Start'!#REF!</definedName>
    <definedName name="_pmwc_DS_Link_PD2" localSheetId="5">'[36]Development Start'!#REF!</definedName>
    <definedName name="_pmwc_DS_Link_PD2">'[37]Development Start'!#REF!</definedName>
    <definedName name="_pmwc_DS_Link_PFMEA" localSheetId="5">'[36]Development Start'!#REF!</definedName>
    <definedName name="_pmwc_DS_Link_PFMEA">'[37]Development Start'!#REF!</definedName>
    <definedName name="_pmwc_DS_Link_PLUSActionPlan" localSheetId="5">'[36]Development Start'!#REF!</definedName>
    <definedName name="_pmwc_DS_Link_PLUSActionPlan">'[37]Development Start'!#REF!</definedName>
    <definedName name="_pmwc_DS_Link_ProcessFlowDiagramm" localSheetId="5">'[36]Development Start'!#REF!</definedName>
    <definedName name="_pmwc_DS_Link_ProcessFlowDiagramm">'[37]Development Start'!#REF!</definedName>
    <definedName name="_pmwc_DS_Link_ProgramKickOff" localSheetId="5">'[36]Development Start'!#REF!</definedName>
    <definedName name="_pmwc_DS_Link_ProgramKickOff">'[37]Development Start'!#REF!</definedName>
    <definedName name="_pmwc_DS_Link_ProgramPlanningWorkshop" localSheetId="5">'[36]Development Start'!#REF!</definedName>
    <definedName name="_pmwc_DS_Link_ProgramPlanningWorkshop">'[37]Development Start'!#REF!</definedName>
    <definedName name="_pmwc_DS_Link_QuotePackage" localSheetId="5">'[36]Development Start'!#REF!</definedName>
    <definedName name="_pmwc_DS_Link_QuotePackage">'[37]Development Start'!#REF!</definedName>
    <definedName name="_pmwc_DS_Link_QuotePackageKickOffWorkshop" localSheetId="5">'[36]Development Start'!#REF!</definedName>
    <definedName name="_pmwc_DS_Link_QuotePackageKickOffWorkshop">'[37]Development Start'!#REF!</definedName>
    <definedName name="_pmwc_DS_Link_QuoteWorkbook" localSheetId="5">'[36]Development Start'!#REF!</definedName>
    <definedName name="_pmwc_DS_Link_QuoteWorkbook">'[37]Development Start'!#REF!</definedName>
    <definedName name="_pmwc_DS_Link_RASIC" localSheetId="5">'[36]Development Start'!#REF!</definedName>
    <definedName name="_pmwc_DS_Link_RASIC">'[37]Development Start'!#REF!</definedName>
    <definedName name="_pmwc_DS_Link_Resources" localSheetId="5">'[36]Development Start'!#REF!</definedName>
    <definedName name="_pmwc_DS_Link_Resources">'[37]Development Start'!#REF!</definedName>
    <definedName name="_pmwc_DS_Link_RSO" localSheetId="5">'[36]Development Start'!#REF!</definedName>
    <definedName name="_pmwc_DS_Link_RSO">'[37]Development Start'!#REF!</definedName>
    <definedName name="_pmwc_DS_Link_RSOQuote" localSheetId="5">'[36]Development Start'!#REF!</definedName>
    <definedName name="_pmwc_DS_Link_RSOQuote">'[37]Development Start'!#REF!</definedName>
    <definedName name="_pmwc_DS_Link_SOW" localSheetId="5">'[36]Development Start'!#REF!</definedName>
    <definedName name="_pmwc_DS_Link_SOW">'[37]Development Start'!#REF!</definedName>
    <definedName name="_pmwc_DS_Link_SSO" localSheetId="5">'[36]Development Start'!#REF!</definedName>
    <definedName name="_pmwc_DS_Link_SSO">'[37]Development Start'!#REF!</definedName>
    <definedName name="_pmwc_DS_Link_TDM" localSheetId="5">'[36]Development Start'!#REF!</definedName>
    <definedName name="_pmwc_DS_Link_TDM">'[37]Development Start'!#REF!</definedName>
    <definedName name="_pmwc_DS_Link_Tooling" localSheetId="5">'[36]Development Start'!#REF!</definedName>
    <definedName name="_pmwc_DS_Link_Tooling">'[37]Development Start'!#REF!</definedName>
    <definedName name="_pmwc_DS_Problem_BOM" localSheetId="5">'[36]Development Start'!#REF!</definedName>
    <definedName name="_pmwc_DS_Problem_BOM">'[37]Development Start'!#REF!</definedName>
    <definedName name="_pmwc_DS_Problem_BP" localSheetId="5">'[36]Development Start'!#REF!</definedName>
    <definedName name="_pmwc_DS_Problem_BP">'[37]Development Start'!#REF!</definedName>
    <definedName name="_pmwc_DS_Problem_CAR" localSheetId="5">'[36]Development Start'!#REF!</definedName>
    <definedName name="_pmwc_DS_Problem_CAR">'[37]Development Start'!#REF!</definedName>
    <definedName name="_pmwc_DS_Problem_CostedBOM" localSheetId="5">'[36]Development Start'!#REF!</definedName>
    <definedName name="_pmwc_DS_Problem_CostedBOM">'[37]Development Start'!#REF!</definedName>
    <definedName name="_pmwc_DS_Problem_CraftsmanshipTargets" localSheetId="5">'[36]Development Start'!#REF!</definedName>
    <definedName name="_pmwc_DS_Problem_CraftsmanshipTargets">'[37]Development Start'!#REF!</definedName>
    <definedName name="_pmwc_DS_Problem_DFAM" localSheetId="5">'[36]Development Start'!#REF!</definedName>
    <definedName name="_pmwc_DS_Problem_DFAM">'[37]Development Start'!#REF!</definedName>
    <definedName name="_pmwc_DS_Problem_Drawings" localSheetId="5">'[36]Development Start'!#REF!</definedName>
    <definedName name="_pmwc_DS_Problem_Drawings">'[37]Development Start'!#REF!</definedName>
    <definedName name="_pmwc_DS_Problem_DSO" localSheetId="5">'[36]Development Start'!#REF!</definedName>
    <definedName name="_pmwc_DS_Problem_DSO">'[37]Development Start'!#REF!</definedName>
    <definedName name="_pmwc_DS_Problem_DSOQuote" localSheetId="5">'[36]Development Start'!#REF!</definedName>
    <definedName name="_pmwc_DS_Problem_DSOQuote">'[37]Development Start'!#REF!</definedName>
    <definedName name="_pmwc_DS_Problem_FinancialPanel" localSheetId="5">'[36]Development Start'!#REF!</definedName>
    <definedName name="_pmwc_DS_Problem_FinancialPanel">'[37]Development Start'!#REF!</definedName>
    <definedName name="_pmwc_DS_Problem_FinancialRoadmap" localSheetId="5">'[36]Development Start'!#REF!</definedName>
    <definedName name="_pmwc_DS_Problem_FinancialRoadmap">'[37]Development Start'!#REF!</definedName>
    <definedName name="_pmwc_DS_Problem_FSO" localSheetId="5">'[36]Development Start'!#REF!</definedName>
    <definedName name="_pmwc_DS_Problem_FSO">'[37]Development Start'!#REF!</definedName>
    <definedName name="_pmwc_DS_Problem_FSOQuote" localSheetId="5">'[36]Development Start'!#REF!</definedName>
    <definedName name="_pmwc_DS_Problem_FSOQuote">'[37]Development Start'!#REF!</definedName>
    <definedName name="_pmwc_DS_Problem_GateWorkbook" localSheetId="5">'[36]Development Start'!#REF!</definedName>
    <definedName name="_pmwc_DS_Problem_GateWorkbook">'[37]Development Start'!#REF!</definedName>
    <definedName name="_pmwc_DS_Problem_IssuesList" localSheetId="5">'[36]Development Start'!#REF!</definedName>
    <definedName name="_pmwc_DS_Problem_IssuesList">'[37]Development Start'!#REF!</definedName>
    <definedName name="_pmwc_DS_Problem_LaborRequirementsSummary" localSheetId="5">'[36]Development Start'!#REF!</definedName>
    <definedName name="_pmwc_DS_Problem_LaborRequirementsSummary">'[37]Development Start'!#REF!</definedName>
    <definedName name="_pmwc_DS_Problem_LessonsLearned" localSheetId="5">'[36]Development Start'!#REF!</definedName>
    <definedName name="_pmwc_DS_Problem_LessonsLearned">'[37]Development Start'!#REF!</definedName>
    <definedName name="_pmwc_DS_Problem_MSO" localSheetId="5">'[36]Development Start'!#REF!</definedName>
    <definedName name="_pmwc_DS_Problem_MSO">'[37]Development Start'!#REF!</definedName>
    <definedName name="_pmwc_DS_Problem_MSOQuote" localSheetId="5">'[36]Development Start'!#REF!</definedName>
    <definedName name="_pmwc_DS_Problem_MSOQuote">'[37]Development Start'!#REF!</definedName>
    <definedName name="_pmwc_DS_Problem_PartsMatrix" localSheetId="5">'[36]Development Start'!#REF!</definedName>
    <definedName name="_pmwc_DS_Problem_PartsMatrix">'[37]Development Start'!#REF!</definedName>
    <definedName name="_pmwc_DS_Problem_PastProblemRoadmap" localSheetId="5">'[36]Development Start'!#REF!</definedName>
    <definedName name="_pmwc_DS_Problem_PastProblemRoadmap">'[37]Development Start'!#REF!</definedName>
    <definedName name="_pmwc_DS_Problem_PD2" localSheetId="5">'[36]Development Start'!#REF!</definedName>
    <definedName name="_pmwc_DS_Problem_PD2">'[37]Development Start'!#REF!</definedName>
    <definedName name="_pmwc_DS_Problem_PFMEA" localSheetId="5">'[36]Development Start'!#REF!</definedName>
    <definedName name="_pmwc_DS_Problem_PFMEA">'[37]Development Start'!#REF!</definedName>
    <definedName name="_pmwc_DS_Problem_PLUSActionPlan" localSheetId="5">'[36]Development Start'!#REF!</definedName>
    <definedName name="_pmwc_DS_Problem_PLUSActionPlan">'[37]Development Start'!#REF!</definedName>
    <definedName name="_pmwc_DS_Problem_ProcessFlowDiagramm" localSheetId="5">'[36]Development Start'!#REF!</definedName>
    <definedName name="_pmwc_DS_Problem_ProcessFlowDiagramm">'[37]Development Start'!#REF!</definedName>
    <definedName name="_pmwc_DS_Problem_ProgramKickOff" localSheetId="5">'[36]Development Start'!#REF!</definedName>
    <definedName name="_pmwc_DS_Problem_ProgramKickOff">'[37]Development Start'!#REF!</definedName>
    <definedName name="_pmwc_DS_Problem_ProgramPlanningWorkshop" localSheetId="5">'[36]Development Start'!#REF!</definedName>
    <definedName name="_pmwc_DS_Problem_ProgramPlanningWorkshop">'[37]Development Start'!#REF!</definedName>
    <definedName name="_pmwc_DS_Problem_QuotePackage" localSheetId="5">'[36]Development Start'!#REF!</definedName>
    <definedName name="_pmwc_DS_Problem_QuotePackage">'[37]Development Start'!#REF!</definedName>
    <definedName name="_pmwc_DS_Problem_QuotePackageKickOffWorkshop" localSheetId="5">'[36]Development Start'!#REF!</definedName>
    <definedName name="_pmwc_DS_Problem_QuotePackageKickOffWorkshop">'[37]Development Start'!#REF!</definedName>
    <definedName name="_pmwc_DS_Problem_QuoteWorkbook" localSheetId="5">'[36]Development Start'!#REF!</definedName>
    <definedName name="_pmwc_DS_Problem_QuoteWorkbook">'[37]Development Start'!#REF!</definedName>
    <definedName name="_pmwc_DS_Problem_RASIC" localSheetId="5">'[36]Development Start'!#REF!</definedName>
    <definedName name="_pmwc_DS_Problem_RASIC">'[37]Development Start'!#REF!</definedName>
    <definedName name="_pmwc_DS_Problem_Resources" localSheetId="5">'[36]Development Start'!#REF!</definedName>
    <definedName name="_pmwc_DS_Problem_Resources">'[37]Development Start'!#REF!</definedName>
    <definedName name="_pmwc_DS_Problem_RSO" localSheetId="5">'[36]Development Start'!#REF!</definedName>
    <definedName name="_pmwc_DS_Problem_RSO">'[37]Development Start'!#REF!</definedName>
    <definedName name="_pmwc_DS_Problem_RSOQuote" localSheetId="5">'[36]Development Start'!#REF!</definedName>
    <definedName name="_pmwc_DS_Problem_RSOQuote">'[37]Development Start'!#REF!</definedName>
    <definedName name="_pmwc_DS_Problem_SOW" localSheetId="5">'[36]Development Start'!#REF!</definedName>
    <definedName name="_pmwc_DS_Problem_SOW">'[37]Development Start'!#REF!</definedName>
    <definedName name="_pmwc_DS_Problem_SSO" localSheetId="5">'[36]Development Start'!#REF!</definedName>
    <definedName name="_pmwc_DS_Problem_SSO">'[37]Development Start'!#REF!</definedName>
    <definedName name="_pmwc_DS_Problem_TDM" localSheetId="5">'[36]Development Start'!#REF!</definedName>
    <definedName name="_pmwc_DS_Problem_TDM">'[37]Development Start'!#REF!</definedName>
    <definedName name="_pmwc_DS_Problem_Tooling" localSheetId="5">'[36]Development Start'!#REF!</definedName>
    <definedName name="_pmwc_DS_Problem_Tooling">'[37]Development Start'!#REF!</definedName>
    <definedName name="_pmwc_DS_Responsible_BOM" localSheetId="5">'[36]Development Start'!#REF!</definedName>
    <definedName name="_pmwc_DS_Responsible_BOM">'[37]Development Start'!#REF!</definedName>
    <definedName name="_pmwc_DS_Responsible_BP" localSheetId="5">'[36]Development Start'!#REF!</definedName>
    <definedName name="_pmwc_DS_Responsible_BP">'[37]Development Start'!#REF!</definedName>
    <definedName name="_pmwc_DS_Responsible_CAR" localSheetId="5">'[36]Development Start'!#REF!</definedName>
    <definedName name="_pmwc_DS_Responsible_CAR">'[37]Development Start'!#REF!</definedName>
    <definedName name="_pmwc_DS_Responsible_CostedBOM" localSheetId="5">'[36]Development Start'!#REF!</definedName>
    <definedName name="_pmwc_DS_Responsible_CostedBOM">'[37]Development Start'!#REF!</definedName>
    <definedName name="_pmwc_DS_Responsible_CraftsmanshipTargets" localSheetId="5">'[36]Development Start'!#REF!</definedName>
    <definedName name="_pmwc_DS_Responsible_CraftsmanshipTargets">'[37]Development Start'!#REF!</definedName>
    <definedName name="_pmwc_DS_Responsible_DFAM" localSheetId="5">'[36]Development Start'!#REF!</definedName>
    <definedName name="_pmwc_DS_Responsible_DFAM">'[37]Development Start'!#REF!</definedName>
    <definedName name="_pmwc_DS_Responsible_Drawings" localSheetId="5">'[36]Development Start'!#REF!</definedName>
    <definedName name="_pmwc_DS_Responsible_Drawings">'[37]Development Start'!#REF!</definedName>
    <definedName name="_pmwc_DS_Responsible_DSO" localSheetId="5">'[36]Development Start'!#REF!</definedName>
    <definedName name="_pmwc_DS_Responsible_DSO">'[37]Development Start'!#REF!</definedName>
    <definedName name="_pmwc_DS_Responsible_DSOQuote" localSheetId="5">'[36]Development Start'!#REF!</definedName>
    <definedName name="_pmwc_DS_Responsible_DSOQuote">'[37]Development Start'!#REF!</definedName>
    <definedName name="_pmwc_DS_Responsible_FinancialPanel" localSheetId="5">'[36]Development Start'!#REF!</definedName>
    <definedName name="_pmwc_DS_Responsible_FinancialPanel">'[37]Development Start'!#REF!</definedName>
    <definedName name="_pmwc_DS_Responsible_FinancialRoadmap" localSheetId="5">'[36]Development Start'!#REF!</definedName>
    <definedName name="_pmwc_DS_Responsible_FinancialRoadmap">'[37]Development Start'!#REF!</definedName>
    <definedName name="_pmwc_DS_Responsible_FSO" localSheetId="5">'[36]Development Start'!#REF!</definedName>
    <definedName name="_pmwc_DS_Responsible_FSO">'[37]Development Start'!#REF!</definedName>
    <definedName name="_pmwc_DS_Responsible_FSOQuote" localSheetId="5">'[36]Development Start'!#REF!</definedName>
    <definedName name="_pmwc_DS_Responsible_FSOQuote">'[37]Development Start'!#REF!</definedName>
    <definedName name="_pmwc_DS_Responsible_GateWorkbook" localSheetId="5">'[36]Development Start'!#REF!</definedName>
    <definedName name="_pmwc_DS_Responsible_GateWorkbook">'[37]Development Start'!#REF!</definedName>
    <definedName name="_pmwc_DS_Responsible_IssuesList" localSheetId="5">'[36]Development Start'!#REF!</definedName>
    <definedName name="_pmwc_DS_Responsible_IssuesList">'[37]Development Start'!#REF!</definedName>
    <definedName name="_pmwc_DS_Responsible_LaborRequirementsSummary" localSheetId="5">'[36]Development Start'!#REF!</definedName>
    <definedName name="_pmwc_DS_Responsible_LaborRequirementsSummary">'[37]Development Start'!#REF!</definedName>
    <definedName name="_pmwc_DS_Responsible_LessonsLearned" localSheetId="5">'[36]Development Start'!#REF!</definedName>
    <definedName name="_pmwc_DS_Responsible_LessonsLearned">'[37]Development Start'!#REF!</definedName>
    <definedName name="_pmwc_DS_Responsible_MSO" localSheetId="5">'[36]Development Start'!#REF!</definedName>
    <definedName name="_pmwc_DS_Responsible_MSO">'[37]Development Start'!#REF!</definedName>
    <definedName name="_pmwc_DS_Responsible_MSOQuote" localSheetId="5">'[36]Development Start'!#REF!</definedName>
    <definedName name="_pmwc_DS_Responsible_MSOQuote">'[37]Development Start'!#REF!</definedName>
    <definedName name="_pmwc_DS_Responsible_PartsMatrix" localSheetId="5">'[36]Development Start'!#REF!</definedName>
    <definedName name="_pmwc_DS_Responsible_PartsMatrix">'[37]Development Start'!#REF!</definedName>
    <definedName name="_pmwc_DS_Responsible_PastProblemRoadmap" localSheetId="5">'[36]Development Start'!#REF!</definedName>
    <definedName name="_pmwc_DS_Responsible_PastProblemRoadmap">'[37]Development Start'!#REF!</definedName>
    <definedName name="_pmwc_DS_Responsible_PD2" localSheetId="5">'[36]Development Start'!#REF!</definedName>
    <definedName name="_pmwc_DS_Responsible_PD2">'[37]Development Start'!#REF!</definedName>
    <definedName name="_pmwc_DS_Responsible_PFMEA" localSheetId="5">'[36]Development Start'!#REF!</definedName>
    <definedName name="_pmwc_DS_Responsible_PFMEA">'[37]Development Start'!#REF!</definedName>
    <definedName name="_pmwc_DS_Responsible_PLUSActionPlan" localSheetId="5">'[36]Development Start'!#REF!</definedName>
    <definedName name="_pmwc_DS_Responsible_PLUSActionPlan">'[37]Development Start'!#REF!</definedName>
    <definedName name="_pmwc_DS_Responsible_ProcessFlowDiagramm" localSheetId="5">'[36]Development Start'!#REF!</definedName>
    <definedName name="_pmwc_DS_Responsible_ProcessFlowDiagramm">'[37]Development Start'!#REF!</definedName>
    <definedName name="_pmwc_DS_Responsible_ProgramKickOff" localSheetId="5">'[36]Development Start'!#REF!</definedName>
    <definedName name="_pmwc_DS_Responsible_ProgramKickOff">'[37]Development Start'!#REF!</definedName>
    <definedName name="_pmwc_DS_Responsible_ProgramPlanningWorkshop" localSheetId="5">'[36]Development Start'!#REF!</definedName>
    <definedName name="_pmwc_DS_Responsible_ProgramPlanningWorkshop">'[37]Development Start'!#REF!</definedName>
    <definedName name="_pmwc_DS_Responsible_QuotePackage" localSheetId="5">'[36]Development Start'!#REF!</definedName>
    <definedName name="_pmwc_DS_Responsible_QuotePackage">'[37]Development Start'!#REF!</definedName>
    <definedName name="_pmwc_DS_Responsible_QuotePackageKickOffWorkshop" localSheetId="5">'[36]Development Start'!#REF!</definedName>
    <definedName name="_pmwc_DS_Responsible_QuotePackageKickOffWorkshop">'[37]Development Start'!#REF!</definedName>
    <definedName name="_pmwc_DS_Responsible_QuoteWorkbook" localSheetId="5">'[36]Development Start'!#REF!</definedName>
    <definedName name="_pmwc_DS_Responsible_QuoteWorkbook">'[37]Development Start'!#REF!</definedName>
    <definedName name="_pmwc_DS_Responsible_RASIC" localSheetId="5">'[36]Development Start'!#REF!</definedName>
    <definedName name="_pmwc_DS_Responsible_RASIC">'[37]Development Start'!#REF!</definedName>
    <definedName name="_pmwc_DS_Responsible_Resources" localSheetId="5">'[36]Development Start'!#REF!</definedName>
    <definedName name="_pmwc_DS_Responsible_Resources">'[37]Development Start'!#REF!</definedName>
    <definedName name="_pmwc_DS_Responsible_RSO" localSheetId="5">'[36]Development Start'!#REF!</definedName>
    <definedName name="_pmwc_DS_Responsible_RSO">'[37]Development Start'!#REF!</definedName>
    <definedName name="_pmwc_DS_Responsible_RSOQuote" localSheetId="5">'[36]Development Start'!#REF!</definedName>
    <definedName name="_pmwc_DS_Responsible_RSOQuote">'[37]Development Start'!#REF!</definedName>
    <definedName name="_pmwc_DS_Responsible_SOW" localSheetId="5">'[36]Development Start'!#REF!</definedName>
    <definedName name="_pmwc_DS_Responsible_SOW">'[37]Development Start'!#REF!</definedName>
    <definedName name="_pmwc_DS_Responsible_SSO" localSheetId="5">'[36]Development Start'!#REF!</definedName>
    <definedName name="_pmwc_DS_Responsible_SSO">'[37]Development Start'!#REF!</definedName>
    <definedName name="_pmwc_DS_Responsible_TDM" localSheetId="5">'[36]Development Start'!#REF!</definedName>
    <definedName name="_pmwc_DS_Responsible_TDM">'[37]Development Start'!#REF!</definedName>
    <definedName name="_pmwc_DS_Responsible_Tooling" localSheetId="5">'[36]Development Start'!#REF!</definedName>
    <definedName name="_pmwc_DS_Responsible_Tooling">'[37]Development Start'!#REF!</definedName>
    <definedName name="_pmwc_DS_RevCloseDate_BOM" localSheetId="5">'[36]Development Start'!#REF!</definedName>
    <definedName name="_pmwc_DS_RevCloseDate_BOM">'[37]Development Start'!#REF!</definedName>
    <definedName name="_pmwc_DS_RevCloseDate_BP" localSheetId="5">'[36]Development Start'!#REF!</definedName>
    <definedName name="_pmwc_DS_RevCloseDate_BP">'[37]Development Start'!#REF!</definedName>
    <definedName name="_pmwc_DS_RevCloseDate_CAR" localSheetId="5">'[36]Development Start'!#REF!</definedName>
    <definedName name="_pmwc_DS_RevCloseDate_CAR">'[37]Development Start'!#REF!</definedName>
    <definedName name="_pmwc_DS_RevCloseDate_CostedBOM" localSheetId="5">'[36]Development Start'!#REF!</definedName>
    <definedName name="_pmwc_DS_RevCloseDate_CostedBOM">'[37]Development Start'!#REF!</definedName>
    <definedName name="_pmwc_DS_RevCloseDate_CraftsmanshipTargets" localSheetId="5">'[36]Development Start'!#REF!</definedName>
    <definedName name="_pmwc_DS_RevCloseDate_CraftsmanshipTargets">'[37]Development Start'!#REF!</definedName>
    <definedName name="_pmwc_DS_RevCloseDate_DFAM" localSheetId="5">'[36]Development Start'!#REF!</definedName>
    <definedName name="_pmwc_DS_RevCloseDate_DFAM">'[37]Development Start'!#REF!</definedName>
    <definedName name="_pmwc_DS_RevCloseDate_Drawings" localSheetId="5">'[36]Development Start'!#REF!</definedName>
    <definedName name="_pmwc_DS_RevCloseDate_Drawings">'[37]Development Start'!#REF!</definedName>
    <definedName name="_pmwc_DS_RevCloseDate_DSO" localSheetId="5">'[36]Development Start'!#REF!</definedName>
    <definedName name="_pmwc_DS_RevCloseDate_DSO">'[37]Development Start'!#REF!</definedName>
    <definedName name="_pmwc_DS_RevCloseDate_DSOQuote" localSheetId="5">'[36]Development Start'!#REF!</definedName>
    <definedName name="_pmwc_DS_RevCloseDate_DSOQuote">'[37]Development Start'!#REF!</definedName>
    <definedName name="_pmwc_DS_RevCloseDate_FinancialPanel" localSheetId="5">'[36]Development Start'!#REF!</definedName>
    <definedName name="_pmwc_DS_RevCloseDate_FinancialPanel">'[37]Development Start'!#REF!</definedName>
    <definedName name="_pmwc_DS_RevCloseDate_FinancialRoadmap" localSheetId="5">'[36]Development Start'!#REF!</definedName>
    <definedName name="_pmwc_DS_RevCloseDate_FinancialRoadmap">'[37]Development Start'!#REF!</definedName>
    <definedName name="_pmwc_DS_RevCloseDate_FSO" localSheetId="5">'[36]Development Start'!#REF!</definedName>
    <definedName name="_pmwc_DS_RevCloseDate_FSO">'[37]Development Start'!#REF!</definedName>
    <definedName name="_pmwc_DS_RevCloseDate_FSOQuote" localSheetId="5">'[36]Development Start'!#REF!</definedName>
    <definedName name="_pmwc_DS_RevCloseDate_FSOQuote">'[37]Development Start'!#REF!</definedName>
    <definedName name="_pmwc_DS_RevCloseDate_GateWorkbook" localSheetId="5">'[36]Development Start'!#REF!</definedName>
    <definedName name="_pmwc_DS_RevCloseDate_GateWorkbook">'[37]Development Start'!#REF!</definedName>
    <definedName name="_pmwc_DS_RevCloseDate_IssuesList" localSheetId="5">'[36]Development Start'!#REF!</definedName>
    <definedName name="_pmwc_DS_RevCloseDate_IssuesList">'[37]Development Start'!#REF!</definedName>
    <definedName name="_pmwc_DS_RevCloseDate_LaborRequirementsSummary" localSheetId="5">'[36]Development Start'!#REF!</definedName>
    <definedName name="_pmwc_DS_RevCloseDate_LaborRequirementsSummary">'[37]Development Start'!#REF!</definedName>
    <definedName name="_pmwc_DS_RevCloseDate_LessonsLearned" localSheetId="5">'[36]Development Start'!#REF!</definedName>
    <definedName name="_pmwc_DS_RevCloseDate_LessonsLearned">'[37]Development Start'!#REF!</definedName>
    <definedName name="_pmwc_DS_RevCloseDate_MSO" localSheetId="5">'[36]Development Start'!#REF!</definedName>
    <definedName name="_pmwc_DS_RevCloseDate_MSO">'[37]Development Start'!#REF!</definedName>
    <definedName name="_pmwc_DS_RevCloseDate_MSOQuote" localSheetId="5">'[36]Development Start'!#REF!</definedName>
    <definedName name="_pmwc_DS_RevCloseDate_MSOQuote">'[37]Development Start'!#REF!</definedName>
    <definedName name="_pmwc_DS_RevCloseDate_PartsMatrix" localSheetId="5">'[36]Development Start'!#REF!</definedName>
    <definedName name="_pmwc_DS_RevCloseDate_PartsMatrix">'[37]Development Start'!#REF!</definedName>
    <definedName name="_pmwc_DS_RevCloseDate_PastProblemRoadmap" localSheetId="5">'[36]Development Start'!#REF!</definedName>
    <definedName name="_pmwc_DS_RevCloseDate_PastProblemRoadmap">'[37]Development Start'!#REF!</definedName>
    <definedName name="_pmwc_DS_RevCloseDate_PD2" localSheetId="5">'[36]Development Start'!#REF!</definedName>
    <definedName name="_pmwc_DS_RevCloseDate_PD2">'[37]Development Start'!#REF!</definedName>
    <definedName name="_pmwc_DS_RevCloseDate_PFMEA" localSheetId="5">'[36]Development Start'!#REF!</definedName>
    <definedName name="_pmwc_DS_RevCloseDate_PFMEA">'[37]Development Start'!#REF!</definedName>
    <definedName name="_pmwc_DS_RevCloseDate_PLUSActionPlan" localSheetId="5">'[36]Development Start'!#REF!</definedName>
    <definedName name="_pmwc_DS_RevCloseDate_PLUSActionPlan">'[37]Development Start'!#REF!</definedName>
    <definedName name="_pmwc_DS_RevCloseDate_ProcessFlowDiagramm" localSheetId="5">'[36]Development Start'!#REF!</definedName>
    <definedName name="_pmwc_DS_RevCloseDate_ProcessFlowDiagramm">'[37]Development Start'!#REF!</definedName>
    <definedName name="_pmwc_DS_RevCloseDate_ProgramKickOff" localSheetId="5">'[36]Development Start'!#REF!</definedName>
    <definedName name="_pmwc_DS_RevCloseDate_ProgramKickOff">'[37]Development Start'!#REF!</definedName>
    <definedName name="_pmwc_DS_RevCloseDate_ProgramPlanningWorkshop" localSheetId="5">'[36]Development Start'!#REF!</definedName>
    <definedName name="_pmwc_DS_RevCloseDate_ProgramPlanningWorkshop">'[37]Development Start'!#REF!</definedName>
    <definedName name="_pmwc_DS_RevCloseDate_QuotePackage" localSheetId="5">'[36]Development Start'!#REF!</definedName>
    <definedName name="_pmwc_DS_RevCloseDate_QuotePackage">'[37]Development Start'!#REF!</definedName>
    <definedName name="_pmwc_DS_RevCloseDate_QuotePackageKickOffWorkshop" localSheetId="5">'[36]Development Start'!#REF!</definedName>
    <definedName name="_pmwc_DS_RevCloseDate_QuotePackageKickOffWorkshop">'[37]Development Start'!#REF!</definedName>
    <definedName name="_pmwc_DS_RevCloseDate_QuoteWorkbook" localSheetId="5">'[36]Development Start'!#REF!</definedName>
    <definedName name="_pmwc_DS_RevCloseDate_QuoteWorkbook">'[37]Development Start'!#REF!</definedName>
    <definedName name="_pmwc_DS_RevCloseDate_RASIC" localSheetId="5">'[36]Development Start'!#REF!</definedName>
    <definedName name="_pmwc_DS_RevCloseDate_RASIC">'[37]Development Start'!#REF!</definedName>
    <definedName name="_pmwc_DS_RevCloseDate_Resources" localSheetId="5">'[36]Development Start'!#REF!</definedName>
    <definedName name="_pmwc_DS_RevCloseDate_Resources">'[37]Development Start'!#REF!</definedName>
    <definedName name="_pmwc_DS_RevCloseDate_RSO" localSheetId="5">'[36]Development Start'!#REF!</definedName>
    <definedName name="_pmwc_DS_RevCloseDate_RSO">'[37]Development Start'!#REF!</definedName>
    <definedName name="_pmwc_DS_RevCloseDate_RSOQuote" localSheetId="5">'[36]Development Start'!#REF!</definedName>
    <definedName name="_pmwc_DS_RevCloseDate_RSOQuote">'[37]Development Start'!#REF!</definedName>
    <definedName name="_pmwc_DS_RevCloseDate_SOW" localSheetId="5">'[36]Development Start'!#REF!</definedName>
    <definedName name="_pmwc_DS_RevCloseDate_SOW">'[37]Development Start'!#REF!</definedName>
    <definedName name="_pmwc_DS_RevCloseDate_SSO" localSheetId="5">'[36]Development Start'!#REF!</definedName>
    <definedName name="_pmwc_DS_RevCloseDate_SSO">'[37]Development Start'!#REF!</definedName>
    <definedName name="_pmwc_DS_RevCloseDate_TDM" localSheetId="5">'[36]Development Start'!#REF!</definedName>
    <definedName name="_pmwc_DS_RevCloseDate_TDM">'[37]Development Start'!#REF!</definedName>
    <definedName name="_pmwc_DS_RevCloseDate_Tooling" localSheetId="5">'[36]Development Start'!#REF!</definedName>
    <definedName name="_pmwc_DS_RevCloseDate_Tooling">'[37]Development Start'!#REF!</definedName>
    <definedName name="_pmwc_DS_Status_BOM" localSheetId="5">'[36]Development Start'!#REF!</definedName>
    <definedName name="_pmwc_DS_Status_BOM">'[37]Development Start'!#REF!</definedName>
    <definedName name="_pmwc_DS_Status_BP" localSheetId="5">'[36]Development Start'!#REF!</definedName>
    <definedName name="_pmwc_DS_Status_BP">'[37]Development Start'!#REF!</definedName>
    <definedName name="_pmwc_DS_Status_CAR" localSheetId="5">'[36]Development Start'!#REF!</definedName>
    <definedName name="_pmwc_DS_Status_CAR">'[37]Development Start'!#REF!</definedName>
    <definedName name="_pmwc_DS_Status_CostedBOM" localSheetId="5">'[36]Development Start'!#REF!</definedName>
    <definedName name="_pmwc_DS_Status_CostedBOM">'[37]Development Start'!#REF!</definedName>
    <definedName name="_pmwc_DS_Status_CraftsmanshipTargets" localSheetId="5">'[36]Development Start'!#REF!</definedName>
    <definedName name="_pmwc_DS_Status_CraftsmanshipTargets">'[37]Development Start'!#REF!</definedName>
    <definedName name="_pmwc_DS_Status_DFAM" localSheetId="5">'[36]Development Start'!#REF!</definedName>
    <definedName name="_pmwc_DS_Status_DFAM">'[37]Development Start'!#REF!</definedName>
    <definedName name="_pmwc_DS_Status_Drawings" localSheetId="5">'[36]Development Start'!#REF!</definedName>
    <definedName name="_pmwc_DS_Status_Drawings">'[37]Development Start'!#REF!</definedName>
    <definedName name="_pmwc_DS_Status_DSO" localSheetId="5">'[38]Development Start'!$F$25</definedName>
    <definedName name="_pmwc_DS_Status_DSO">'[39]Development Start'!$F$25</definedName>
    <definedName name="_pmwc_DS_Status_DSOQuote" localSheetId="5">'[36]Development Start'!#REF!</definedName>
    <definedName name="_pmwc_DS_Status_DSOQuote">'[37]Development Start'!#REF!</definedName>
    <definedName name="_pmwc_DS_Status_FinancialPanel" localSheetId="5">'[36]Development Start'!#REF!</definedName>
    <definedName name="_pmwc_DS_Status_FinancialPanel">'[37]Development Start'!#REF!</definedName>
    <definedName name="_pmwc_DS_Status_FinancialRoadmap" localSheetId="5">'[36]Development Start'!#REF!</definedName>
    <definedName name="_pmwc_DS_Status_FinancialRoadmap">'[37]Development Start'!#REF!</definedName>
    <definedName name="_pmwc_DS_Status_FSO" localSheetId="5">'[38]Development Start'!$F$48</definedName>
    <definedName name="_pmwc_DS_Status_FSO">'[39]Development Start'!$F$48</definedName>
    <definedName name="_pmwc_DS_Status_FSOQuote" localSheetId="5">'[36]Development Start'!#REF!</definedName>
    <definedName name="_pmwc_DS_Status_FSOQuote">'[37]Development Start'!#REF!</definedName>
    <definedName name="_pmwc_DS_Status_GateWorkbook" localSheetId="5">'[36]Development Start'!#REF!</definedName>
    <definedName name="_pmwc_DS_Status_GateWorkbook">'[37]Development Start'!#REF!</definedName>
    <definedName name="_pmwc_DS_Status_IssuesList" localSheetId="5">'[36]Development Start'!#REF!</definedName>
    <definedName name="_pmwc_DS_Status_IssuesList">'[37]Development Start'!#REF!</definedName>
    <definedName name="_pmwc_DS_Status_LaborRequirementsSummary" localSheetId="5">'[36]Development Start'!#REF!</definedName>
    <definedName name="_pmwc_DS_Status_LaborRequirementsSummary">'[37]Development Start'!#REF!</definedName>
    <definedName name="_pmwc_DS_Status_LessonsLearned" localSheetId="5">'[36]Development Start'!#REF!</definedName>
    <definedName name="_pmwc_DS_Status_LessonsLearned">'[37]Development Start'!#REF!</definedName>
    <definedName name="_pmwc_DS_Status_MSO" localSheetId="5">'[38]Development Start'!$F$38</definedName>
    <definedName name="_pmwc_DS_Status_MSO">'[39]Development Start'!$F$38</definedName>
    <definedName name="_pmwc_DS_Status_MSOQuote" localSheetId="5">'[36]Development Start'!#REF!</definedName>
    <definedName name="_pmwc_DS_Status_MSOQuote">'[37]Development Start'!#REF!</definedName>
    <definedName name="_pmwc_DS_Status_PartsMatrix" localSheetId="5">'[36]Development Start'!#REF!</definedName>
    <definedName name="_pmwc_DS_Status_PartsMatrix">'[37]Development Start'!#REF!</definedName>
    <definedName name="_pmwc_DS_Status_PastProblemRoadmap" localSheetId="5">'[36]Development Start'!#REF!</definedName>
    <definedName name="_pmwc_DS_Status_PastProblemRoadmap">'[37]Development Start'!#REF!</definedName>
    <definedName name="_pmwc_DS_Status_PD2" localSheetId="5">'[36]Development Start'!#REF!</definedName>
    <definedName name="_pmwc_DS_Status_PD2">'[37]Development Start'!#REF!</definedName>
    <definedName name="_pmwc_DS_Status_PFMEA" localSheetId="5">'[36]Development Start'!#REF!</definedName>
    <definedName name="_pmwc_DS_Status_PFMEA">'[37]Development Start'!#REF!</definedName>
    <definedName name="_pmwc_DS_Status_PLUSActionPlan" localSheetId="5">'[36]Development Start'!#REF!</definedName>
    <definedName name="_pmwc_DS_Status_PLUSActionPlan">'[37]Development Start'!#REF!</definedName>
    <definedName name="_pmwc_DS_Status_ProcessFlowDiagramm" localSheetId="5">'[36]Development Start'!#REF!</definedName>
    <definedName name="_pmwc_DS_Status_ProcessFlowDiagramm">'[37]Development Start'!#REF!</definedName>
    <definedName name="_pmwc_DS_Status_ProgramKickOff" localSheetId="5">'[36]Development Start'!#REF!</definedName>
    <definedName name="_pmwc_DS_Status_ProgramKickOff">'[37]Development Start'!#REF!</definedName>
    <definedName name="_pmwc_DS_Status_ProgramPlanningWorkshop" localSheetId="5">'[36]Development Start'!#REF!</definedName>
    <definedName name="_pmwc_DS_Status_ProgramPlanningWorkshop">'[37]Development Start'!#REF!</definedName>
    <definedName name="_pmwc_DS_Status_QuotePackage" localSheetId="5">'[36]Development Start'!#REF!</definedName>
    <definedName name="_pmwc_DS_Status_QuotePackage">'[37]Development Start'!#REF!</definedName>
    <definedName name="_pmwc_DS_Status_QuotePackageKickOffWorkshop" localSheetId="5">'[36]Development Start'!#REF!</definedName>
    <definedName name="_pmwc_DS_Status_QuotePackageKickOffWorkshop">'[37]Development Start'!#REF!</definedName>
    <definedName name="_pmwc_DS_Status_QuoteWorkbook" localSheetId="5">'[36]Development Start'!#REF!</definedName>
    <definedName name="_pmwc_DS_Status_QuoteWorkbook">'[37]Development Start'!#REF!</definedName>
    <definedName name="_pmwc_DS_Status_RASIC" localSheetId="5">'[36]Development Start'!#REF!</definedName>
    <definedName name="_pmwc_DS_Status_RASIC">'[37]Development Start'!#REF!</definedName>
    <definedName name="_pmwc_DS_Status_Resources" localSheetId="5">'[36]Development Start'!#REF!</definedName>
    <definedName name="_pmwc_DS_Status_Resources">'[37]Development Start'!#REF!</definedName>
    <definedName name="_pmwc_DS_Status_RSO" localSheetId="5">'[38]Development Start'!$F$29</definedName>
    <definedName name="_pmwc_DS_Status_RSO">'[39]Development Start'!$F$29</definedName>
    <definedName name="_pmwc_DS_Status_RSOQuote" localSheetId="5">'[36]Development Start'!#REF!</definedName>
    <definedName name="_pmwc_DS_Status_RSOQuote">'[37]Development Start'!#REF!</definedName>
    <definedName name="_pmwc_DS_Status_SOW" localSheetId="5">'[36]Development Start'!#REF!</definedName>
    <definedName name="_pmwc_DS_Status_SOW">'[37]Development Start'!#REF!</definedName>
    <definedName name="_pmwc_DS_Status_SSO" localSheetId="5">'[38]Development Start'!$F$23</definedName>
    <definedName name="_pmwc_DS_Status_SSO">'[39]Development Start'!$F$23</definedName>
    <definedName name="_pmwc_DS_Status_TDM" localSheetId="5">'[36]Development Start'!#REF!</definedName>
    <definedName name="_pmwc_DS_Status_TDM">'[37]Development Start'!#REF!</definedName>
    <definedName name="_pmwc_DS_Status_Tooling" localSheetId="5">'[36]Development Start'!#REF!</definedName>
    <definedName name="_pmwc_DS_Status_Tooling">'[37]Development Start'!#REF!</definedName>
    <definedName name="_pmwc_DVReleaseCSOPlanDate" localSheetId="5">[36]Dashboard!$N$36</definedName>
    <definedName name="_pmwc_DVReleaseCSOPlanDate">[37]Dashboard!$N$36</definedName>
    <definedName name="_pmwc_DVReleaseDSOPlanDate" localSheetId="5">[36]Dashboard!$J$36</definedName>
    <definedName name="_pmwc_DVReleaseDSOPlanDate">[37]Dashboard!$J$36</definedName>
    <definedName name="_pmwc_DVReleaseFSOPlanDate" localSheetId="5">[36]Dashboard!$P$36</definedName>
    <definedName name="_pmwc_DVReleaseFSOPlanDate">[37]Dashboard!$P$36</definedName>
    <definedName name="_pmwc_DVReleaseMSOPlanDate" localSheetId="5">[36]Dashboard!$R$36</definedName>
    <definedName name="_pmwc_DVReleaseMSOPlanDate">[37]Dashboard!$R$36</definedName>
    <definedName name="_pmwc_DVReleaseRSOPlanDate" localSheetId="5">[36]Dashboard!$L$36</definedName>
    <definedName name="_pmwc_DVReleaseRSOPlanDate">[37]Dashboard!$L$36</definedName>
    <definedName name="_pmwc_DVReleaseSSOPlanDate" localSheetId="5">[36]Dashboard!$H$36</definedName>
    <definedName name="_pmwc_DVReleaseSSOPlanDate">[37]Dashboard!$H$36</definedName>
    <definedName name="_pmwc_DVToolReleasePlanDate" localSheetId="5">[38]Dashboard!$D$58</definedName>
    <definedName name="_pmwc_DVToolReleasePlanDate">[39]Dashboard!$D$58</definedName>
    <definedName name="_pmwc_DVTR_Action_BOM" localSheetId="5">'[36]DV Release'!#REF!</definedName>
    <definedName name="_pmwc_DVTR_Action_BOM">'[37]DV Release'!#REF!</definedName>
    <definedName name="_pmwc_DVTR_Action_BuildEventSummary" localSheetId="5">'[36]DV Release'!#REF!</definedName>
    <definedName name="_pmwc_DVTR_Action_BuildEventSummary">'[37]DV Release'!#REF!</definedName>
    <definedName name="_pmwc_DVTR_Action_BuildLocationResources" localSheetId="5">'[36]DV Release'!#REF!</definedName>
    <definedName name="_pmwc_DVTR_Action_BuildLocationResources">'[37]DV Release'!#REF!</definedName>
    <definedName name="_pmwc_DVTR_Action_CAR" localSheetId="5">'[36]DV Release'!#REF!</definedName>
    <definedName name="_pmwc_DVTR_Action_CAR">'[37]DV Release'!#REF!</definedName>
    <definedName name="_pmwc_DVTR_Action_ClassASurface" localSheetId="5">'[36]DV Release'!#REF!</definedName>
    <definedName name="_pmwc_DVTR_Action_ClassASurface">'[37]DV Release'!#REF!</definedName>
    <definedName name="_pmwc_DVTR_Action_ControlPlan" localSheetId="5">'[36]DV Release'!#REF!</definedName>
    <definedName name="_pmwc_DVTR_Action_ControlPlan">'[37]DV Release'!#REF!</definedName>
    <definedName name="_pmwc_DVTR_Action_CostedBOM" localSheetId="5">'[36]DV Release'!#REF!</definedName>
    <definedName name="_pmwc_DVTR_Action_CostedBOM">'[37]DV Release'!#REF!</definedName>
    <definedName name="_pmwc_DVTR_Action_CSO" localSheetId="5">'[36]DV Release'!#REF!</definedName>
    <definedName name="_pmwc_DVTR_Action_CSO">'[37]DV Release'!#REF!</definedName>
    <definedName name="_pmwc_DVTR_Action_DesignTheme" localSheetId="5">'[36]DV Release'!#REF!</definedName>
    <definedName name="_pmwc_DVTR_Action_DesignTheme">'[37]DV Release'!#REF!</definedName>
    <definedName name="_pmwc_DVTR_Action_DFAMBuildIssuesList" localSheetId="5">'[36]DV Release'!#REF!</definedName>
    <definedName name="_pmwc_DVTR_Action_DFAMBuildIssuesList">'[37]DV Release'!#REF!</definedName>
    <definedName name="_pmwc_DVTR_Action_DrawingSet" localSheetId="5">'[36]DV Release'!#REF!</definedName>
    <definedName name="_pmwc_DVTR_Action_DrawingSet">'[37]DV Release'!#REF!</definedName>
    <definedName name="_pmwc_DVTR_Action_DSO" localSheetId="5">'[36]DV Release'!#REF!</definedName>
    <definedName name="_pmwc_DVTR_Action_DSO">'[37]DV Release'!#REF!</definedName>
    <definedName name="_pmwc_DVTR_Action_DVPR" localSheetId="5">'[36]DV Release'!#REF!</definedName>
    <definedName name="_pmwc_DVTR_Action_DVPR">'[37]DV Release'!#REF!</definedName>
    <definedName name="_pmwc_DVTR_Action_EmphasisBuild" localSheetId="5">'[36]DV Release'!#REF!</definedName>
    <definedName name="_pmwc_DVTR_Action_EmphasisBuild">'[37]DV Release'!#REF!</definedName>
    <definedName name="_pmwc_DVTR_Action_FinancialPanel" localSheetId="5">'[36]DV Release'!#REF!</definedName>
    <definedName name="_pmwc_DVTR_Action_FinancialPanel">'[37]DV Release'!#REF!</definedName>
    <definedName name="_pmwc_DVTR_Action_FinancialRoadmap" localSheetId="5">'[36]DV Release'!#REF!</definedName>
    <definedName name="_pmwc_DVTR_Action_FinancialRoadmap">'[37]DV Release'!#REF!</definedName>
    <definedName name="_pmwc_DVTR_Action_FSO" localSheetId="5">'[36]DV Release'!#REF!</definedName>
    <definedName name="_pmwc_DVTR_Action_FSO">'[37]DV Release'!#REF!</definedName>
    <definedName name="_pmwc_DVTR_Action_LaborRequirementsSummary" localSheetId="5">'[36]DV Release'!#REF!</definedName>
    <definedName name="_pmwc_DVTR_Action_LaborRequirementsSummary">'[37]DV Release'!#REF!</definedName>
    <definedName name="_pmwc_DVTR_Action_LessonsLearned" localSheetId="5">'[36]DV Release'!#REF!</definedName>
    <definedName name="_pmwc_DVTR_Action_LessonsLearned">'[37]DV Release'!#REF!</definedName>
    <definedName name="_pmwc_DVTR_Action_MSO" localSheetId="5">'[36]DV Release'!#REF!</definedName>
    <definedName name="_pmwc_DVTR_Action_MSO">'[37]DV Release'!#REF!</definedName>
    <definedName name="_pmwc_DVTR_Action_PartsAndAssembly" localSheetId="5">'[36]DV Release'!#REF!</definedName>
    <definedName name="_pmwc_DVTR_Action_PartsAndAssembly">'[37]DV Release'!#REF!</definedName>
    <definedName name="_pmwc_DVTR_Action_PartsMatrix" localSheetId="5">'[36]DV Release'!#REF!</definedName>
    <definedName name="_pmwc_DVTR_Action_PartsMatrix">'[37]DV Release'!#REF!</definedName>
    <definedName name="_pmwc_DVTR_Action_PartsMatrixReview" localSheetId="5">'[36]DV Release'!#REF!</definedName>
    <definedName name="_pmwc_DVTR_Action_PartsMatrixReview">'[37]DV Release'!#REF!</definedName>
    <definedName name="_pmwc_DVTR_Action_PastProblemRoadmap" localSheetId="5">'[36]DV Release'!#REF!</definedName>
    <definedName name="_pmwc_DVTR_Action_PastProblemRoadmap">'[37]DV Release'!#REF!</definedName>
    <definedName name="_pmwc_DVTR_Action_PFMEA" localSheetId="5">'[36]DV Release'!#REF!</definedName>
    <definedName name="_pmwc_DVTR_Action_PFMEA">'[37]DV Release'!#REF!</definedName>
    <definedName name="_pmwc_DVTR_Action_PlantLaunchGlidepath" localSheetId="5">'[36]DV Release'!#REF!</definedName>
    <definedName name="_pmwc_DVTR_Action_PlantLaunchGlidepath">'[37]DV Release'!#REF!</definedName>
    <definedName name="_pmwc_DVTR_Action_ProcessFlowDiagram" localSheetId="5">'[36]DV Release'!#REF!</definedName>
    <definedName name="_pmwc_DVTR_Action_ProcessFlowDiagram">'[37]DV Release'!#REF!</definedName>
    <definedName name="_pmwc_DVTR_Action_RSO" localSheetId="5">'[36]DV Release'!#REF!</definedName>
    <definedName name="_pmwc_DVTR_Action_RSO">'[37]DV Release'!#REF!</definedName>
    <definedName name="_pmwc_DVTR_Action_SourcingTRR" localSheetId="5">'[36]DV Release'!#REF!</definedName>
    <definedName name="_pmwc_DVTR_Action_SourcingTRR">'[37]DV Release'!#REF!</definedName>
    <definedName name="_pmwc_DVTR_Action_SRR" localSheetId="5">'[36]DV Release'!#REF!</definedName>
    <definedName name="_pmwc_DVTR_Action_SRR">'[37]DV Release'!#REF!</definedName>
    <definedName name="_pmwc_DVTR_Action_SSO" localSheetId="5">'[36]DV Release'!#REF!</definedName>
    <definedName name="_pmwc_DVTR_Action_SSO">'[37]DV Release'!#REF!</definedName>
    <definedName name="_pmwc_DVTR_Action_SSOW" localSheetId="5">'[36]DV Release'!#REF!</definedName>
    <definedName name="_pmwc_DVTR_Action_SSOW">'[37]DV Release'!#REF!</definedName>
    <definedName name="_pmwc_DVTR_Action_SupplierKickOffMeeting" localSheetId="5">'[36]DV Release'!#REF!</definedName>
    <definedName name="_pmwc_DVTR_Action_SupplierKickOffMeeting">'[37]DV Release'!#REF!</definedName>
    <definedName name="_pmwc_DVTR_Action_TDM" localSheetId="5">'[36]DV Release'!#REF!</definedName>
    <definedName name="_pmwc_DVTR_Action_TDM">'[37]DV Release'!#REF!</definedName>
    <definedName name="_pmwc_DVTR_Action_Tooling" localSheetId="5">'[36]DV Release'!#REF!</definedName>
    <definedName name="_pmwc_DVTR_Action_Tooling">'[37]DV Release'!#REF!</definedName>
    <definedName name="_pmwc_DVTR_Action_ToolingFixtureAuthorization" localSheetId="5">'[36]DV Release'!#REF!</definedName>
    <definedName name="_pmwc_DVTR_Action_ToolingFixtureAuthorization">'[37]DV Release'!#REF!</definedName>
    <definedName name="_pmwc_DVTR_CloseDate_BOM" localSheetId="5">'[36]DV Release'!#REF!</definedName>
    <definedName name="_pmwc_DVTR_CloseDate_BOM">'[37]DV Release'!#REF!</definedName>
    <definedName name="_pmwc_DVTR_CloseDate_BuildEventSummary" localSheetId="5">'[36]DV Release'!#REF!</definedName>
    <definedName name="_pmwc_DVTR_CloseDate_BuildEventSummary">'[37]DV Release'!#REF!</definedName>
    <definedName name="_pmwc_DVTR_CloseDate_BuildLocationResources" localSheetId="5">'[36]DV Release'!#REF!</definedName>
    <definedName name="_pmwc_DVTR_CloseDate_BuildLocationResources">'[37]DV Release'!#REF!</definedName>
    <definedName name="_pmwc_DVTR_CloseDate_CAR" localSheetId="5">'[36]DV Release'!#REF!</definedName>
    <definedName name="_pmwc_DVTR_CloseDate_CAR">'[37]DV Release'!#REF!</definedName>
    <definedName name="_pmwc_DVTR_CloseDate_ClassASurface" localSheetId="5">'[36]DV Release'!#REF!</definedName>
    <definedName name="_pmwc_DVTR_CloseDate_ClassASurface">'[37]DV Release'!#REF!</definedName>
    <definedName name="_pmwc_DVTR_CloseDate_ControlPlan" localSheetId="5">'[36]DV Release'!#REF!</definedName>
    <definedName name="_pmwc_DVTR_CloseDate_ControlPlan">'[37]DV Release'!#REF!</definedName>
    <definedName name="_pmwc_DVTR_CloseDate_CostedBOM" localSheetId="5">'[36]DV Release'!#REF!</definedName>
    <definedName name="_pmwc_DVTR_CloseDate_CostedBOM">'[37]DV Release'!#REF!</definedName>
    <definedName name="_pmwc_DVTR_CloseDate_CSO" localSheetId="5">'[36]DV Release'!#REF!</definedName>
    <definedName name="_pmwc_DVTR_CloseDate_CSO">'[37]DV Release'!#REF!</definedName>
    <definedName name="_pmwc_DVTR_CloseDate_DesignTheme" localSheetId="5">'[36]DV Release'!#REF!</definedName>
    <definedName name="_pmwc_DVTR_CloseDate_DesignTheme">'[37]DV Release'!#REF!</definedName>
    <definedName name="_pmwc_DVTR_CloseDate_DFAMBuildIssuesList" localSheetId="5">'[36]DV Release'!#REF!</definedName>
    <definedName name="_pmwc_DVTR_CloseDate_DFAMBuildIssuesList">'[37]DV Release'!#REF!</definedName>
    <definedName name="_pmwc_DVTR_CloseDate_DrawingSet" localSheetId="5">'[36]DV Release'!#REF!</definedName>
    <definedName name="_pmwc_DVTR_CloseDate_DrawingSet">'[37]DV Release'!#REF!</definedName>
    <definedName name="_pmwc_DVTR_CloseDate_DSO" localSheetId="5">'[36]DV Release'!#REF!</definedName>
    <definedName name="_pmwc_DVTR_CloseDate_DSO">'[37]DV Release'!#REF!</definedName>
    <definedName name="_pmwc_DVTR_CloseDate_DVPR" localSheetId="5">'[36]DV Release'!#REF!</definedName>
    <definedName name="_pmwc_DVTR_CloseDate_DVPR">'[37]DV Release'!#REF!</definedName>
    <definedName name="_pmwc_DVTR_CloseDate_EmphasisBuild" localSheetId="5">'[36]DV Release'!#REF!</definedName>
    <definedName name="_pmwc_DVTR_CloseDate_EmphasisBuild">'[37]DV Release'!#REF!</definedName>
    <definedName name="_pmwc_DVTR_CloseDate_FinancialPanel" localSheetId="5">'[36]DV Release'!#REF!</definedName>
    <definedName name="_pmwc_DVTR_CloseDate_FinancialPanel">'[37]DV Release'!#REF!</definedName>
    <definedName name="_pmwc_DVTR_CloseDate_FinancialRoadmap" localSheetId="5">'[36]DV Release'!#REF!</definedName>
    <definedName name="_pmwc_DVTR_CloseDate_FinancialRoadmap">'[37]DV Release'!#REF!</definedName>
    <definedName name="_pmwc_DVTR_CloseDate_FSO" localSheetId="5">'[36]DV Release'!#REF!</definedName>
    <definedName name="_pmwc_DVTR_CloseDate_FSO">'[37]DV Release'!#REF!</definedName>
    <definedName name="_pmwc_DVTR_CloseDate_LaborRequirementsSummary" localSheetId="5">'[36]DV Release'!#REF!</definedName>
    <definedName name="_pmwc_DVTR_CloseDate_LaborRequirementsSummary">'[37]DV Release'!#REF!</definedName>
    <definedName name="_pmwc_DVTR_CloseDate_LessonsLearned" localSheetId="5">'[36]DV Release'!#REF!</definedName>
    <definedName name="_pmwc_DVTR_CloseDate_LessonsLearned">'[37]DV Release'!#REF!</definedName>
    <definedName name="_pmwc_DVTR_CloseDate_MSO" localSheetId="5">'[36]DV Release'!#REF!</definedName>
    <definedName name="_pmwc_DVTR_CloseDate_MSO">'[37]DV Release'!#REF!</definedName>
    <definedName name="_pmwc_DVTR_CloseDate_PartsAndAssembly" localSheetId="5">'[36]DV Release'!#REF!</definedName>
    <definedName name="_pmwc_DVTR_CloseDate_PartsAndAssembly">'[37]DV Release'!#REF!</definedName>
    <definedName name="_pmwc_DVTR_CloseDate_PartsMatrix" localSheetId="5">'[36]DV Release'!#REF!</definedName>
    <definedName name="_pmwc_DVTR_CloseDate_PartsMatrix">'[37]DV Release'!#REF!</definedName>
    <definedName name="_pmwc_DVTR_CloseDate_PartsMatrixReview" localSheetId="5">'[36]DV Release'!#REF!</definedName>
    <definedName name="_pmwc_DVTR_CloseDate_PartsMatrixReview">'[37]DV Release'!#REF!</definedName>
    <definedName name="_pmwc_DVTR_CloseDate_PastProblemRoadmap" localSheetId="5">'[36]DV Release'!#REF!</definedName>
    <definedName name="_pmwc_DVTR_CloseDate_PastProblemRoadmap">'[37]DV Release'!#REF!</definedName>
    <definedName name="_pmwc_DVTR_CloseDate_PFMEA" localSheetId="5">'[36]DV Release'!#REF!</definedName>
    <definedName name="_pmwc_DVTR_CloseDate_PFMEA">'[37]DV Release'!#REF!</definedName>
    <definedName name="_pmwc_DVTR_CloseDate_PlantLaunchGlidepath" localSheetId="5">'[36]DV Release'!#REF!</definedName>
    <definedName name="_pmwc_DVTR_CloseDate_PlantLaunchGlidepath">'[37]DV Release'!#REF!</definedName>
    <definedName name="_pmwc_DVTR_CloseDate_ProcessFlowDiagram" localSheetId="5">'[36]DV Release'!#REF!</definedName>
    <definedName name="_pmwc_DVTR_CloseDate_ProcessFlowDiagram">'[37]DV Release'!#REF!</definedName>
    <definedName name="_pmwc_DVTR_CloseDate_RSO" localSheetId="5">'[36]DV Release'!#REF!</definedName>
    <definedName name="_pmwc_DVTR_CloseDate_RSO">'[37]DV Release'!#REF!</definedName>
    <definedName name="_pmwc_DVTR_CloseDate_SourcingTRR" localSheetId="5">'[36]DV Release'!#REF!</definedName>
    <definedName name="_pmwc_DVTR_CloseDate_SourcingTRR">'[37]DV Release'!#REF!</definedName>
    <definedName name="_pmwc_DVTR_CloseDate_SRR" localSheetId="5">'[36]DV Release'!#REF!</definedName>
    <definedName name="_pmwc_DVTR_CloseDate_SRR">'[37]DV Release'!#REF!</definedName>
    <definedName name="_pmwc_DVTR_CloseDate_SSO" localSheetId="5">'[36]DV Release'!#REF!</definedName>
    <definedName name="_pmwc_DVTR_CloseDate_SSO">'[37]DV Release'!#REF!</definedName>
    <definedName name="_pmwc_DVTR_CloseDate_SSOW" localSheetId="5">'[36]DV Release'!#REF!</definedName>
    <definedName name="_pmwc_DVTR_CloseDate_SSOW">'[37]DV Release'!#REF!</definedName>
    <definedName name="_pmwc_DVTR_CloseDate_SupplierKickOffMeeting" localSheetId="5">'[36]DV Release'!#REF!</definedName>
    <definedName name="_pmwc_DVTR_CloseDate_SupplierKickOffMeeting">'[37]DV Release'!#REF!</definedName>
    <definedName name="_pmwc_DVTR_CloseDate_TDM" localSheetId="5">'[36]DV Release'!#REF!</definedName>
    <definedName name="_pmwc_DVTR_CloseDate_TDM">'[37]DV Release'!#REF!</definedName>
    <definedName name="_pmwc_DVTR_CloseDate_Tooling" localSheetId="5">'[36]DV Release'!#REF!</definedName>
    <definedName name="_pmwc_DVTR_CloseDate_Tooling">'[37]DV Release'!#REF!</definedName>
    <definedName name="_pmwc_DVTR_CloseDate_ToolingFixtureAuthorization" localSheetId="5">'[36]DV Release'!#REF!</definedName>
    <definedName name="_pmwc_DVTR_CloseDate_ToolingFixtureAuthorization">'[37]DV Release'!#REF!</definedName>
    <definedName name="_pmwc_DVTR_Date_BOM" localSheetId="5">'[36]DV Release'!#REF!</definedName>
    <definedName name="_pmwc_DVTR_Date_BOM">'[37]DV Release'!#REF!</definedName>
    <definedName name="_pmwc_DVTR_Date_BuildEventSummary" localSheetId="5">'[36]DV Release'!#REF!</definedName>
    <definedName name="_pmwc_DVTR_Date_BuildEventSummary">'[37]DV Release'!#REF!</definedName>
    <definedName name="_pmwc_DVTR_Date_BuildLocationResources" localSheetId="5">'[36]DV Release'!#REF!</definedName>
    <definedName name="_pmwc_DVTR_Date_BuildLocationResources">'[37]DV Release'!#REF!</definedName>
    <definedName name="_pmwc_DVTR_Date_CAR" localSheetId="5">'[36]DV Release'!#REF!</definedName>
    <definedName name="_pmwc_DVTR_Date_CAR">'[37]DV Release'!#REF!</definedName>
    <definedName name="_pmwc_DVTR_Date_ClassASurface" localSheetId="5">'[36]DV Release'!#REF!</definedName>
    <definedName name="_pmwc_DVTR_Date_ClassASurface">'[37]DV Release'!#REF!</definedName>
    <definedName name="_pmwc_DVTR_Date_ControlPlan" localSheetId="5">'[36]DV Release'!#REF!</definedName>
    <definedName name="_pmwc_DVTR_Date_ControlPlan">'[37]DV Release'!#REF!</definedName>
    <definedName name="_pmwc_DVTR_Date_CostedBOM" localSheetId="5">'[36]DV Release'!#REF!</definedName>
    <definedName name="_pmwc_DVTR_Date_CostedBOM">'[37]DV Release'!#REF!</definedName>
    <definedName name="_pmwc_DVTR_Date_CSO" localSheetId="5">'[36]DV Release'!#REF!</definedName>
    <definedName name="_pmwc_DVTR_Date_CSO">'[37]DV Release'!#REF!</definedName>
    <definedName name="_pmwc_DVTR_Date_DesignTheme" localSheetId="5">'[36]DV Release'!#REF!</definedName>
    <definedName name="_pmwc_DVTR_Date_DesignTheme">'[37]DV Release'!#REF!</definedName>
    <definedName name="_pmwc_DVTR_Date_DFAMBuildIssuesList" localSheetId="5">'[36]DV Release'!#REF!</definedName>
    <definedName name="_pmwc_DVTR_Date_DFAMBuildIssuesList">'[37]DV Release'!#REF!</definedName>
    <definedName name="_pmwc_DVTR_Date_DrawingSet" localSheetId="5">'[36]DV Release'!#REF!</definedName>
    <definedName name="_pmwc_DVTR_Date_DrawingSet">'[37]DV Release'!#REF!</definedName>
    <definedName name="_pmwc_DVTR_Date_DSO" localSheetId="5">'[36]DV Release'!#REF!</definedName>
    <definedName name="_pmwc_DVTR_Date_DSO">'[37]DV Release'!#REF!</definedName>
    <definedName name="_pmwc_DVTR_Date_DVPR" localSheetId="5">'[36]DV Release'!#REF!</definedName>
    <definedName name="_pmwc_DVTR_Date_DVPR">'[37]DV Release'!#REF!</definedName>
    <definedName name="_pmwc_DVTR_Date_EmphasisBuild" localSheetId="5">'[36]DV Release'!#REF!</definedName>
    <definedName name="_pmwc_DVTR_Date_EmphasisBuild">'[37]DV Release'!#REF!</definedName>
    <definedName name="_pmwc_DVTR_Date_FinancialPanel" localSheetId="5">'[36]DV Release'!#REF!</definedName>
    <definedName name="_pmwc_DVTR_Date_FinancialPanel">'[37]DV Release'!#REF!</definedName>
    <definedName name="_pmwc_DVTR_Date_FinancialRoadmap" localSheetId="5">'[36]DV Release'!#REF!</definedName>
    <definedName name="_pmwc_DVTR_Date_FinancialRoadmap">'[37]DV Release'!#REF!</definedName>
    <definedName name="_pmwc_DVTR_Date_FSO" localSheetId="5">'[36]DV Release'!#REF!</definedName>
    <definedName name="_pmwc_DVTR_Date_FSO">'[37]DV Release'!#REF!</definedName>
    <definedName name="_pmwc_DVTR_Date_LaborRequirementsSummary" localSheetId="5">'[36]DV Release'!#REF!</definedName>
    <definedName name="_pmwc_DVTR_Date_LaborRequirementsSummary">'[37]DV Release'!#REF!</definedName>
    <definedName name="_pmwc_DVTR_Date_LessonsLearned" localSheetId="5">'[36]DV Release'!#REF!</definedName>
    <definedName name="_pmwc_DVTR_Date_LessonsLearned">'[37]DV Release'!#REF!</definedName>
    <definedName name="_pmwc_DVTR_Date_MSO" localSheetId="5">'[36]DV Release'!#REF!</definedName>
    <definedName name="_pmwc_DVTR_Date_MSO">'[37]DV Release'!#REF!</definedName>
    <definedName name="_pmwc_DVTR_Date_PartsAndAssembly" localSheetId="5">'[36]DV Release'!#REF!</definedName>
    <definedName name="_pmwc_DVTR_Date_PartsAndAssembly">'[37]DV Release'!#REF!</definedName>
    <definedName name="_pmwc_DVTR_Date_PartsMatrix" localSheetId="5">'[36]DV Release'!#REF!</definedName>
    <definedName name="_pmwc_DVTR_Date_PartsMatrix">'[37]DV Release'!#REF!</definedName>
    <definedName name="_pmwc_DVTR_Date_PartsMatrixReview" localSheetId="5">'[36]DV Release'!#REF!</definedName>
    <definedName name="_pmwc_DVTR_Date_PartsMatrixReview">'[37]DV Release'!#REF!</definedName>
    <definedName name="_pmwc_DVTR_Date_PastProblemRoadmap" localSheetId="5">'[36]DV Release'!#REF!</definedName>
    <definedName name="_pmwc_DVTR_Date_PastProblemRoadmap">'[37]DV Release'!#REF!</definedName>
    <definedName name="_pmwc_DVTR_Date_PFMEA" localSheetId="5">'[36]DV Release'!#REF!</definedName>
    <definedName name="_pmwc_DVTR_Date_PFMEA">'[37]DV Release'!#REF!</definedName>
    <definedName name="_pmwc_DVTR_Date_PlantLaunchGlidepath" localSheetId="5">'[36]DV Release'!#REF!</definedName>
    <definedName name="_pmwc_DVTR_Date_PlantLaunchGlidepath">'[37]DV Release'!#REF!</definedName>
    <definedName name="_pmwc_DVTR_Date_ProcessFlowDiagram" localSheetId="5">'[36]DV Release'!#REF!</definedName>
    <definedName name="_pmwc_DVTR_Date_ProcessFlowDiagram">'[37]DV Release'!#REF!</definedName>
    <definedName name="_pmwc_DVTR_Date_RSO" localSheetId="5">'[36]DV Release'!#REF!</definedName>
    <definedName name="_pmwc_DVTR_Date_RSO">'[37]DV Release'!#REF!</definedName>
    <definedName name="_pmwc_DVTR_Date_SourcingTRR" localSheetId="5">'[36]DV Release'!#REF!</definedName>
    <definedName name="_pmwc_DVTR_Date_SourcingTRR">'[37]DV Release'!#REF!</definedName>
    <definedName name="_pmwc_DVTR_Date_SRR" localSheetId="5">'[36]DV Release'!#REF!</definedName>
    <definedName name="_pmwc_DVTR_Date_SRR">'[37]DV Release'!#REF!</definedName>
    <definedName name="_pmwc_DVTR_Date_SSO" localSheetId="5">'[36]DV Release'!#REF!</definedName>
    <definedName name="_pmwc_DVTR_Date_SSO">'[37]DV Release'!#REF!</definedName>
    <definedName name="_pmwc_DVTR_Date_SSOW" localSheetId="5">'[36]DV Release'!#REF!</definedName>
    <definedName name="_pmwc_DVTR_Date_SSOW">'[37]DV Release'!#REF!</definedName>
    <definedName name="_pmwc_DVTR_Date_SupplierKickOffMeeting" localSheetId="5">'[36]DV Release'!#REF!</definedName>
    <definedName name="_pmwc_DVTR_Date_SupplierKickOffMeeting">'[37]DV Release'!#REF!</definedName>
    <definedName name="_pmwc_DVTR_Date_TDM" localSheetId="5">'[36]DV Release'!#REF!</definedName>
    <definedName name="_pmwc_DVTR_Date_TDM">'[37]DV Release'!#REF!</definedName>
    <definedName name="_pmwc_DVTR_Date_Tooling" localSheetId="5">'[36]DV Release'!#REF!</definedName>
    <definedName name="_pmwc_DVTR_Date_Tooling">'[37]DV Release'!#REF!</definedName>
    <definedName name="_pmwc_DVTR_Date_ToolingFixtureAuthorization" localSheetId="5">'[36]DV Release'!#REF!</definedName>
    <definedName name="_pmwc_DVTR_Date_ToolingFixtureAuthorization">'[37]DV Release'!#REF!</definedName>
    <definedName name="_pmwc_DVTR_Link_AwardLetter" localSheetId="5">'[36]DV Release'!#REF!</definedName>
    <definedName name="_pmwc_DVTR_Link_AwardLetter">'[37]DV Release'!#REF!</definedName>
    <definedName name="_pmwc_DVTR_Link_BOM" localSheetId="5">'[36]DV Release'!#REF!</definedName>
    <definedName name="_pmwc_DVTR_Link_BOM">'[37]DV Release'!#REF!</definedName>
    <definedName name="_pmwc_DVTR_Link_BuildEventSummary" localSheetId="5">'[36]DV Release'!#REF!</definedName>
    <definedName name="_pmwc_DVTR_Link_BuildEventSummary">'[37]DV Release'!#REF!</definedName>
    <definedName name="_pmwc_DVTR_Link_BuildLocationResources" localSheetId="5">'[36]DV Release'!#REF!</definedName>
    <definedName name="_pmwc_DVTR_Link_BuildLocationResources">'[37]DV Release'!#REF!</definedName>
    <definedName name="_pmwc_DVTR_Link_CAR" localSheetId="5">'[36]DV Release'!#REF!</definedName>
    <definedName name="_pmwc_DVTR_Link_CAR">'[37]DV Release'!#REF!</definedName>
    <definedName name="_pmwc_DVTR_Link_ClassASurface" localSheetId="5">'[36]DV Release'!#REF!</definedName>
    <definedName name="_pmwc_DVTR_Link_ClassASurface">'[37]DV Release'!#REF!</definedName>
    <definedName name="_pmwc_DVTR_Link_ControlPlan" localSheetId="5">'[36]DV Release'!#REF!</definedName>
    <definedName name="_pmwc_DVTR_Link_ControlPlan">'[37]DV Release'!#REF!</definedName>
    <definedName name="_pmwc_DVTR_Link_CostedBOM" localSheetId="5">'[36]DV Release'!#REF!</definedName>
    <definedName name="_pmwc_DVTR_Link_CostedBOM">'[37]DV Release'!#REF!</definedName>
    <definedName name="_pmwc_DVTR_Link_CSO" localSheetId="5">'[36]DV Release'!#REF!</definedName>
    <definedName name="_pmwc_DVTR_Link_CSO">'[37]DV Release'!#REF!</definedName>
    <definedName name="_pmwc_DVTR_Link_DesignTheme" localSheetId="5">'[36]DV Release'!#REF!</definedName>
    <definedName name="_pmwc_DVTR_Link_DesignTheme">'[37]DV Release'!#REF!</definedName>
    <definedName name="_pmwc_DVTR_Link_DFAMBuildIssuesList" localSheetId="5">'[36]DV Release'!#REF!</definedName>
    <definedName name="_pmwc_DVTR_Link_DFAMBuildIssuesList">'[37]DV Release'!#REF!</definedName>
    <definedName name="_pmwc_DVTR_Link_DrawingSet" localSheetId="5">'[36]DV Release'!#REF!</definedName>
    <definedName name="_pmwc_DVTR_Link_DrawingSet">'[37]DV Release'!#REF!</definedName>
    <definedName name="_pmwc_DVTR_Link_DSO" localSheetId="5">'[36]DV Release'!#REF!</definedName>
    <definedName name="_pmwc_DVTR_Link_DSO">'[37]DV Release'!#REF!</definedName>
    <definedName name="_pmwc_DVTR_Link_DVPR" localSheetId="5">'[36]DV Release'!#REF!</definedName>
    <definedName name="_pmwc_DVTR_Link_DVPR">'[37]DV Release'!#REF!</definedName>
    <definedName name="_pmwc_DVTR_Link_EmphasisBuild" localSheetId="5">'[36]DV Release'!#REF!</definedName>
    <definedName name="_pmwc_DVTR_Link_EmphasisBuild">'[37]DV Release'!#REF!</definedName>
    <definedName name="_pmwc_DVTR_Link_FinancialPanel" localSheetId="5">'[36]DV Release'!#REF!</definedName>
    <definedName name="_pmwc_DVTR_Link_FinancialPanel">'[37]DV Release'!#REF!</definedName>
    <definedName name="_pmwc_DVTR_Link_FinancialRoadmap" localSheetId="5">'[36]DV Release'!#REF!</definedName>
    <definedName name="_pmwc_DVTR_Link_FinancialRoadmap">'[37]DV Release'!#REF!</definedName>
    <definedName name="_pmwc_DVTR_Link_FSO" localSheetId="5">'[36]DV Release'!#REF!</definedName>
    <definedName name="_pmwc_DVTR_Link_FSO">'[37]DV Release'!#REF!</definedName>
    <definedName name="_pmwc_DVTR_Link_LaborRequirementsSummary" localSheetId="5">'[36]DV Release'!#REF!</definedName>
    <definedName name="_pmwc_DVTR_Link_LaborRequirementsSummary">'[37]DV Release'!#REF!</definedName>
    <definedName name="_pmwc_DVTR_Link_LessonsLearned" localSheetId="5">'[36]DV Release'!#REF!</definedName>
    <definedName name="_pmwc_DVTR_Link_LessonsLearned">'[37]DV Release'!#REF!</definedName>
    <definedName name="_pmwc_DVTR_Link_MakeBuy" localSheetId="5">'[36]DV Release'!#REF!</definedName>
    <definedName name="_pmwc_DVTR_Link_MakeBuy">'[37]DV Release'!#REF!</definedName>
    <definedName name="_pmwc_DVTR_Link_MSO" localSheetId="5">'[36]DV Release'!#REF!</definedName>
    <definedName name="_pmwc_DVTR_Link_MSO">'[37]DV Release'!#REF!</definedName>
    <definedName name="_pmwc_DVTR_Link_PartsAndAssembly" localSheetId="5">'[36]DV Release'!#REF!</definedName>
    <definedName name="_pmwc_DVTR_Link_PartsAndAssembly">'[37]DV Release'!#REF!</definedName>
    <definedName name="_pmwc_DVTR_Link_PartsMatrix" localSheetId="5">'[36]DV Release'!#REF!</definedName>
    <definedName name="_pmwc_DVTR_Link_PartsMatrix">'[37]DV Release'!#REF!</definedName>
    <definedName name="_pmwc_DVTR_Link_PartsMatrixReview" localSheetId="5">'[36]DV Release'!#REF!</definedName>
    <definedName name="_pmwc_DVTR_Link_PartsMatrixReview">'[37]DV Release'!#REF!</definedName>
    <definedName name="_pmwc_DVTR_Link_PastProblemRoadmap" localSheetId="5">'[36]DV Release'!#REF!</definedName>
    <definedName name="_pmwc_DVTR_Link_PastProblemRoadmap">'[37]DV Release'!#REF!</definedName>
    <definedName name="_pmwc_DVTR_Link_PFMEA" localSheetId="5">'[36]DV Release'!#REF!</definedName>
    <definedName name="_pmwc_DVTR_Link_PFMEA">'[37]DV Release'!#REF!</definedName>
    <definedName name="_pmwc_DVTR_Link_PlantLaunchGlidepath" localSheetId="5">'[36]DV Release'!#REF!</definedName>
    <definedName name="_pmwc_DVTR_Link_PlantLaunchGlidepath">'[37]DV Release'!#REF!</definedName>
    <definedName name="_pmwc_DVTR_Link_ProcessFlowDiagram" localSheetId="5">'[36]DV Release'!#REF!</definedName>
    <definedName name="_pmwc_DVTR_Link_ProcessFlowDiagram">'[37]DV Release'!#REF!</definedName>
    <definedName name="_pmwc_DVTR_Link_PurchaseOrder" localSheetId="5">'[36]DV Release'!#REF!</definedName>
    <definedName name="_pmwc_DVTR_Link_PurchaseOrder">'[37]DV Release'!#REF!</definedName>
    <definedName name="_pmwc_DVTR_Link_RSO" localSheetId="5">'[36]DV Release'!#REF!</definedName>
    <definedName name="_pmwc_DVTR_Link_RSO">'[37]DV Release'!#REF!</definedName>
    <definedName name="_pmwc_DVTR_Link_SourcingTrackingMatrix" localSheetId="5">'[36]DV Release'!#REF!</definedName>
    <definedName name="_pmwc_DVTR_Link_SourcingTrackingMatrix">'[37]DV Release'!#REF!</definedName>
    <definedName name="_pmwc_DVTR_Link_SourcingTRR" localSheetId="5">'[36]DV Release'!#REF!</definedName>
    <definedName name="_pmwc_DVTR_Link_SourcingTRR">'[37]DV Release'!#REF!</definedName>
    <definedName name="_pmwc_DVTR_Link_SRR" localSheetId="5">'[36]DV Release'!#REF!</definedName>
    <definedName name="_pmwc_DVTR_Link_SRR">'[37]DV Release'!#REF!</definedName>
    <definedName name="_pmwc_DVTR_Link_SSO" localSheetId="5">'[36]DV Release'!#REF!</definedName>
    <definedName name="_pmwc_DVTR_Link_SSO">'[37]DV Release'!#REF!</definedName>
    <definedName name="_pmwc_DVTR_Link_SSOW" localSheetId="5">'[36]DV Release'!#REF!</definedName>
    <definedName name="_pmwc_DVTR_Link_SSOW">'[37]DV Release'!#REF!</definedName>
    <definedName name="_pmwc_DVTR_Link_SupplierKickOffMeeting" localSheetId="5">'[36]DV Release'!#REF!</definedName>
    <definedName name="_pmwc_DVTR_Link_SupplierKickOffMeeting">'[37]DV Release'!#REF!</definedName>
    <definedName name="_pmwc_DVTR_Link_TDM" localSheetId="5">'[36]DV Release'!#REF!</definedName>
    <definedName name="_pmwc_DVTR_Link_TDM">'[37]DV Release'!#REF!</definedName>
    <definedName name="_pmwc_DVTR_Link_Tooling" localSheetId="5">'[36]DV Release'!#REF!</definedName>
    <definedName name="_pmwc_DVTR_Link_Tooling">'[37]DV Release'!#REF!</definedName>
    <definedName name="_pmwc_DVTR_Link_ToolingFixtureAuthorization" localSheetId="5">'[36]DV Release'!#REF!</definedName>
    <definedName name="_pmwc_DVTR_Link_ToolingFixtureAuthorization">'[37]DV Release'!#REF!</definedName>
    <definedName name="_pmwc_DVTR_Problem_BOM" localSheetId="5">'[36]DV Release'!#REF!</definedName>
    <definedName name="_pmwc_DVTR_Problem_BOM">'[37]DV Release'!#REF!</definedName>
    <definedName name="_pmwc_DVTR_Problem_BuildEventSummary" localSheetId="5">'[36]DV Release'!#REF!</definedName>
    <definedName name="_pmwc_DVTR_Problem_BuildEventSummary">'[37]DV Release'!#REF!</definedName>
    <definedName name="_pmwc_DVTR_Problem_BuildLocationResources" localSheetId="5">'[36]DV Release'!#REF!</definedName>
    <definedName name="_pmwc_DVTR_Problem_BuildLocationResources">'[37]DV Release'!#REF!</definedName>
    <definedName name="_pmwc_DVTR_Problem_CAR" localSheetId="5">'[36]DV Release'!#REF!</definedName>
    <definedName name="_pmwc_DVTR_Problem_CAR">'[37]DV Release'!#REF!</definedName>
    <definedName name="_pmwc_DVTR_Problem_ClassASurface" localSheetId="5">'[36]DV Release'!#REF!</definedName>
    <definedName name="_pmwc_DVTR_Problem_ClassASurface">'[37]DV Release'!#REF!</definedName>
    <definedName name="_pmwc_DVTR_Problem_ControlPlan" localSheetId="5">'[36]DV Release'!#REF!</definedName>
    <definedName name="_pmwc_DVTR_Problem_ControlPlan">'[37]DV Release'!#REF!</definedName>
    <definedName name="_pmwc_DVTR_Problem_CostedBOM" localSheetId="5">'[36]DV Release'!#REF!</definedName>
    <definedName name="_pmwc_DVTR_Problem_CostedBOM">'[37]DV Release'!#REF!</definedName>
    <definedName name="_pmwc_DVTR_Problem_CSO" localSheetId="5">'[36]DV Release'!#REF!</definedName>
    <definedName name="_pmwc_DVTR_Problem_CSO">'[37]DV Release'!#REF!</definedName>
    <definedName name="_pmwc_DVTR_Problem_DesignTheme" localSheetId="5">'[36]DV Release'!#REF!</definedName>
    <definedName name="_pmwc_DVTR_Problem_DesignTheme">'[37]DV Release'!#REF!</definedName>
    <definedName name="_pmwc_DVTR_Problem_DFAMBuildIssuesList" localSheetId="5">'[36]DV Release'!#REF!</definedName>
    <definedName name="_pmwc_DVTR_Problem_DFAMBuildIssuesList">'[37]DV Release'!#REF!</definedName>
    <definedName name="_pmwc_DVTR_Problem_DrawingSet" localSheetId="5">'[36]DV Release'!#REF!</definedName>
    <definedName name="_pmwc_DVTR_Problem_DrawingSet">'[37]DV Release'!#REF!</definedName>
    <definedName name="_pmwc_DVTR_Problem_DSO" localSheetId="5">'[36]DV Release'!#REF!</definedName>
    <definedName name="_pmwc_DVTR_Problem_DSO">'[37]DV Release'!#REF!</definedName>
    <definedName name="_pmwc_DVTR_Problem_DVPR" localSheetId="5">'[36]DV Release'!#REF!</definedName>
    <definedName name="_pmwc_DVTR_Problem_DVPR">'[37]DV Release'!#REF!</definedName>
    <definedName name="_pmwc_DVTR_Problem_EmphasisBuild" localSheetId="5">'[36]DV Release'!#REF!</definedName>
    <definedName name="_pmwc_DVTR_Problem_EmphasisBuild">'[37]DV Release'!#REF!</definedName>
    <definedName name="_pmwc_DVTR_Problem_FinancialPanel" localSheetId="5">'[36]DV Release'!#REF!</definedName>
    <definedName name="_pmwc_DVTR_Problem_FinancialPanel">'[37]DV Release'!#REF!</definedName>
    <definedName name="_pmwc_DVTR_Problem_FinancialRoadmap" localSheetId="5">'[36]DV Release'!#REF!</definedName>
    <definedName name="_pmwc_DVTR_Problem_FinancialRoadmap">'[37]DV Release'!#REF!</definedName>
    <definedName name="_pmwc_DVTR_Problem_FSO" localSheetId="5">'[36]DV Release'!#REF!</definedName>
    <definedName name="_pmwc_DVTR_Problem_FSO">'[37]DV Release'!#REF!</definedName>
    <definedName name="_pmwc_DVTR_Problem_LaborRequirementsSummary" localSheetId="5">'[36]DV Release'!#REF!</definedName>
    <definedName name="_pmwc_DVTR_Problem_LaborRequirementsSummary">'[37]DV Release'!#REF!</definedName>
    <definedName name="_pmwc_DVTR_Problem_LessonsLearned" localSheetId="5">'[36]DV Release'!#REF!</definedName>
    <definedName name="_pmwc_DVTR_Problem_LessonsLearned">'[37]DV Release'!#REF!</definedName>
    <definedName name="_pmwc_DVTR_Problem_MSO" localSheetId="5">'[36]DV Release'!#REF!</definedName>
    <definedName name="_pmwc_DVTR_Problem_MSO">'[37]DV Release'!#REF!</definedName>
    <definedName name="_pmwc_DVTR_Problem_PartsAndAssembly" localSheetId="5">'[36]DV Release'!#REF!</definedName>
    <definedName name="_pmwc_DVTR_Problem_PartsAndAssembly">'[37]DV Release'!#REF!</definedName>
    <definedName name="_pmwc_DVTR_Problem_PartsMatrix" localSheetId="5">'[36]DV Release'!#REF!</definedName>
    <definedName name="_pmwc_DVTR_Problem_PartsMatrix">'[37]DV Release'!#REF!</definedName>
    <definedName name="_pmwc_DVTR_Problem_PartsMatrixReview" localSheetId="5">'[36]DV Release'!#REF!</definedName>
    <definedName name="_pmwc_DVTR_Problem_PartsMatrixReview">'[37]DV Release'!#REF!</definedName>
    <definedName name="_pmwc_DVTR_Problem_PastProblemRoadmap" localSheetId="5">'[36]DV Release'!#REF!</definedName>
    <definedName name="_pmwc_DVTR_Problem_PastProblemRoadmap">'[37]DV Release'!#REF!</definedName>
    <definedName name="_pmwc_DVTR_Problem_PFMEA" localSheetId="5">'[36]DV Release'!#REF!</definedName>
    <definedName name="_pmwc_DVTR_Problem_PFMEA">'[37]DV Release'!#REF!</definedName>
    <definedName name="_pmwc_DVTR_Problem_PlantLaunchGlidepath" localSheetId="5">'[36]DV Release'!#REF!</definedName>
    <definedName name="_pmwc_DVTR_Problem_PlantLaunchGlidepath">'[37]DV Release'!#REF!</definedName>
    <definedName name="_pmwc_DVTR_Problem_ProcessFlowDiagram" localSheetId="5">'[36]DV Release'!#REF!</definedName>
    <definedName name="_pmwc_DVTR_Problem_ProcessFlowDiagram">'[37]DV Release'!#REF!</definedName>
    <definedName name="_pmwc_DVTR_Problem_RSO" localSheetId="5">'[36]DV Release'!#REF!</definedName>
    <definedName name="_pmwc_DVTR_Problem_RSO">'[37]DV Release'!#REF!</definedName>
    <definedName name="_pmwc_DVTR_Problem_SourcingTRR" localSheetId="5">'[36]DV Release'!#REF!</definedName>
    <definedName name="_pmwc_DVTR_Problem_SourcingTRR">'[37]DV Release'!#REF!</definedName>
    <definedName name="_pmwc_DVTR_Problem_SRR" localSheetId="5">'[36]DV Release'!#REF!</definedName>
    <definedName name="_pmwc_DVTR_Problem_SRR">'[37]DV Release'!#REF!</definedName>
    <definedName name="_pmwc_DVTR_Problem_SSO" localSheetId="5">'[36]DV Release'!#REF!</definedName>
    <definedName name="_pmwc_DVTR_Problem_SSO">'[37]DV Release'!#REF!</definedName>
    <definedName name="_pmwc_DVTR_Problem_SSOW" localSheetId="5">'[36]DV Release'!#REF!</definedName>
    <definedName name="_pmwc_DVTR_Problem_SSOW">'[37]DV Release'!#REF!</definedName>
    <definedName name="_pmwc_DVTR_Problem_SupplierKickOffMeeting" localSheetId="5">'[36]DV Release'!#REF!</definedName>
    <definedName name="_pmwc_DVTR_Problem_SupplierKickOffMeeting">'[37]DV Release'!#REF!</definedName>
    <definedName name="_pmwc_DVTR_Problem_TDM" localSheetId="5">'[36]DV Release'!#REF!</definedName>
    <definedName name="_pmwc_DVTR_Problem_TDM">'[37]DV Release'!#REF!</definedName>
    <definedName name="_pmwc_DVTR_Problem_Tooling" localSheetId="5">'[36]DV Release'!#REF!</definedName>
    <definedName name="_pmwc_DVTR_Problem_Tooling">'[37]DV Release'!#REF!</definedName>
    <definedName name="_pmwc_DVTR_Problem_ToolingFixtureAuthorization" localSheetId="5">'[36]DV Release'!#REF!</definedName>
    <definedName name="_pmwc_DVTR_Problem_ToolingFixtureAuthorization">'[37]DV Release'!#REF!</definedName>
    <definedName name="_pmwc_DVTR_Responsible_BOM" localSheetId="5">'[36]DV Release'!#REF!</definedName>
    <definedName name="_pmwc_DVTR_Responsible_BOM">'[37]DV Release'!#REF!</definedName>
    <definedName name="_pmwc_DVTR_Responsible_BuildEventSummary" localSheetId="5">'[36]DV Release'!#REF!</definedName>
    <definedName name="_pmwc_DVTR_Responsible_BuildEventSummary">'[37]DV Release'!#REF!</definedName>
    <definedName name="_pmwc_DVTR_Responsible_BuildLocationResources" localSheetId="5">'[36]DV Release'!#REF!</definedName>
    <definedName name="_pmwc_DVTR_Responsible_BuildLocationResources">'[37]DV Release'!#REF!</definedName>
    <definedName name="_pmwc_DVTR_Responsible_CAR" localSheetId="5">'[36]DV Release'!#REF!</definedName>
    <definedName name="_pmwc_DVTR_Responsible_CAR">'[37]DV Release'!#REF!</definedName>
    <definedName name="_pmwc_DVTR_Responsible_ClassASurface" localSheetId="5">'[36]DV Release'!#REF!</definedName>
    <definedName name="_pmwc_DVTR_Responsible_ClassASurface">'[37]DV Release'!#REF!</definedName>
    <definedName name="_pmwc_DVTR_Responsible_ControlPlan" localSheetId="5">'[36]DV Release'!#REF!</definedName>
    <definedName name="_pmwc_DVTR_Responsible_ControlPlan">'[37]DV Release'!#REF!</definedName>
    <definedName name="_pmwc_DVTR_Responsible_CostedBOM" localSheetId="5">'[36]DV Release'!#REF!</definedName>
    <definedName name="_pmwc_DVTR_Responsible_CostedBOM">'[37]DV Release'!#REF!</definedName>
    <definedName name="_pmwc_DVTR_Responsible_CSO" localSheetId="5">'[36]DV Release'!#REF!</definedName>
    <definedName name="_pmwc_DVTR_Responsible_CSO">'[37]DV Release'!#REF!</definedName>
    <definedName name="_pmwc_DVTR_Responsible_DesignTheme" localSheetId="5">'[36]DV Release'!#REF!</definedName>
    <definedName name="_pmwc_DVTR_Responsible_DesignTheme">'[37]DV Release'!#REF!</definedName>
    <definedName name="_pmwc_DVTR_Responsible_DFAMBuildIssuesList" localSheetId="5">'[36]DV Release'!#REF!</definedName>
    <definedName name="_pmwc_DVTR_Responsible_DFAMBuildIssuesList">'[37]DV Release'!#REF!</definedName>
    <definedName name="_pmwc_DVTR_Responsible_DrawingSet" localSheetId="5">'[36]DV Release'!#REF!</definedName>
    <definedName name="_pmwc_DVTR_Responsible_DrawingSet">'[37]DV Release'!#REF!</definedName>
    <definedName name="_pmwc_DVTR_Responsible_DSO" localSheetId="5">'[36]DV Release'!#REF!</definedName>
    <definedName name="_pmwc_DVTR_Responsible_DSO">'[37]DV Release'!#REF!</definedName>
    <definedName name="_pmwc_DVTR_Responsible_DVPR" localSheetId="5">'[36]DV Release'!#REF!</definedName>
    <definedName name="_pmwc_DVTR_Responsible_DVPR">'[37]DV Release'!#REF!</definedName>
    <definedName name="_pmwc_DVTR_Responsible_EmphasisBuild" localSheetId="5">'[36]DV Release'!#REF!</definedName>
    <definedName name="_pmwc_DVTR_Responsible_EmphasisBuild">'[37]DV Release'!#REF!</definedName>
    <definedName name="_pmwc_DVTR_Responsible_FinancialPanel" localSheetId="5">'[36]DV Release'!#REF!</definedName>
    <definedName name="_pmwc_DVTR_Responsible_FinancialPanel">'[37]DV Release'!#REF!</definedName>
    <definedName name="_pmwc_DVTR_Responsible_FinancialRoadmap" localSheetId="5">'[36]DV Release'!#REF!</definedName>
    <definedName name="_pmwc_DVTR_Responsible_FinancialRoadmap">'[37]DV Release'!#REF!</definedName>
    <definedName name="_pmwc_DVTR_Responsible_FSO" localSheetId="5">'[36]DV Release'!#REF!</definedName>
    <definedName name="_pmwc_DVTR_Responsible_FSO">'[37]DV Release'!#REF!</definedName>
    <definedName name="_pmwc_DVTR_Responsible_LaborRequirementsSummary" localSheetId="5">'[36]DV Release'!#REF!</definedName>
    <definedName name="_pmwc_DVTR_Responsible_LaborRequirementsSummary">'[37]DV Release'!#REF!</definedName>
    <definedName name="_pmwc_DVTR_Responsible_LessonsLearned" localSheetId="5">'[36]DV Release'!#REF!</definedName>
    <definedName name="_pmwc_DVTR_Responsible_LessonsLearned">'[37]DV Release'!#REF!</definedName>
    <definedName name="_pmwc_DVTR_Responsible_MSO" localSheetId="5">'[36]DV Release'!#REF!</definedName>
    <definedName name="_pmwc_DVTR_Responsible_MSO">'[37]DV Release'!#REF!</definedName>
    <definedName name="_pmwc_DVTR_Responsible_PartsAndAssembly" localSheetId="5">'[36]DV Release'!#REF!</definedName>
    <definedName name="_pmwc_DVTR_Responsible_PartsAndAssembly">'[37]DV Release'!#REF!</definedName>
    <definedName name="_pmwc_DVTR_Responsible_PartsMatrix" localSheetId="5">'[36]DV Release'!#REF!</definedName>
    <definedName name="_pmwc_DVTR_Responsible_PartsMatrix">'[37]DV Release'!#REF!</definedName>
    <definedName name="_pmwc_DVTR_Responsible_PartsMatrixReview" localSheetId="5">'[36]DV Release'!#REF!</definedName>
    <definedName name="_pmwc_DVTR_Responsible_PartsMatrixReview">'[37]DV Release'!#REF!</definedName>
    <definedName name="_pmwc_DVTR_Responsible_PastProblemRoadmap" localSheetId="5">'[36]DV Release'!#REF!</definedName>
    <definedName name="_pmwc_DVTR_Responsible_PastProblemRoadmap">'[37]DV Release'!#REF!</definedName>
    <definedName name="_pmwc_DVTR_Responsible_PFMEA" localSheetId="5">'[36]DV Release'!#REF!</definedName>
    <definedName name="_pmwc_DVTR_Responsible_PFMEA">'[37]DV Release'!#REF!</definedName>
    <definedName name="_pmwc_DVTR_Responsible_PlantLaunchGlidepath" localSheetId="5">'[36]DV Release'!#REF!</definedName>
    <definedName name="_pmwc_DVTR_Responsible_PlantLaunchGlidepath">'[37]DV Release'!#REF!</definedName>
    <definedName name="_pmwc_DVTR_Responsible_ProcessFlowDiagram" localSheetId="5">'[36]DV Release'!#REF!</definedName>
    <definedName name="_pmwc_DVTR_Responsible_ProcessFlowDiagram">'[37]DV Release'!#REF!</definedName>
    <definedName name="_pmwc_DVTR_Responsible_RSO" localSheetId="5">'[36]DV Release'!#REF!</definedName>
    <definedName name="_pmwc_DVTR_Responsible_RSO">'[37]DV Release'!#REF!</definedName>
    <definedName name="_pmwc_DVTR_Responsible_SourcingTRR" localSheetId="5">'[36]DV Release'!#REF!</definedName>
    <definedName name="_pmwc_DVTR_Responsible_SourcingTRR">'[37]DV Release'!#REF!</definedName>
    <definedName name="_pmwc_DVTR_Responsible_SRR" localSheetId="5">'[36]DV Release'!#REF!</definedName>
    <definedName name="_pmwc_DVTR_Responsible_SRR">'[37]DV Release'!#REF!</definedName>
    <definedName name="_pmwc_DVTR_Responsible_SSO" localSheetId="5">'[36]DV Release'!#REF!</definedName>
    <definedName name="_pmwc_DVTR_Responsible_SSO">'[37]DV Release'!#REF!</definedName>
    <definedName name="_pmwc_DVTR_Responsible_SSOW" localSheetId="5">'[36]DV Release'!#REF!</definedName>
    <definedName name="_pmwc_DVTR_Responsible_SSOW">'[37]DV Release'!#REF!</definedName>
    <definedName name="_pmwc_DVTR_Responsible_SupplierKickOffMeeting" localSheetId="5">'[36]DV Release'!#REF!</definedName>
    <definedName name="_pmwc_DVTR_Responsible_SupplierKickOffMeeting">'[37]DV Release'!#REF!</definedName>
    <definedName name="_pmwc_DVTR_Responsible_TDM" localSheetId="5">'[36]DV Release'!#REF!</definedName>
    <definedName name="_pmwc_DVTR_Responsible_TDM">'[37]DV Release'!#REF!</definedName>
    <definedName name="_pmwc_DVTR_Responsible_Tooling" localSheetId="5">'[36]DV Release'!#REF!</definedName>
    <definedName name="_pmwc_DVTR_Responsible_Tooling">'[37]DV Release'!#REF!</definedName>
    <definedName name="_pmwc_DVTR_Responsible_ToolingFixtureAuthorization" localSheetId="5">'[36]DV Release'!#REF!</definedName>
    <definedName name="_pmwc_DVTR_Responsible_ToolingFixtureAuthorization">'[37]DV Release'!#REF!</definedName>
    <definedName name="_pmwc_DVTR_RevCloseDate_BOM" localSheetId="5">'[36]DV Release'!#REF!</definedName>
    <definedName name="_pmwc_DVTR_RevCloseDate_BOM">'[37]DV Release'!#REF!</definedName>
    <definedName name="_pmwc_DVTR_RevCloseDate_BuildEventSummary" localSheetId="5">'[36]DV Release'!#REF!</definedName>
    <definedName name="_pmwc_DVTR_RevCloseDate_BuildEventSummary">'[37]DV Release'!#REF!</definedName>
    <definedName name="_pmwc_DVTR_RevCloseDate_BuildLocationResources" localSheetId="5">'[36]DV Release'!#REF!</definedName>
    <definedName name="_pmwc_DVTR_RevCloseDate_BuildLocationResources">'[37]DV Release'!#REF!</definedName>
    <definedName name="_pmwc_DVTR_RevCloseDate_CAR" localSheetId="5">'[36]DV Release'!#REF!</definedName>
    <definedName name="_pmwc_DVTR_RevCloseDate_CAR">'[37]DV Release'!#REF!</definedName>
    <definedName name="_pmwc_DVTR_RevCloseDate_ClassASurface" localSheetId="5">'[36]DV Release'!#REF!</definedName>
    <definedName name="_pmwc_DVTR_RevCloseDate_ClassASurface">'[37]DV Release'!#REF!</definedName>
    <definedName name="_pmwc_DVTR_RevCloseDate_ControlPlan" localSheetId="5">'[36]DV Release'!#REF!</definedName>
    <definedName name="_pmwc_DVTR_RevCloseDate_ControlPlan">'[37]DV Release'!#REF!</definedName>
    <definedName name="_pmwc_DVTR_RevCloseDate_CostedBOM" localSheetId="5">'[36]DV Release'!#REF!</definedName>
    <definedName name="_pmwc_DVTR_RevCloseDate_CostedBOM">'[37]DV Release'!#REF!</definedName>
    <definedName name="_pmwc_DVTR_RevCloseDate_CSO" localSheetId="5">'[36]DV Release'!#REF!</definedName>
    <definedName name="_pmwc_DVTR_RevCloseDate_CSO">'[37]DV Release'!#REF!</definedName>
    <definedName name="_pmwc_DVTR_RevCloseDate_DesignTheme" localSheetId="5">'[36]DV Release'!#REF!</definedName>
    <definedName name="_pmwc_DVTR_RevCloseDate_DesignTheme">'[37]DV Release'!#REF!</definedName>
    <definedName name="_pmwc_DVTR_RevCloseDate_DFAMBuildIssuesList" localSheetId="5">'[36]DV Release'!#REF!</definedName>
    <definedName name="_pmwc_DVTR_RevCloseDate_DFAMBuildIssuesList">'[37]DV Release'!#REF!</definedName>
    <definedName name="_pmwc_DVTR_RevCloseDate_DrawingSet" localSheetId="5">'[36]DV Release'!#REF!</definedName>
    <definedName name="_pmwc_DVTR_RevCloseDate_DrawingSet">'[37]DV Release'!#REF!</definedName>
    <definedName name="_pmwc_DVTR_RevCloseDate_DSO" localSheetId="5">'[36]DV Release'!#REF!</definedName>
    <definedName name="_pmwc_DVTR_RevCloseDate_DSO">'[37]DV Release'!#REF!</definedName>
    <definedName name="_pmwc_DVTR_RevCloseDate_DVPR" localSheetId="5">'[36]DV Release'!#REF!</definedName>
    <definedName name="_pmwc_DVTR_RevCloseDate_DVPR">'[37]DV Release'!#REF!</definedName>
    <definedName name="_pmwc_DVTR_RevCloseDate_EmphasisBuild" localSheetId="5">'[36]DV Release'!#REF!</definedName>
    <definedName name="_pmwc_DVTR_RevCloseDate_EmphasisBuild">'[37]DV Release'!#REF!</definedName>
    <definedName name="_pmwc_DVTR_RevCloseDate_FinancialPanel" localSheetId="5">'[36]DV Release'!#REF!</definedName>
    <definedName name="_pmwc_DVTR_RevCloseDate_FinancialPanel">'[37]DV Release'!#REF!</definedName>
    <definedName name="_pmwc_DVTR_RevCloseDate_FinancialRoadmap" localSheetId="5">'[36]DV Release'!#REF!</definedName>
    <definedName name="_pmwc_DVTR_RevCloseDate_FinancialRoadmap">'[37]DV Release'!#REF!</definedName>
    <definedName name="_pmwc_DVTR_RevCloseDate_FSO" localSheetId="5">'[36]DV Release'!#REF!</definedName>
    <definedName name="_pmwc_DVTR_RevCloseDate_FSO">'[37]DV Release'!#REF!</definedName>
    <definedName name="_pmwc_DVTR_RevCloseDate_LaborRequirementsSummary" localSheetId="5">'[36]DV Release'!#REF!</definedName>
    <definedName name="_pmwc_DVTR_RevCloseDate_LaborRequirementsSummary">'[37]DV Release'!#REF!</definedName>
    <definedName name="_pmwc_DVTR_RevCloseDate_LessonsLearned" localSheetId="5">'[36]DV Release'!#REF!</definedName>
    <definedName name="_pmwc_DVTR_RevCloseDate_LessonsLearned">'[37]DV Release'!#REF!</definedName>
    <definedName name="_pmwc_DVTR_RevCloseDate_MSO" localSheetId="5">'[36]DV Release'!#REF!</definedName>
    <definedName name="_pmwc_DVTR_RevCloseDate_MSO">'[37]DV Release'!#REF!</definedName>
    <definedName name="_pmwc_DVTR_RevCloseDate_PartsAndAssembly" localSheetId="5">'[36]DV Release'!#REF!</definedName>
    <definedName name="_pmwc_DVTR_RevCloseDate_PartsAndAssembly">'[37]DV Release'!#REF!</definedName>
    <definedName name="_pmwc_DVTR_RevCloseDate_PartsMatrix" localSheetId="5">'[36]DV Release'!#REF!</definedName>
    <definedName name="_pmwc_DVTR_RevCloseDate_PartsMatrix">'[37]DV Release'!#REF!</definedName>
    <definedName name="_pmwc_DVTR_RevCloseDate_PartsMatrixReview" localSheetId="5">'[36]DV Release'!#REF!</definedName>
    <definedName name="_pmwc_DVTR_RevCloseDate_PartsMatrixReview">'[37]DV Release'!#REF!</definedName>
    <definedName name="_pmwc_DVTR_RevCloseDate_PastProblemRoadmap" localSheetId="5">'[36]DV Release'!#REF!</definedName>
    <definedName name="_pmwc_DVTR_RevCloseDate_PastProblemRoadmap">'[37]DV Release'!#REF!</definedName>
    <definedName name="_pmwc_DVTR_RevCloseDate_PFMEA" localSheetId="5">'[36]DV Release'!#REF!</definedName>
    <definedName name="_pmwc_DVTR_RevCloseDate_PFMEA">'[37]DV Release'!#REF!</definedName>
    <definedName name="_pmwc_DVTR_RevCloseDate_PlantLaunchGlidepath" localSheetId="5">'[36]DV Release'!#REF!</definedName>
    <definedName name="_pmwc_DVTR_RevCloseDate_PlantLaunchGlidepath">'[37]DV Release'!#REF!</definedName>
    <definedName name="_pmwc_DVTR_RevCloseDate_ProcessFlowDiagram" localSheetId="5">'[36]DV Release'!#REF!</definedName>
    <definedName name="_pmwc_DVTR_RevCloseDate_ProcessFlowDiagram">'[37]DV Release'!#REF!</definedName>
    <definedName name="_pmwc_DVTR_RevCloseDate_RSO" localSheetId="5">'[36]DV Release'!#REF!</definedName>
    <definedName name="_pmwc_DVTR_RevCloseDate_RSO">'[37]DV Release'!#REF!</definedName>
    <definedName name="_pmwc_DVTR_RevCloseDate_SourcingTRR" localSheetId="5">'[36]DV Release'!#REF!</definedName>
    <definedName name="_pmwc_DVTR_RevCloseDate_SourcingTRR">'[37]DV Release'!#REF!</definedName>
    <definedName name="_pmwc_DVTR_RevCloseDate_SRR" localSheetId="5">'[36]DV Release'!#REF!</definedName>
    <definedName name="_pmwc_DVTR_RevCloseDate_SRR">'[37]DV Release'!#REF!</definedName>
    <definedName name="_pmwc_DVTR_RevCloseDate_SSO" localSheetId="5">'[36]DV Release'!#REF!</definedName>
    <definedName name="_pmwc_DVTR_RevCloseDate_SSO">'[37]DV Release'!#REF!</definedName>
    <definedName name="_pmwc_DVTR_RevCloseDate_SSOW" localSheetId="5">'[36]DV Release'!#REF!</definedName>
    <definedName name="_pmwc_DVTR_RevCloseDate_SSOW">'[37]DV Release'!#REF!</definedName>
    <definedName name="_pmwc_DVTR_RevCloseDate_SupplierKickOffMeeting" localSheetId="5">'[36]DV Release'!#REF!</definedName>
    <definedName name="_pmwc_DVTR_RevCloseDate_SupplierKickOffMeeting">'[37]DV Release'!#REF!</definedName>
    <definedName name="_pmwc_DVTR_RevCloseDate_TDM" localSheetId="5">'[36]DV Release'!#REF!</definedName>
    <definedName name="_pmwc_DVTR_RevCloseDate_TDM">'[37]DV Release'!#REF!</definedName>
    <definedName name="_pmwc_DVTR_RevCloseDate_Tooling" localSheetId="5">'[36]DV Release'!#REF!</definedName>
    <definedName name="_pmwc_DVTR_RevCloseDate_Tooling">'[37]DV Release'!#REF!</definedName>
    <definedName name="_pmwc_DVTR_RevCloseDate_ToolingFixtureAuthorization" localSheetId="5">'[36]DV Release'!#REF!</definedName>
    <definedName name="_pmwc_DVTR_RevCloseDate_ToolingFixtureAuthorization">'[37]DV Release'!#REF!</definedName>
    <definedName name="_pmwc_DVTR_Status_BOM" localSheetId="5">'[36]DV Release'!#REF!</definedName>
    <definedName name="_pmwc_DVTR_Status_BOM">'[37]DV Release'!#REF!</definedName>
    <definedName name="_pmwc_DVTR_Status_BuildEventSummary" localSheetId="5">'[36]DV Release'!#REF!</definedName>
    <definedName name="_pmwc_DVTR_Status_BuildEventSummary">'[37]DV Release'!#REF!</definedName>
    <definedName name="_pmwc_DVTR_Status_BuildLocationResources" localSheetId="5">'[36]DV Release'!#REF!</definedName>
    <definedName name="_pmwc_DVTR_Status_BuildLocationResources">'[37]DV Release'!#REF!</definedName>
    <definedName name="_pmwc_DVTR_Status_CAR" localSheetId="5">'[36]DV Release'!#REF!</definedName>
    <definedName name="_pmwc_DVTR_Status_CAR">'[37]DV Release'!#REF!</definedName>
    <definedName name="_pmwc_DVTR_Status_ClassASurface" localSheetId="5">'[36]DV Release'!#REF!</definedName>
    <definedName name="_pmwc_DVTR_Status_ClassASurface">'[37]DV Release'!#REF!</definedName>
    <definedName name="_pmwc_DVTR_Status_ControlPlan" localSheetId="5">'[36]DV Release'!#REF!</definedName>
    <definedName name="_pmwc_DVTR_Status_ControlPlan">'[37]DV Release'!#REF!</definedName>
    <definedName name="_pmwc_DVTR_Status_CostedBOM" localSheetId="5">'[36]DV Release'!#REF!</definedName>
    <definedName name="_pmwc_DVTR_Status_CostedBOM">'[37]DV Release'!#REF!</definedName>
    <definedName name="_pmwc_DVTR_Status_CSO" localSheetId="5">'[38]DV Release'!$D$27</definedName>
    <definedName name="_pmwc_DVTR_Status_CSO">'[39]DV Release'!$D$27</definedName>
    <definedName name="_pmwc_DVTR_Status_DesignTheme" localSheetId="5">'[36]DV Release'!#REF!</definedName>
    <definedName name="_pmwc_DVTR_Status_DesignTheme">'[37]DV Release'!#REF!</definedName>
    <definedName name="_pmwc_DVTR_Status_DFAMBuildIssuesList" localSheetId="5">'[36]DV Release'!#REF!</definedName>
    <definedName name="_pmwc_DVTR_Status_DFAMBuildIssuesList">'[37]DV Release'!#REF!</definedName>
    <definedName name="_pmwc_DVTR_Status_DrawingSet" localSheetId="5">'[36]DV Release'!#REF!</definedName>
    <definedName name="_pmwc_DVTR_Status_DrawingSet">'[37]DV Release'!#REF!</definedName>
    <definedName name="_pmwc_DVTR_Status_DSO" localSheetId="5">'[38]DV Release'!$D$20</definedName>
    <definedName name="_pmwc_DVTR_Status_DSO">'[39]DV Release'!$D$20</definedName>
    <definedName name="_pmwc_DVTR_Status_DVPR" localSheetId="5">'[36]DV Release'!#REF!</definedName>
    <definedName name="_pmwc_DVTR_Status_DVPR">'[37]DV Release'!#REF!</definedName>
    <definedName name="_pmwc_DVTR_Status_EmphasisBuild" localSheetId="5">'[36]DV Release'!#REF!</definedName>
    <definedName name="_pmwc_DVTR_Status_EmphasisBuild">'[37]DV Release'!#REF!</definedName>
    <definedName name="_pmwc_DVTR_Status_FinancialPanel" localSheetId="5">'[36]DV Release'!#REF!</definedName>
    <definedName name="_pmwc_DVTR_Status_FinancialPanel">'[37]DV Release'!#REF!</definedName>
    <definedName name="_pmwc_DVTR_Status_FinancialRoadmap" localSheetId="5">'[36]DV Release'!#REF!</definedName>
    <definedName name="_pmwc_DVTR_Status_FinancialRoadmap">'[37]DV Release'!#REF!</definedName>
    <definedName name="_pmwc_DVTR_Status_FSO" localSheetId="5">'[38]DV Release'!$D$50</definedName>
    <definedName name="_pmwc_DVTR_Status_FSO">'[39]DV Release'!$D$50</definedName>
    <definedName name="_pmwc_DVTR_Status_LaborRequirementsSummary" localSheetId="5">'[36]DV Release'!#REF!</definedName>
    <definedName name="_pmwc_DVTR_Status_LaborRequirementsSummary">'[37]DV Release'!#REF!</definedName>
    <definedName name="_pmwc_DVTR_Status_LessonsLearned" localSheetId="5">'[36]DV Release'!#REF!</definedName>
    <definedName name="_pmwc_DVTR_Status_LessonsLearned">'[37]DV Release'!#REF!</definedName>
    <definedName name="_pmwc_DVTR_Status_MSO" localSheetId="5">'[38]DV Release'!$D$31</definedName>
    <definedName name="_pmwc_DVTR_Status_MSO">'[39]DV Release'!$D$31</definedName>
    <definedName name="_pmwc_DVTR_Status_PartsAndAssembly" localSheetId="5">'[36]DV Release'!#REF!</definedName>
    <definedName name="_pmwc_DVTR_Status_PartsAndAssembly">'[37]DV Release'!#REF!</definedName>
    <definedName name="_pmwc_DVTR_Status_PartsMatrix" localSheetId="5">'[36]DV Release'!#REF!</definedName>
    <definedName name="_pmwc_DVTR_Status_PartsMatrix">'[37]DV Release'!#REF!</definedName>
    <definedName name="_pmwc_DVTR_Status_PartsMatrixReview" localSheetId="5">'[36]DV Release'!#REF!</definedName>
    <definedName name="_pmwc_DVTR_Status_PartsMatrixReview">'[37]DV Release'!#REF!</definedName>
    <definedName name="_pmwc_DVTR_Status_PastProblemRoadmap" localSheetId="5">'[36]DV Release'!#REF!</definedName>
    <definedName name="_pmwc_DVTR_Status_PastProblemRoadmap">'[37]DV Release'!#REF!</definedName>
    <definedName name="_pmwc_DVTR_Status_PFMEA" localSheetId="5">'[36]DV Release'!#REF!</definedName>
    <definedName name="_pmwc_DVTR_Status_PFMEA">'[37]DV Release'!#REF!</definedName>
    <definedName name="_pmwc_DVTR_Status_PlantLaunchGlidepath" localSheetId="5">'[36]DV Release'!#REF!</definedName>
    <definedName name="_pmwc_DVTR_Status_PlantLaunchGlidepath">'[37]DV Release'!#REF!</definedName>
    <definedName name="_pmwc_DVTR_Status_ProcessFlowDiagram" localSheetId="5">'[36]DV Release'!#REF!</definedName>
    <definedName name="_pmwc_DVTR_Status_ProcessFlowDiagram">'[37]DV Release'!#REF!</definedName>
    <definedName name="_pmwc_DVTR_Status_RSO" localSheetId="5">'[38]DV Release'!$D$23</definedName>
    <definedName name="_pmwc_DVTR_Status_RSO">'[39]DV Release'!$D$23</definedName>
    <definedName name="_pmwc_DVTR_Status_SourcingTRR" localSheetId="5">'[36]DV Release'!#REF!</definedName>
    <definedName name="_pmwc_DVTR_Status_SourcingTRR">'[37]DV Release'!#REF!</definedName>
    <definedName name="_pmwc_DVTR_Status_SRR" localSheetId="5">'[36]DV Release'!#REF!</definedName>
    <definedName name="_pmwc_DVTR_Status_SRR">'[37]DV Release'!#REF!</definedName>
    <definedName name="_pmwc_DVTR_Status_SSO" localSheetId="5">'[38]DV Release'!$D$19</definedName>
    <definedName name="_pmwc_DVTR_Status_SSO">'[39]DV Release'!$D$19</definedName>
    <definedName name="_pmwc_DVTR_Status_SSOW" localSheetId="5">'[36]DV Release'!#REF!</definedName>
    <definedName name="_pmwc_DVTR_Status_SSOW">'[37]DV Release'!#REF!</definedName>
    <definedName name="_pmwc_DVTR_Status_SupplierKickOffMeeting" localSheetId="5">'[36]DV Release'!#REF!</definedName>
    <definedName name="_pmwc_DVTR_Status_SupplierKickOffMeeting">'[37]DV Release'!#REF!</definedName>
    <definedName name="_pmwc_DVTR_Status_TDM" localSheetId="5">'[36]DV Release'!#REF!</definedName>
    <definedName name="_pmwc_DVTR_Status_TDM">'[37]DV Release'!#REF!</definedName>
    <definedName name="_pmwc_DVTR_Status_Tooling" localSheetId="5">'[36]DV Release'!#REF!</definedName>
    <definedName name="_pmwc_DVTR_Status_Tooling">'[37]DV Release'!#REF!</definedName>
    <definedName name="_pmwc_DVTR_Status_ToolingFixtureAuthorization" localSheetId="5">'[36]DV Release'!#REF!</definedName>
    <definedName name="_pmwc_DVTR_Status_ToolingFixtureAuthorization">'[37]DV Release'!#REF!</definedName>
    <definedName name="_pmwc_EPIC" localSheetId="5">[38]Dashboard!$D$7</definedName>
    <definedName name="_pmwc_EPIC">[39]Dashboard!$D$7</definedName>
    <definedName name="_pmwc_FinalProdReleaseCSOPlanDate" localSheetId="5">[36]Dashboard!$N$45</definedName>
    <definedName name="_pmwc_FinalProdReleaseCSOPlanDate">[37]Dashboard!$N$45</definedName>
    <definedName name="_pmwc_FinalProdReleaseDSOPlanDate" localSheetId="5">[36]Dashboard!$J$45</definedName>
    <definedName name="_pmwc_FinalProdReleaseDSOPlanDate">[37]Dashboard!$J$45</definedName>
    <definedName name="_pmwc_FinalProdReleaseFSOPlanDate" localSheetId="5">[36]Dashboard!$P$45</definedName>
    <definedName name="_pmwc_FinalProdReleaseFSOPlanDate">[37]Dashboard!$P$45</definedName>
    <definedName name="_pmwc_FinalProdReleaseMSOPlanDate" localSheetId="5">[36]Dashboard!$R$45</definedName>
    <definedName name="_pmwc_FinalProdReleaseMSOPlanDate">[37]Dashboard!$R$45</definedName>
    <definedName name="_pmwc_FinalProdReleaseRSOPlanDate" localSheetId="5">[36]Dashboard!$L$45</definedName>
    <definedName name="_pmwc_FinalProdReleaseRSOPlanDate">[37]Dashboard!$L$45</definedName>
    <definedName name="_pmwc_FinalProdReleaseSSOPlanDate" localSheetId="5">[36]Dashboard!$H$45</definedName>
    <definedName name="_pmwc_FinalProdReleaseSSOPlanDate">[37]Dashboard!$H$45</definedName>
    <definedName name="_pmwc_FinalProductionReleasePlanDate" localSheetId="5">[38]Dashboard!$D$67</definedName>
    <definedName name="_pmwc_FinalProductionReleasePlanDate">[39]Dashboard!$D$67</definedName>
    <definedName name="_pmwc_FPR_Action_AppearanceManual" localSheetId="5">'[36]Final Production Release'!#REF!</definedName>
    <definedName name="_pmwc_FPR_Action_AppearanceManual">'[37]Final Production Release'!#REF!</definedName>
    <definedName name="_pmwc_FPR_Action_BOM" localSheetId="5">'[36]Final Production Release'!#REF!</definedName>
    <definedName name="_pmwc_FPR_Action_BOM">'[37]Final Production Release'!#REF!</definedName>
    <definedName name="_pmwc_FPR_Action_Build" localSheetId="5">'[36]Final Production Release'!#REF!</definedName>
    <definedName name="_pmwc_FPR_Action_Build">'[37]Final Production Release'!#REF!</definedName>
    <definedName name="_pmwc_FPR_Action_BuildEventSummary" localSheetId="5">'[36]Final Production Release'!#REF!</definedName>
    <definedName name="_pmwc_FPR_Action_BuildEventSummary">'[37]Final Production Release'!#REF!</definedName>
    <definedName name="_pmwc_FPR_Action_ControlPlan" localSheetId="5">'[36]Final Production Release'!#REF!</definedName>
    <definedName name="_pmwc_FPR_Action_ControlPlan">'[37]Final Production Release'!#REF!</definedName>
    <definedName name="_pmwc_FPR_Action_ControlPlanSupplier" localSheetId="5">'[36]Final Production Release'!#REF!</definedName>
    <definedName name="_pmwc_FPR_Action_ControlPlanSupplier">'[37]Final Production Release'!#REF!</definedName>
    <definedName name="_pmwc_FPR_Action_CostedBOM" localSheetId="5">'[36]Final Production Release'!#REF!</definedName>
    <definedName name="_pmwc_FPR_Action_CostedBOM">'[37]Final Production Release'!#REF!</definedName>
    <definedName name="_pmwc_FPR_Action_CSO" localSheetId="5">'[36]Final Production Release'!#REF!</definedName>
    <definedName name="_pmwc_FPR_Action_CSO">'[37]Final Production Release'!#REF!</definedName>
    <definedName name="_pmwc_FPR_Action_DFAMBuildIssuesList" localSheetId="5">'[36]Final Production Release'!#REF!</definedName>
    <definedName name="_pmwc_FPR_Action_DFAMBuildIssuesList">'[37]Final Production Release'!#REF!</definedName>
    <definedName name="_pmwc_FPR_Action_DirectedSupplierAwardLetter" localSheetId="5">'[36]Final Production Release'!#REF!</definedName>
    <definedName name="_pmwc_FPR_Action_DirectedSupplierAwardLetter">'[37]Final Production Release'!#REF!</definedName>
    <definedName name="_pmwc_FPR_Action_DrawingSet" localSheetId="5">'[36]Final Production Release'!#REF!</definedName>
    <definedName name="_pmwc_FPR_Action_DrawingSet">'[37]Final Production Release'!#REF!</definedName>
    <definedName name="_pmwc_FPR_Action_DSO" localSheetId="5">'[36]Final Production Release'!#REF!</definedName>
    <definedName name="_pmwc_FPR_Action_DSO">'[37]Final Production Release'!#REF!</definedName>
    <definedName name="_pmwc_FPR_Action_DVPR" localSheetId="5">'[36]Final Production Release'!#REF!</definedName>
    <definedName name="_pmwc_FPR_Action_DVPR">'[37]Final Production Release'!#REF!</definedName>
    <definedName name="_pmwc_FPR_Action_DVPRSupplier" localSheetId="5">'[36]Final Production Release'!#REF!</definedName>
    <definedName name="_pmwc_FPR_Action_DVPRSupplier">'[37]Final Production Release'!#REF!</definedName>
    <definedName name="_pmwc_FPR_Action_EmphasisBuild" localSheetId="5">'[36]Final Production Release'!#REF!</definedName>
    <definedName name="_pmwc_FPR_Action_EmphasisBuild">'[37]Final Production Release'!#REF!</definedName>
    <definedName name="_pmwc_FPR_Action_FinancialPanel" localSheetId="5">'[36]Final Production Release'!#REF!</definedName>
    <definedName name="_pmwc_FPR_Action_FinancialPanel">'[37]Final Production Release'!#REF!</definedName>
    <definedName name="_pmwc_FPR_Action_FinancialRoadmap" localSheetId="5">'[36]Final Production Release'!#REF!</definedName>
    <definedName name="_pmwc_FPR_Action_FinancialRoadmap">'[37]Final Production Release'!#REF!</definedName>
    <definedName name="_pmwc_FPR_Action_FSO" localSheetId="5">'[36]Final Production Release'!#REF!</definedName>
    <definedName name="_pmwc_FPR_Action_FSO">'[37]Final Production Release'!#REF!</definedName>
    <definedName name="_pmwc_FPR_Action_GageConfirmation" localSheetId="5">'[36]Final Production Release'!#REF!</definedName>
    <definedName name="_pmwc_FPR_Action_GageConfirmation">'[37]Final Production Release'!#REF!</definedName>
    <definedName name="_pmwc_FPR_Action_IMDS" localSheetId="5">'[36]Final Production Release'!#REF!</definedName>
    <definedName name="_pmwc_FPR_Action_IMDS">'[37]Final Production Release'!#REF!</definedName>
    <definedName name="_pmwc_FPR_Action_LaborRequirementsSummary" localSheetId="5">'[36]Final Production Release'!#REF!</definedName>
    <definedName name="_pmwc_FPR_Action_LaborRequirementsSummary">'[37]Final Production Release'!#REF!</definedName>
    <definedName name="_pmwc_FPR_Action_LessonsLearned" localSheetId="5">'[36]Final Production Release'!#REF!</definedName>
    <definedName name="_pmwc_FPR_Action_LessonsLearned">'[37]Final Production Release'!#REF!</definedName>
    <definedName name="_pmwc_FPR_Action_MBOM" localSheetId="5">'[36]Final Production Release'!#REF!</definedName>
    <definedName name="_pmwc_FPR_Action_MBOM">'[37]Final Production Release'!#REF!</definedName>
    <definedName name="_pmwc_FPR_Action_MSA" localSheetId="5">'[36]Final Production Release'!#REF!</definedName>
    <definedName name="_pmwc_FPR_Action_MSA">'[37]Final Production Release'!#REF!</definedName>
    <definedName name="_pmwc_FPR_Action_MSO" localSheetId="5">'[36]Final Production Release'!#REF!</definedName>
    <definedName name="_pmwc_FPR_Action_MSO">'[37]Final Production Release'!#REF!</definedName>
    <definedName name="_pmwc_FPR_Action_OKToShip" localSheetId="5">'[36]Final Production Release'!#REF!</definedName>
    <definedName name="_pmwc_FPR_Action_OKToShip">'[37]Final Production Release'!#REF!</definedName>
    <definedName name="_pmwc_FPR_Action_PartsMatrix" localSheetId="5">'[36]Final Production Release'!#REF!</definedName>
    <definedName name="_pmwc_FPR_Action_PartsMatrix">'[37]Final Production Release'!#REF!</definedName>
    <definedName name="_pmwc_FPR_Action_PartsMatrixReview" localSheetId="5">'[36]Final Production Release'!#REF!</definedName>
    <definedName name="_pmwc_FPR_Action_PartsMatrixReview">'[37]Final Production Release'!#REF!</definedName>
    <definedName name="_pmwc_FPR_Action_PastProblemRoadmap" localSheetId="5">'[36]Final Production Release'!#REF!</definedName>
    <definedName name="_pmwc_FPR_Action_PastProblemRoadmap">'[37]Final Production Release'!#REF!</definedName>
    <definedName name="_pmwc_FPR_Action_PFMEA" localSheetId="5">'[36]Final Production Release'!#REF!</definedName>
    <definedName name="_pmwc_FPR_Action_PFMEA">'[37]Final Production Release'!#REF!</definedName>
    <definedName name="_pmwc_FPR_Action_PlantLaunchGlidepath" localSheetId="5">'[36]Final Production Release'!#REF!</definedName>
    <definedName name="_pmwc_FPR_Action_PlantLaunchGlidepath">'[37]Final Production Release'!#REF!</definedName>
    <definedName name="_pmwc_FPR_Action_ProcessFlowDiagram" localSheetId="5">'[36]Final Production Release'!#REF!</definedName>
    <definedName name="_pmwc_FPR_Action_ProcessFlowDiagram">'[37]Final Production Release'!#REF!</definedName>
    <definedName name="_pmwc_FPR_Action_PurchaseOrderParts" localSheetId="5">'[36]Final Production Release'!#REF!</definedName>
    <definedName name="_pmwc_FPR_Action_PurchaseOrderParts">'[37]Final Production Release'!#REF!</definedName>
    <definedName name="_pmwc_FPR_Action_PurchaseOrderTooling" localSheetId="5">'[36]Final Production Release'!#REF!</definedName>
    <definedName name="_pmwc_FPR_Action_PurchaseOrderTooling">'[37]Final Production Release'!#REF!</definedName>
    <definedName name="_pmwc_FPR_Action_RSO" localSheetId="5">'[36]Final Production Release'!#REF!</definedName>
    <definedName name="_pmwc_FPR_Action_RSO">'[37]Final Production Release'!#REF!</definedName>
    <definedName name="_pmwc_FPR_Action_SourcingTrackingMatrix" localSheetId="5">'[36]Final Production Release'!#REF!</definedName>
    <definedName name="_pmwc_FPR_Action_SourcingTrackingMatrix">'[37]Final Production Release'!#REF!</definedName>
    <definedName name="_pmwc_FPR_Action_SourcingTRR" localSheetId="5">'[36]Final Production Release'!#REF!</definedName>
    <definedName name="_pmwc_FPR_Action_SourcingTRR">'[37]Final Production Release'!#REF!</definedName>
    <definedName name="_pmwc_FPR_Action_SSO" localSheetId="5">'[36]Final Production Release'!#REF!</definedName>
    <definedName name="_pmwc_FPR_Action_SSO">'[37]Final Production Release'!#REF!</definedName>
    <definedName name="_pmwc_FPR_Action_SSOW" localSheetId="5">'[36]Final Production Release'!#REF!</definedName>
    <definedName name="_pmwc_FPR_Action_SSOW">'[37]Final Production Release'!#REF!</definedName>
    <definedName name="_pmwc_FPR_Action_SupplierContainmentPlan" localSheetId="5">'[36]Final Production Release'!#REF!</definedName>
    <definedName name="_pmwc_FPR_Action_SupplierContainmentPlan">'[37]Final Production Release'!#REF!</definedName>
    <definedName name="_pmwc_FPR_Action_SupplierReadinessReview" localSheetId="5">'[36]Final Production Release'!#REF!</definedName>
    <definedName name="_pmwc_FPR_Action_SupplierReadinessReview">'[37]Final Production Release'!#REF!</definedName>
    <definedName name="_pmwc_FPR_Action_TDM" localSheetId="5">'[36]Final Production Release'!#REF!</definedName>
    <definedName name="_pmwc_FPR_Action_TDM">'[37]Final Production Release'!#REF!</definedName>
    <definedName name="_pmwc_FPR_Action_Tooling" localSheetId="5">'[36]Final Production Release'!#REF!</definedName>
    <definedName name="_pmwc_FPR_Action_Tooling">'[37]Final Production Release'!#REF!</definedName>
    <definedName name="_pmwc_FPR_Action_ToolingFixtureAuthorization" localSheetId="5">'[36]Final Production Release'!#REF!</definedName>
    <definedName name="_pmwc_FPR_Action_ToolingFixtureAuthorization">'[37]Final Production Release'!#REF!</definedName>
    <definedName name="_pmwc_FPR_CloseDate_AppearanceManual" localSheetId="5">'[36]Final Production Release'!#REF!</definedName>
    <definedName name="_pmwc_FPR_CloseDate_AppearanceManual">'[37]Final Production Release'!#REF!</definedName>
    <definedName name="_pmwc_FPR_CloseDate_BOM" localSheetId="5">'[36]Final Production Release'!#REF!</definedName>
    <definedName name="_pmwc_FPR_CloseDate_BOM">'[37]Final Production Release'!#REF!</definedName>
    <definedName name="_pmwc_FPR_CloseDate_Build" localSheetId="5">'[36]Final Production Release'!#REF!</definedName>
    <definedName name="_pmwc_FPR_CloseDate_Build">'[37]Final Production Release'!#REF!</definedName>
    <definedName name="_pmwc_FPR_CloseDate_BuildEventSummary" localSheetId="5">'[36]Final Production Release'!#REF!</definedName>
    <definedName name="_pmwc_FPR_CloseDate_BuildEventSummary">'[37]Final Production Release'!#REF!</definedName>
    <definedName name="_pmwc_FPR_CloseDate_ControlPlan" localSheetId="5">'[36]Final Production Release'!#REF!</definedName>
    <definedName name="_pmwc_FPR_CloseDate_ControlPlan">'[37]Final Production Release'!#REF!</definedName>
    <definedName name="_pmwc_FPR_CloseDate_ControlPlanSupplier" localSheetId="5">'[36]Final Production Release'!#REF!</definedName>
    <definedName name="_pmwc_FPR_CloseDate_ControlPlanSupplier">'[37]Final Production Release'!#REF!</definedName>
    <definedName name="_pmwc_FPR_CloseDate_CostedBOM" localSheetId="5">'[36]Final Production Release'!#REF!</definedName>
    <definedName name="_pmwc_FPR_CloseDate_CostedBOM">'[37]Final Production Release'!#REF!</definedName>
    <definedName name="_pmwc_FPR_CloseDate_CSO" localSheetId="5">'[36]Final Production Release'!#REF!</definedName>
    <definedName name="_pmwc_FPR_CloseDate_CSO">'[37]Final Production Release'!#REF!</definedName>
    <definedName name="_pmwc_FPR_CloseDate_DFAMBuildIssuesList" localSheetId="5">'[36]Final Production Release'!#REF!</definedName>
    <definedName name="_pmwc_FPR_CloseDate_DFAMBuildIssuesList">'[37]Final Production Release'!#REF!</definedName>
    <definedName name="_pmwc_FPR_CloseDate_DirectedSupplierAwardLetter" localSheetId="5">'[36]Final Production Release'!#REF!</definedName>
    <definedName name="_pmwc_FPR_CloseDate_DirectedSupplierAwardLetter">'[37]Final Production Release'!#REF!</definedName>
    <definedName name="_pmwc_FPR_CloseDate_DrawingSet" localSheetId="5">'[36]Final Production Release'!#REF!</definedName>
    <definedName name="_pmwc_FPR_CloseDate_DrawingSet">'[37]Final Production Release'!#REF!</definedName>
    <definedName name="_pmwc_FPR_CloseDate_DSO" localSheetId="5">'[36]Final Production Release'!#REF!</definedName>
    <definedName name="_pmwc_FPR_CloseDate_DSO">'[37]Final Production Release'!#REF!</definedName>
    <definedName name="_pmwc_FPR_CloseDate_DVPR" localSheetId="5">'[36]Final Production Release'!#REF!</definedName>
    <definedName name="_pmwc_FPR_CloseDate_DVPR">'[37]Final Production Release'!#REF!</definedName>
    <definedName name="_pmwc_FPR_CloseDate_DVPRSupplier" localSheetId="5">'[36]Final Production Release'!#REF!</definedName>
    <definedName name="_pmwc_FPR_CloseDate_DVPRSupplier">'[37]Final Production Release'!#REF!</definedName>
    <definedName name="_pmwc_FPR_CloseDate_EmphasisBuild" localSheetId="5">'[36]Final Production Release'!#REF!</definedName>
    <definedName name="_pmwc_FPR_CloseDate_EmphasisBuild">'[37]Final Production Release'!#REF!</definedName>
    <definedName name="_pmwc_FPR_CloseDate_FinancialPanel" localSheetId="5">'[36]Final Production Release'!#REF!</definedName>
    <definedName name="_pmwc_FPR_CloseDate_FinancialPanel">'[37]Final Production Release'!#REF!</definedName>
    <definedName name="_pmwc_FPR_CloseDate_FinancialRoadmap" localSheetId="5">'[36]Final Production Release'!#REF!</definedName>
    <definedName name="_pmwc_FPR_CloseDate_FinancialRoadmap">'[37]Final Production Release'!#REF!</definedName>
    <definedName name="_pmwc_FPR_CloseDate_FSO" localSheetId="5">'[36]Final Production Release'!#REF!</definedName>
    <definedName name="_pmwc_FPR_CloseDate_FSO">'[37]Final Production Release'!#REF!</definedName>
    <definedName name="_pmwc_FPR_CloseDate_GageConfirmation" localSheetId="5">'[36]Final Production Release'!#REF!</definedName>
    <definedName name="_pmwc_FPR_CloseDate_GageConfirmation">'[37]Final Production Release'!#REF!</definedName>
    <definedName name="_pmwc_FPR_CloseDate_IMDS" localSheetId="5">'[36]Final Production Release'!#REF!</definedName>
    <definedName name="_pmwc_FPR_CloseDate_IMDS">'[37]Final Production Release'!#REF!</definedName>
    <definedName name="_pmwc_FPR_CloseDate_LaborRequirementsSummary" localSheetId="5">'[36]Final Production Release'!#REF!</definedName>
    <definedName name="_pmwc_FPR_CloseDate_LaborRequirementsSummary">'[37]Final Production Release'!#REF!</definedName>
    <definedName name="_pmwc_FPR_CloseDate_LessonsLearned" localSheetId="5">'[36]Final Production Release'!#REF!</definedName>
    <definedName name="_pmwc_FPR_CloseDate_LessonsLearned">'[37]Final Production Release'!#REF!</definedName>
    <definedName name="_pmwc_FPR_CloseDate_MBOM" localSheetId="5">'[36]Final Production Release'!#REF!</definedName>
    <definedName name="_pmwc_FPR_CloseDate_MBOM">'[37]Final Production Release'!#REF!</definedName>
    <definedName name="_pmwc_FPR_CloseDate_MSA" localSheetId="5">'[36]Final Production Release'!#REF!</definedName>
    <definedName name="_pmwc_FPR_CloseDate_MSA">'[37]Final Production Release'!#REF!</definedName>
    <definedName name="_pmwc_FPR_CloseDate_MSO" localSheetId="5">'[36]Final Production Release'!#REF!</definedName>
    <definedName name="_pmwc_FPR_CloseDate_MSO">'[37]Final Production Release'!#REF!</definedName>
    <definedName name="_pmwc_FPR_CloseDate_OKToShip" localSheetId="5">'[36]Final Production Release'!#REF!</definedName>
    <definedName name="_pmwc_FPR_CloseDate_OKToShip">'[37]Final Production Release'!#REF!</definedName>
    <definedName name="_pmwc_FPR_CloseDate_PartsMatrix" localSheetId="5">'[36]Final Production Release'!#REF!</definedName>
    <definedName name="_pmwc_FPR_CloseDate_PartsMatrix">'[37]Final Production Release'!#REF!</definedName>
    <definedName name="_pmwc_FPR_CloseDate_PartsMatrixReview" localSheetId="5">'[36]Final Production Release'!#REF!</definedName>
    <definedName name="_pmwc_FPR_CloseDate_PartsMatrixReview">'[37]Final Production Release'!#REF!</definedName>
    <definedName name="_pmwc_FPR_CloseDate_PastProblemRoadmap" localSheetId="5">'[36]Final Production Release'!#REF!</definedName>
    <definedName name="_pmwc_FPR_CloseDate_PastProblemRoadmap">'[37]Final Production Release'!#REF!</definedName>
    <definedName name="_pmwc_FPR_CloseDate_PFMEA" localSheetId="5">'[36]Final Production Release'!#REF!</definedName>
    <definedName name="_pmwc_FPR_CloseDate_PFMEA">'[37]Final Production Release'!#REF!</definedName>
    <definedName name="_pmwc_FPR_CloseDate_PlantLaunchGlidepath" localSheetId="5">'[36]Final Production Release'!#REF!</definedName>
    <definedName name="_pmwc_FPR_CloseDate_PlantLaunchGlidepath">'[37]Final Production Release'!#REF!</definedName>
    <definedName name="_pmwc_FPR_CloseDate_ProcessFlowDiagram" localSheetId="5">'[36]Final Production Release'!#REF!</definedName>
    <definedName name="_pmwc_FPR_CloseDate_ProcessFlowDiagram">'[37]Final Production Release'!#REF!</definedName>
    <definedName name="_pmwc_FPR_CloseDate_PurchaseOrderParts" localSheetId="5">'[36]Final Production Release'!#REF!</definedName>
    <definedName name="_pmwc_FPR_CloseDate_PurchaseOrderParts">'[37]Final Production Release'!#REF!</definedName>
    <definedName name="_pmwc_FPR_CloseDate_PurchaseOrderTooling" localSheetId="5">'[36]Final Production Release'!#REF!</definedName>
    <definedName name="_pmwc_FPR_CloseDate_PurchaseOrderTooling">'[37]Final Production Release'!#REF!</definedName>
    <definedName name="_pmwc_FPR_CloseDate_RSO" localSheetId="5">'[36]Final Production Release'!#REF!</definedName>
    <definedName name="_pmwc_FPR_CloseDate_RSO">'[37]Final Production Release'!#REF!</definedName>
    <definedName name="_pmwc_FPR_CloseDate_SourcingTrackingMatrix" localSheetId="5">'[36]Final Production Release'!#REF!</definedName>
    <definedName name="_pmwc_FPR_CloseDate_SourcingTrackingMatrix">'[37]Final Production Release'!#REF!</definedName>
    <definedName name="_pmwc_FPR_CloseDate_SourcingTRR" localSheetId="5">'[36]Final Production Release'!#REF!</definedName>
    <definedName name="_pmwc_FPR_CloseDate_SourcingTRR">'[37]Final Production Release'!#REF!</definedName>
    <definedName name="_pmwc_FPR_CloseDate_SSO" localSheetId="5">'[36]Final Production Release'!#REF!</definedName>
    <definedName name="_pmwc_FPR_CloseDate_SSO">'[37]Final Production Release'!#REF!</definedName>
    <definedName name="_pmwc_FPR_CloseDate_SSOW" localSheetId="5">'[36]Final Production Release'!#REF!</definedName>
    <definedName name="_pmwc_FPR_CloseDate_SSOW">'[37]Final Production Release'!#REF!</definedName>
    <definedName name="_pmwc_FPR_CloseDate_SupplierContainmentPlan" localSheetId="5">'[36]Final Production Release'!#REF!</definedName>
    <definedName name="_pmwc_FPR_CloseDate_SupplierContainmentPlan">'[37]Final Production Release'!#REF!</definedName>
    <definedName name="_pmwc_FPR_CloseDate_SupplierReadinessReview" localSheetId="5">'[36]Final Production Release'!#REF!</definedName>
    <definedName name="_pmwc_FPR_CloseDate_SupplierReadinessReview">'[37]Final Production Release'!#REF!</definedName>
    <definedName name="_pmwc_FPR_CloseDate_TDM" localSheetId="5">'[36]Final Production Release'!#REF!</definedName>
    <definedName name="_pmwc_FPR_CloseDate_TDM">'[37]Final Production Release'!#REF!</definedName>
    <definedName name="_pmwc_FPR_CloseDate_Tooling" localSheetId="5">'[36]Final Production Release'!#REF!</definedName>
    <definedName name="_pmwc_FPR_CloseDate_Tooling">'[37]Final Production Release'!#REF!</definedName>
    <definedName name="_pmwc_FPR_CloseDate_ToolingFixtureAuthorization" localSheetId="5">'[36]Final Production Release'!#REF!</definedName>
    <definedName name="_pmwc_FPR_CloseDate_ToolingFixtureAuthorization">'[37]Final Production Release'!#REF!</definedName>
    <definedName name="_pmwc_FPR_Date_AppearanceManual" localSheetId="5">'[36]Final Production Release'!#REF!</definedName>
    <definedName name="_pmwc_FPR_Date_AppearanceManual">'[37]Final Production Release'!#REF!</definedName>
    <definedName name="_pmwc_FPR_Date_Build" localSheetId="5">'[36]Final Production Release'!#REF!</definedName>
    <definedName name="_pmwc_FPR_Date_Build">'[37]Final Production Release'!#REF!</definedName>
    <definedName name="_pmwc_FPR_Date_BuildEventSummary" localSheetId="5">'[36]Final Production Release'!#REF!</definedName>
    <definedName name="_pmwc_FPR_Date_BuildEventSummary">'[37]Final Production Release'!#REF!</definedName>
    <definedName name="_pmwc_FPR_Date_ControlPlan" localSheetId="5">'[36]Final Production Release'!#REF!</definedName>
    <definedName name="_pmwc_FPR_Date_ControlPlan">'[37]Final Production Release'!#REF!</definedName>
    <definedName name="_pmwc_FPR_Date_ControlPlanSupplier" localSheetId="5">'[36]Final Production Release'!#REF!</definedName>
    <definedName name="_pmwc_FPR_Date_ControlPlanSupplier">'[37]Final Production Release'!#REF!</definedName>
    <definedName name="_pmwc_FPR_Date_CostedBOM" localSheetId="5">'[36]Final Production Release'!#REF!</definedName>
    <definedName name="_pmwc_FPR_Date_CostedBOM">'[37]Final Production Release'!#REF!</definedName>
    <definedName name="_pmwc_FPR_Date_CSO" localSheetId="5">'[36]Final Production Release'!#REF!</definedName>
    <definedName name="_pmwc_FPR_Date_CSO">'[37]Final Production Release'!#REF!</definedName>
    <definedName name="_pmwc_FPR_Date_DFAMBuildIssuesList" localSheetId="5">'[36]Final Production Release'!#REF!</definedName>
    <definedName name="_pmwc_FPR_Date_DFAMBuildIssuesList">'[37]Final Production Release'!#REF!</definedName>
    <definedName name="_pmwc_FPR_Date_DirectedSupplierAwardLetter" localSheetId="5">'[36]Final Production Release'!#REF!</definedName>
    <definedName name="_pmwc_FPR_Date_DirectedSupplierAwardLetter">'[37]Final Production Release'!#REF!</definedName>
    <definedName name="_pmwc_FPR_Date_DrawingSet" localSheetId="5">'[36]Final Production Release'!#REF!</definedName>
    <definedName name="_pmwc_FPR_Date_DrawingSet">'[37]Final Production Release'!#REF!</definedName>
    <definedName name="_pmwc_FPR_Date_DSO" localSheetId="5">'[36]Final Production Release'!#REF!</definedName>
    <definedName name="_pmwc_FPR_Date_DSO">'[37]Final Production Release'!#REF!</definedName>
    <definedName name="_pmwc_FPR_Date_DVPR" localSheetId="5">'[36]Final Production Release'!#REF!</definedName>
    <definedName name="_pmwc_FPR_Date_DVPR">'[37]Final Production Release'!#REF!</definedName>
    <definedName name="_pmwc_FPR_Date_DVPRSupplier" localSheetId="5">'[36]Final Production Release'!#REF!</definedName>
    <definedName name="_pmwc_FPR_Date_DVPRSupplier">'[37]Final Production Release'!#REF!</definedName>
    <definedName name="_pmwc_FPR_Date_EmphasisBuild" localSheetId="5">'[36]Final Production Release'!#REF!</definedName>
    <definedName name="_pmwc_FPR_Date_EmphasisBuild">'[37]Final Production Release'!#REF!</definedName>
    <definedName name="_pmwc_FPR_Date_FinancialPanel" localSheetId="5">'[36]Final Production Release'!#REF!</definedName>
    <definedName name="_pmwc_FPR_Date_FinancialPanel">'[37]Final Production Release'!#REF!</definedName>
    <definedName name="_pmwc_FPR_Date_FinancialRoadmap" localSheetId="5">'[36]Final Production Release'!#REF!</definedName>
    <definedName name="_pmwc_FPR_Date_FinancialRoadmap">'[37]Final Production Release'!#REF!</definedName>
    <definedName name="_pmwc_FPR_Date_FSO" localSheetId="5">'[36]Final Production Release'!#REF!</definedName>
    <definedName name="_pmwc_FPR_Date_FSO">'[37]Final Production Release'!#REF!</definedName>
    <definedName name="_pmwc_FPR_Date_GageConfirmation" localSheetId="5">'[36]Final Production Release'!#REF!</definedName>
    <definedName name="_pmwc_FPR_Date_GageConfirmation">'[37]Final Production Release'!#REF!</definedName>
    <definedName name="_pmwc_FPR_Date_IMDS" localSheetId="5">'[36]Final Production Release'!#REF!</definedName>
    <definedName name="_pmwc_FPR_Date_IMDS">'[37]Final Production Release'!#REF!</definedName>
    <definedName name="_pmwc_FPR_Date_LaborRequirementsSummary" localSheetId="5">'[36]Final Production Release'!#REF!</definedName>
    <definedName name="_pmwc_FPR_Date_LaborRequirementsSummary">'[37]Final Production Release'!#REF!</definedName>
    <definedName name="_pmwc_FPR_Date_LessonsLearned" localSheetId="5">'[36]Final Production Release'!#REF!</definedName>
    <definedName name="_pmwc_FPR_Date_LessonsLearned">'[37]Final Production Release'!#REF!</definedName>
    <definedName name="_pmwc_FPR_Date_MBOM" localSheetId="5">'[36]Final Production Release'!#REF!</definedName>
    <definedName name="_pmwc_FPR_Date_MBOM">'[37]Final Production Release'!#REF!</definedName>
    <definedName name="_pmwc_FPR_Date_MSA" localSheetId="5">'[36]Final Production Release'!#REF!</definedName>
    <definedName name="_pmwc_FPR_Date_MSA">'[37]Final Production Release'!#REF!</definedName>
    <definedName name="_pmwc_FPR_Date_MSO" localSheetId="5">'[36]Final Production Release'!#REF!</definedName>
    <definedName name="_pmwc_FPR_Date_MSO">'[37]Final Production Release'!#REF!</definedName>
    <definedName name="_pmwc_FPR_Date_OKToShip" localSheetId="5">'[36]Final Production Release'!#REF!</definedName>
    <definedName name="_pmwc_FPR_Date_OKToShip">'[37]Final Production Release'!#REF!</definedName>
    <definedName name="_pmwc_FPR_Date_PartsMatrix" localSheetId="5">'[36]Final Production Release'!#REF!</definedName>
    <definedName name="_pmwc_FPR_Date_PartsMatrix">'[37]Final Production Release'!#REF!</definedName>
    <definedName name="_pmwc_FPR_Date_PartsMatrixReview" localSheetId="5">'[36]Final Production Release'!#REF!</definedName>
    <definedName name="_pmwc_FPR_Date_PartsMatrixReview">'[37]Final Production Release'!#REF!</definedName>
    <definedName name="_pmwc_FPR_Date_PastProblemRoadmap" localSheetId="5">'[36]Final Production Release'!#REF!</definedName>
    <definedName name="_pmwc_FPR_Date_PastProblemRoadmap">'[37]Final Production Release'!#REF!</definedName>
    <definedName name="_pmwc_FPR_Date_PFMEA" localSheetId="5">'[36]Final Production Release'!#REF!</definedName>
    <definedName name="_pmwc_FPR_Date_PFMEA">'[37]Final Production Release'!#REF!</definedName>
    <definedName name="_pmwc_FPR_Date_PlantLaunchGlidepath" localSheetId="5">'[36]Final Production Release'!#REF!</definedName>
    <definedName name="_pmwc_FPR_Date_PlantLaunchGlidepath">'[37]Final Production Release'!#REF!</definedName>
    <definedName name="_pmwc_FPR_Date_ProcessFlowDiagram" localSheetId="5">'[36]Final Production Release'!#REF!</definedName>
    <definedName name="_pmwc_FPR_Date_ProcessFlowDiagram">'[37]Final Production Release'!#REF!</definedName>
    <definedName name="_pmwc_FPR_Date_PurchaseOrderParts" localSheetId="5">'[36]Final Production Release'!#REF!</definedName>
    <definedName name="_pmwc_FPR_Date_PurchaseOrderParts">'[37]Final Production Release'!#REF!</definedName>
    <definedName name="_pmwc_FPR_Date_PurchaseOrderTooling" localSheetId="5">'[36]Final Production Release'!#REF!</definedName>
    <definedName name="_pmwc_FPR_Date_PurchaseOrderTooling">'[37]Final Production Release'!#REF!</definedName>
    <definedName name="_pmwc_FPR_Date_RSO" localSheetId="5">'[36]Final Production Release'!#REF!</definedName>
    <definedName name="_pmwc_FPR_Date_RSO">'[37]Final Production Release'!#REF!</definedName>
    <definedName name="_pmwc_FPR_Date_SourcingTrackingMatrix" localSheetId="5">'[36]Final Production Release'!#REF!</definedName>
    <definedName name="_pmwc_FPR_Date_SourcingTrackingMatrix">'[37]Final Production Release'!#REF!</definedName>
    <definedName name="_pmwc_FPR_Date_SourcingTRR" localSheetId="5">'[36]Final Production Release'!#REF!</definedName>
    <definedName name="_pmwc_FPR_Date_SourcingTRR">'[37]Final Production Release'!#REF!</definedName>
    <definedName name="_pmwc_FPR_Date_SSO" localSheetId="5">'[36]Final Production Release'!#REF!</definedName>
    <definedName name="_pmwc_FPR_Date_SSO">'[37]Final Production Release'!#REF!</definedName>
    <definedName name="_pmwc_FPR_Date_SSOW" localSheetId="5">'[36]Final Production Release'!#REF!</definedName>
    <definedName name="_pmwc_FPR_Date_SSOW">'[37]Final Production Release'!#REF!</definedName>
    <definedName name="_pmwc_FPR_Date_SupplierContainmentPlan" localSheetId="5">'[36]Final Production Release'!#REF!</definedName>
    <definedName name="_pmwc_FPR_Date_SupplierContainmentPlan">'[37]Final Production Release'!#REF!</definedName>
    <definedName name="_pmwc_FPR_Date_SupplierReadinessReview" localSheetId="5">'[36]Final Production Release'!#REF!</definedName>
    <definedName name="_pmwc_FPR_Date_SupplierReadinessReview">'[37]Final Production Release'!#REF!</definedName>
    <definedName name="_pmwc_FPR_Date_TDM" localSheetId="5">'[36]Final Production Release'!#REF!</definedName>
    <definedName name="_pmwc_FPR_Date_TDM">'[37]Final Production Release'!#REF!</definedName>
    <definedName name="_pmwc_FPR_Date_Tooling" localSheetId="5">'[36]Final Production Release'!#REF!</definedName>
    <definedName name="_pmwc_FPR_Date_Tooling">'[37]Final Production Release'!#REF!</definedName>
    <definedName name="_pmwc_FPR_Date_ToolingFixtureAuthorization" localSheetId="5">'[36]Final Production Release'!#REF!</definedName>
    <definedName name="_pmwc_FPR_Date_ToolingFixtureAuthorization">'[37]Final Production Release'!#REF!</definedName>
    <definedName name="_pmwc_FPR_Link_AppearanceManual" localSheetId="5">'[36]Final Production Release'!#REF!</definedName>
    <definedName name="_pmwc_FPR_Link_AppearanceManual">'[37]Final Production Release'!#REF!</definedName>
    <definedName name="_pmwc_FPR_Link_BOM" localSheetId="5">'[36]Final Production Release'!#REF!</definedName>
    <definedName name="_pmwc_FPR_Link_BOM">'[37]Final Production Release'!#REF!</definedName>
    <definedName name="_pmwc_FPR_Link_Build" localSheetId="5">'[36]Final Production Release'!#REF!</definedName>
    <definedName name="_pmwc_FPR_Link_Build">'[37]Final Production Release'!#REF!</definedName>
    <definedName name="_pmwc_FPR_Link_BuildEventSummary" localSheetId="5">'[36]Final Production Release'!#REF!</definedName>
    <definedName name="_pmwc_FPR_Link_BuildEventSummary">'[37]Final Production Release'!#REF!</definedName>
    <definedName name="_pmwc_FPR_Link_ControlPlan" localSheetId="5">'[36]Final Production Release'!#REF!</definedName>
    <definedName name="_pmwc_FPR_Link_ControlPlan">'[37]Final Production Release'!#REF!</definedName>
    <definedName name="_pmwc_FPR_Link_ControlPlanSupplier" localSheetId="5">'[36]Final Production Release'!#REF!</definedName>
    <definedName name="_pmwc_FPR_Link_ControlPlanSupplier">'[37]Final Production Release'!#REF!</definedName>
    <definedName name="_pmwc_FPR_Link_CostedBOM" localSheetId="5">'[36]Final Production Release'!#REF!</definedName>
    <definedName name="_pmwc_FPR_Link_CostedBOM">'[37]Final Production Release'!#REF!</definedName>
    <definedName name="_pmwc_FPR_Link_CSO" localSheetId="5">'[36]Final Production Release'!#REF!</definedName>
    <definedName name="_pmwc_FPR_Link_CSO">'[37]Final Production Release'!#REF!</definedName>
    <definedName name="_pmwc_FPR_Link_DFAMBuildIssuesList" localSheetId="5">'[36]Final Production Release'!#REF!</definedName>
    <definedName name="_pmwc_FPR_Link_DFAMBuildIssuesList">'[37]Final Production Release'!#REF!</definedName>
    <definedName name="_pmwc_FPR_Link_DirectedSupplierAwardLetter" localSheetId="5">'[36]Final Production Release'!#REF!</definedName>
    <definedName name="_pmwc_FPR_Link_DirectedSupplierAwardLetter">'[37]Final Production Release'!#REF!</definedName>
    <definedName name="_pmwc_FPR_Link_DrawingSet" localSheetId="5">'[36]Final Production Release'!#REF!</definedName>
    <definedName name="_pmwc_FPR_Link_DrawingSet">'[37]Final Production Release'!#REF!</definedName>
    <definedName name="_pmwc_FPR_Link_DSO" localSheetId="5">'[36]Final Production Release'!#REF!</definedName>
    <definedName name="_pmwc_FPR_Link_DSO">'[37]Final Production Release'!#REF!</definedName>
    <definedName name="_pmwc_FPR_Link_DVPR" localSheetId="5">'[36]Final Production Release'!#REF!</definedName>
    <definedName name="_pmwc_FPR_Link_DVPR">'[37]Final Production Release'!#REF!</definedName>
    <definedName name="_pmwc_FPR_Link_DVPRSupplier" localSheetId="5">'[36]Final Production Release'!#REF!</definedName>
    <definedName name="_pmwc_FPR_Link_DVPRSupplier">'[37]Final Production Release'!#REF!</definedName>
    <definedName name="_pmwc_FPR_Link_EmphasisBuild" localSheetId="5">'[36]Final Production Release'!#REF!</definedName>
    <definedName name="_pmwc_FPR_Link_EmphasisBuild">'[37]Final Production Release'!#REF!</definedName>
    <definedName name="_pmwc_FPR_Link_FinancialPanel" localSheetId="5">'[36]Final Production Release'!#REF!</definedName>
    <definedName name="_pmwc_FPR_Link_FinancialPanel">'[37]Final Production Release'!#REF!</definedName>
    <definedName name="_pmwc_FPR_Link_FinancialRoadmap" localSheetId="5">'[36]Final Production Release'!#REF!</definedName>
    <definedName name="_pmwc_FPR_Link_FinancialRoadmap">'[37]Final Production Release'!#REF!</definedName>
    <definedName name="_pmwc_FPR_Link_FSO" localSheetId="5">'[36]Final Production Release'!#REF!</definedName>
    <definedName name="_pmwc_FPR_Link_FSO">'[37]Final Production Release'!#REF!</definedName>
    <definedName name="_pmwc_FPR_Link_GageConfirmation" localSheetId="5">'[36]Final Production Release'!#REF!</definedName>
    <definedName name="_pmwc_FPR_Link_GageConfirmation">'[37]Final Production Release'!#REF!</definedName>
    <definedName name="_pmwc_FPR_Link_IMDS" localSheetId="5">'[36]Final Production Release'!#REF!</definedName>
    <definedName name="_pmwc_FPR_Link_IMDS">'[37]Final Production Release'!#REF!</definedName>
    <definedName name="_pmwc_FPR_Link_LaborRequirementsSummary" localSheetId="5">'[36]Final Production Release'!#REF!</definedName>
    <definedName name="_pmwc_FPR_Link_LaborRequirementsSummary">'[37]Final Production Release'!#REF!</definedName>
    <definedName name="_pmwc_FPR_Link_LessonsLearned" localSheetId="5">'[36]Final Production Release'!#REF!</definedName>
    <definedName name="_pmwc_FPR_Link_LessonsLearned">'[37]Final Production Release'!#REF!</definedName>
    <definedName name="_pmwc_FPR_Link_MBOM" localSheetId="5">'[36]Final Production Release'!#REF!</definedName>
    <definedName name="_pmwc_FPR_Link_MBOM">'[37]Final Production Release'!#REF!</definedName>
    <definedName name="_pmwc_FPR_Link_MSA" localSheetId="5">'[36]Final Production Release'!#REF!</definedName>
    <definedName name="_pmwc_FPR_Link_MSA">'[37]Final Production Release'!#REF!</definedName>
    <definedName name="_pmwc_FPR_Link_MSO" localSheetId="5">'[36]Final Production Release'!#REF!</definedName>
    <definedName name="_pmwc_FPR_Link_MSO">'[37]Final Production Release'!#REF!</definedName>
    <definedName name="_pmwc_FPR_Link_OKToShip" localSheetId="5">'[36]Final Production Release'!#REF!</definedName>
    <definedName name="_pmwc_FPR_Link_OKToShip">'[37]Final Production Release'!#REF!</definedName>
    <definedName name="_pmwc_FPR_Link_PartsMatrix" localSheetId="5">'[36]Final Production Release'!#REF!</definedName>
    <definedName name="_pmwc_FPR_Link_PartsMatrix">'[37]Final Production Release'!#REF!</definedName>
    <definedName name="_pmwc_FPR_Link_PartsMatrixReview" localSheetId="5">'[36]Final Production Release'!#REF!</definedName>
    <definedName name="_pmwc_FPR_Link_PartsMatrixReview">'[37]Final Production Release'!#REF!</definedName>
    <definedName name="_pmwc_FPR_Link_PastProblemRoadmap" localSheetId="5">'[36]Final Production Release'!#REF!</definedName>
    <definedName name="_pmwc_FPR_Link_PastProblemRoadmap">'[37]Final Production Release'!#REF!</definedName>
    <definedName name="_pmwc_FPR_Link_PFMEA" localSheetId="5">'[36]Final Production Release'!#REF!</definedName>
    <definedName name="_pmwc_FPR_Link_PFMEA">'[37]Final Production Release'!#REF!</definedName>
    <definedName name="_pmwc_FPR_Link_PlantLaunchGlidepath" localSheetId="5">'[36]Final Production Release'!#REF!</definedName>
    <definedName name="_pmwc_FPR_Link_PlantLaunchGlidepath">'[37]Final Production Release'!#REF!</definedName>
    <definedName name="_pmwc_FPR_Link_ProcessFlowDiagram" localSheetId="5">'[36]Final Production Release'!#REF!</definedName>
    <definedName name="_pmwc_FPR_Link_ProcessFlowDiagram">'[37]Final Production Release'!#REF!</definedName>
    <definedName name="_pmwc_FPR_Link_PurchaseOrderParts" localSheetId="5">'[36]Final Production Release'!#REF!</definedName>
    <definedName name="_pmwc_FPR_Link_PurchaseOrderParts">'[37]Final Production Release'!#REF!</definedName>
    <definedName name="_pmwc_FPR_Link_PurchaseOrderTooling" localSheetId="5">'[36]Final Production Release'!#REF!</definedName>
    <definedName name="_pmwc_FPR_Link_PurchaseOrderTooling">'[37]Final Production Release'!#REF!</definedName>
    <definedName name="_pmwc_FPR_Link_RSO" localSheetId="5">'[36]Final Production Release'!#REF!</definedName>
    <definedName name="_pmwc_FPR_Link_RSO">'[37]Final Production Release'!#REF!</definedName>
    <definedName name="_pmwc_FPR_Link_SourcingTrackingMatrix" localSheetId="5">'[36]Final Production Release'!#REF!</definedName>
    <definedName name="_pmwc_FPR_Link_SourcingTrackingMatrix">'[37]Final Production Release'!#REF!</definedName>
    <definedName name="_pmwc_FPR_Link_SourcingTRR" localSheetId="5">'[36]Final Production Release'!#REF!</definedName>
    <definedName name="_pmwc_FPR_Link_SourcingTRR">'[37]Final Production Release'!#REF!</definedName>
    <definedName name="_pmwc_FPR_Link_SSO" localSheetId="5">'[36]Final Production Release'!#REF!</definedName>
    <definedName name="_pmwc_FPR_Link_SSO">'[37]Final Production Release'!#REF!</definedName>
    <definedName name="_pmwc_FPR_Link_SSOW" localSheetId="5">'[36]Final Production Release'!#REF!</definedName>
    <definedName name="_pmwc_FPR_Link_SSOW">'[37]Final Production Release'!#REF!</definedName>
    <definedName name="_pmwc_FPR_Link_SupplierContainmentPlan" localSheetId="5">'[36]Final Production Release'!#REF!</definedName>
    <definedName name="_pmwc_FPR_Link_SupplierContainmentPlan">'[37]Final Production Release'!#REF!</definedName>
    <definedName name="_pmwc_FPR_Link_SupplierReadinessReview" localSheetId="5">'[36]Final Production Release'!#REF!</definedName>
    <definedName name="_pmwc_FPR_Link_SupplierReadinessReview">'[37]Final Production Release'!#REF!</definedName>
    <definedName name="_pmwc_FPR_Link_TDM" localSheetId="5">'[36]Final Production Release'!#REF!</definedName>
    <definedName name="_pmwc_FPR_Link_TDM">'[37]Final Production Release'!#REF!</definedName>
    <definedName name="_pmwc_FPR_Link_Tooling" localSheetId="5">'[36]Final Production Release'!#REF!</definedName>
    <definedName name="_pmwc_FPR_Link_Tooling">'[37]Final Production Release'!#REF!</definedName>
    <definedName name="_pmwc_FPR_Link_ToolingFixtureAuthorization" localSheetId="5">'[36]Final Production Release'!#REF!</definedName>
    <definedName name="_pmwc_FPR_Link_ToolingFixtureAuthorization">'[37]Final Production Release'!#REF!</definedName>
    <definedName name="_pmwc_FPR_Problem_AppearanceManual" localSheetId="5">'[36]Final Production Release'!#REF!</definedName>
    <definedName name="_pmwc_FPR_Problem_AppearanceManual">'[37]Final Production Release'!#REF!</definedName>
    <definedName name="_pmwc_FPR_Problem_BOM" localSheetId="5">'[36]Final Production Release'!#REF!</definedName>
    <definedName name="_pmwc_FPR_Problem_BOM">'[37]Final Production Release'!#REF!</definedName>
    <definedName name="_pmwc_FPR_Problem_Build" localSheetId="5">'[36]Final Production Release'!#REF!</definedName>
    <definedName name="_pmwc_FPR_Problem_Build">'[37]Final Production Release'!#REF!</definedName>
    <definedName name="_pmwc_FPR_Problem_BuildEventSummary" localSheetId="5">'[36]Final Production Release'!#REF!</definedName>
    <definedName name="_pmwc_FPR_Problem_BuildEventSummary">'[37]Final Production Release'!#REF!</definedName>
    <definedName name="_pmwc_FPR_Problem_ControlPlan" localSheetId="5">'[36]Final Production Release'!#REF!</definedName>
    <definedName name="_pmwc_FPR_Problem_ControlPlan">'[37]Final Production Release'!#REF!</definedName>
    <definedName name="_pmwc_FPR_Problem_ControlPlanSupplier" localSheetId="5">'[36]Final Production Release'!#REF!</definedName>
    <definedName name="_pmwc_FPR_Problem_ControlPlanSupplier">'[37]Final Production Release'!#REF!</definedName>
    <definedName name="_pmwc_FPR_Problem_CostedBOM" localSheetId="5">'[36]Final Production Release'!#REF!</definedName>
    <definedName name="_pmwc_FPR_Problem_CostedBOM">'[37]Final Production Release'!#REF!</definedName>
    <definedName name="_pmwc_FPR_Problem_CSO" localSheetId="5">'[36]Final Production Release'!#REF!</definedName>
    <definedName name="_pmwc_FPR_Problem_CSO">'[37]Final Production Release'!#REF!</definedName>
    <definedName name="_pmwc_FPR_Problem_DFAMBuildIssuesList" localSheetId="5">'[36]Final Production Release'!#REF!</definedName>
    <definedName name="_pmwc_FPR_Problem_DFAMBuildIssuesList">'[37]Final Production Release'!#REF!</definedName>
    <definedName name="_pmwc_FPR_Problem_DirectedSupplierAwardLetter" localSheetId="5">'[36]Final Production Release'!#REF!</definedName>
    <definedName name="_pmwc_FPR_Problem_DirectedSupplierAwardLetter">'[37]Final Production Release'!#REF!</definedName>
    <definedName name="_pmwc_FPR_Problem_DrawingSet" localSheetId="5">'[36]Final Production Release'!#REF!</definedName>
    <definedName name="_pmwc_FPR_Problem_DrawingSet">'[37]Final Production Release'!#REF!</definedName>
    <definedName name="_pmwc_FPR_Problem_DSO" localSheetId="5">'[36]Final Production Release'!#REF!</definedName>
    <definedName name="_pmwc_FPR_Problem_DSO">'[37]Final Production Release'!#REF!</definedName>
    <definedName name="_pmwc_FPR_Problem_DVPR" localSheetId="5">'[36]Final Production Release'!#REF!</definedName>
    <definedName name="_pmwc_FPR_Problem_DVPR">'[37]Final Production Release'!#REF!</definedName>
    <definedName name="_pmwc_FPR_Problem_DVPRSupplier" localSheetId="5">'[36]Final Production Release'!#REF!</definedName>
    <definedName name="_pmwc_FPR_Problem_DVPRSupplier">'[37]Final Production Release'!#REF!</definedName>
    <definedName name="_pmwc_FPR_Problem_EmphasisBuild" localSheetId="5">'[36]Final Production Release'!#REF!</definedName>
    <definedName name="_pmwc_FPR_Problem_EmphasisBuild">'[37]Final Production Release'!#REF!</definedName>
    <definedName name="_pmwc_FPR_Problem_FinancialPanel" localSheetId="5">'[36]Final Production Release'!#REF!</definedName>
    <definedName name="_pmwc_FPR_Problem_FinancialPanel">'[37]Final Production Release'!#REF!</definedName>
    <definedName name="_pmwc_FPR_Problem_FinancialRoadmap" localSheetId="5">'[36]Final Production Release'!#REF!</definedName>
    <definedName name="_pmwc_FPR_Problem_FinancialRoadmap">'[37]Final Production Release'!#REF!</definedName>
    <definedName name="_pmwc_FPR_Problem_FSO" localSheetId="5">'[36]Final Production Release'!#REF!</definedName>
    <definedName name="_pmwc_FPR_Problem_FSO">'[37]Final Production Release'!#REF!</definedName>
    <definedName name="_pmwc_FPR_Problem_GageConfirmation" localSheetId="5">'[36]Final Production Release'!#REF!</definedName>
    <definedName name="_pmwc_FPR_Problem_GageConfirmation">'[37]Final Production Release'!#REF!</definedName>
    <definedName name="_pmwc_FPR_Problem_IMDS" localSheetId="5">'[36]Final Production Release'!#REF!</definedName>
    <definedName name="_pmwc_FPR_Problem_IMDS">'[37]Final Production Release'!#REF!</definedName>
    <definedName name="_pmwc_FPR_Problem_LaborRequirementsSummary" localSheetId="5">'[36]Final Production Release'!#REF!</definedName>
    <definedName name="_pmwc_FPR_Problem_LaborRequirementsSummary">'[37]Final Production Release'!#REF!</definedName>
    <definedName name="_pmwc_FPR_Problem_LessonsLearned" localSheetId="5">'[36]Final Production Release'!#REF!</definedName>
    <definedName name="_pmwc_FPR_Problem_LessonsLearned">'[37]Final Production Release'!#REF!</definedName>
    <definedName name="_pmwc_FPR_Problem_MBOM" localSheetId="5">'[36]Final Production Release'!#REF!</definedName>
    <definedName name="_pmwc_FPR_Problem_MBOM">'[37]Final Production Release'!#REF!</definedName>
    <definedName name="_pmwc_FPR_Problem_MSA" localSheetId="5">'[36]Final Production Release'!#REF!</definedName>
    <definedName name="_pmwc_FPR_Problem_MSA">'[37]Final Production Release'!#REF!</definedName>
    <definedName name="_pmwc_FPR_Problem_MSO" localSheetId="5">'[36]Final Production Release'!#REF!</definedName>
    <definedName name="_pmwc_FPR_Problem_MSO">'[37]Final Production Release'!#REF!</definedName>
    <definedName name="_pmwc_FPR_Problem_OKToShip" localSheetId="5">'[36]Final Production Release'!#REF!</definedName>
    <definedName name="_pmwc_FPR_Problem_OKToShip">'[37]Final Production Release'!#REF!</definedName>
    <definedName name="_pmwc_FPR_Problem_PartsMatrix" localSheetId="5">'[36]Final Production Release'!#REF!</definedName>
    <definedName name="_pmwc_FPR_Problem_PartsMatrix">'[37]Final Production Release'!#REF!</definedName>
    <definedName name="_pmwc_FPR_Problem_PartsMatrixReview" localSheetId="5">'[36]Final Production Release'!#REF!</definedName>
    <definedName name="_pmwc_FPR_Problem_PartsMatrixReview">'[37]Final Production Release'!#REF!</definedName>
    <definedName name="_pmwc_FPR_Problem_PastProblemRoadmap" localSheetId="5">'[36]Final Production Release'!#REF!</definedName>
    <definedName name="_pmwc_FPR_Problem_PastProblemRoadmap">'[37]Final Production Release'!#REF!</definedName>
    <definedName name="_pmwc_FPR_Problem_PFMEA" localSheetId="5">'[36]Final Production Release'!#REF!</definedName>
    <definedName name="_pmwc_FPR_Problem_PFMEA">'[37]Final Production Release'!#REF!</definedName>
    <definedName name="_pmwc_FPR_Problem_PlantLaunchGlidepath" localSheetId="5">'[36]Final Production Release'!#REF!</definedName>
    <definedName name="_pmwc_FPR_Problem_PlantLaunchGlidepath">'[37]Final Production Release'!#REF!</definedName>
    <definedName name="_pmwc_FPR_Problem_ProcessFlowDiagram" localSheetId="5">'[36]Final Production Release'!#REF!</definedName>
    <definedName name="_pmwc_FPR_Problem_ProcessFlowDiagram">'[37]Final Production Release'!#REF!</definedName>
    <definedName name="_pmwc_FPR_Problem_PurchaseOrderParts" localSheetId="5">'[36]Final Production Release'!#REF!</definedName>
    <definedName name="_pmwc_FPR_Problem_PurchaseOrderParts">'[37]Final Production Release'!#REF!</definedName>
    <definedName name="_pmwc_FPR_Problem_PurchaseOrderTooling" localSheetId="5">'[36]Final Production Release'!#REF!</definedName>
    <definedName name="_pmwc_FPR_Problem_PurchaseOrderTooling">'[37]Final Production Release'!#REF!</definedName>
    <definedName name="_pmwc_FPR_Problem_RSO" localSheetId="5">'[36]Final Production Release'!#REF!</definedName>
    <definedName name="_pmwc_FPR_Problem_RSO">'[37]Final Production Release'!#REF!</definedName>
    <definedName name="_pmwc_FPR_Problem_SourcingTrackingMatrix" localSheetId="5">'[36]Final Production Release'!#REF!</definedName>
    <definedName name="_pmwc_FPR_Problem_SourcingTrackingMatrix">'[37]Final Production Release'!#REF!</definedName>
    <definedName name="_pmwc_FPR_Problem_SourcingTRR" localSheetId="5">'[36]Final Production Release'!#REF!</definedName>
    <definedName name="_pmwc_FPR_Problem_SourcingTRR">'[37]Final Production Release'!#REF!</definedName>
    <definedName name="_pmwc_FPR_Problem_SSO" localSheetId="5">'[36]Final Production Release'!#REF!</definedName>
    <definedName name="_pmwc_FPR_Problem_SSO">'[37]Final Production Release'!#REF!</definedName>
    <definedName name="_pmwc_FPR_Problem_SSOW" localSheetId="5">'[36]Final Production Release'!#REF!</definedName>
    <definedName name="_pmwc_FPR_Problem_SSOW">'[37]Final Production Release'!#REF!</definedName>
    <definedName name="_pmwc_FPR_Problem_SupplierContainmentPlan" localSheetId="5">'[36]Final Production Release'!#REF!</definedName>
    <definedName name="_pmwc_FPR_Problem_SupplierContainmentPlan">'[37]Final Production Release'!#REF!</definedName>
    <definedName name="_pmwc_FPR_Problem_SupplierReadinessReview" localSheetId="5">'[36]Final Production Release'!#REF!</definedName>
    <definedName name="_pmwc_FPR_Problem_SupplierReadinessReview">'[37]Final Production Release'!#REF!</definedName>
    <definedName name="_pmwc_FPR_Problem_TDM" localSheetId="5">'[36]Final Production Release'!#REF!</definedName>
    <definedName name="_pmwc_FPR_Problem_TDM">'[37]Final Production Release'!#REF!</definedName>
    <definedName name="_pmwc_FPR_Problem_Tooling" localSheetId="5">'[36]Final Production Release'!#REF!</definedName>
    <definedName name="_pmwc_FPR_Problem_Tooling">'[37]Final Production Release'!#REF!</definedName>
    <definedName name="_pmwc_FPR_Problem_ToolingFixtureAuthorization" localSheetId="5">'[36]Final Production Release'!#REF!</definedName>
    <definedName name="_pmwc_FPR_Problem_ToolingFixtureAuthorization">'[37]Final Production Release'!#REF!</definedName>
    <definedName name="_pmwc_FPR_Responsible_AppearanceManual" localSheetId="5">'[36]Final Production Release'!#REF!</definedName>
    <definedName name="_pmwc_FPR_Responsible_AppearanceManual">'[37]Final Production Release'!#REF!</definedName>
    <definedName name="_pmwc_FPR_Responsible_BOM" localSheetId="5">'[36]Final Production Release'!#REF!</definedName>
    <definedName name="_pmwc_FPR_Responsible_BOM">'[37]Final Production Release'!#REF!</definedName>
    <definedName name="_pmwc_FPR_Responsible_Build" localSheetId="5">'[36]Final Production Release'!#REF!</definedName>
    <definedName name="_pmwc_FPR_Responsible_Build">'[37]Final Production Release'!#REF!</definedName>
    <definedName name="_pmwc_FPR_Responsible_BuildEventSummary" localSheetId="5">'[36]Final Production Release'!#REF!</definedName>
    <definedName name="_pmwc_FPR_Responsible_BuildEventSummary">'[37]Final Production Release'!#REF!</definedName>
    <definedName name="_pmwc_FPR_Responsible_ControlPlan" localSheetId="5">'[36]Final Production Release'!#REF!</definedName>
    <definedName name="_pmwc_FPR_Responsible_ControlPlan">'[37]Final Production Release'!#REF!</definedName>
    <definedName name="_pmwc_FPR_Responsible_ControlPlanSupplier" localSheetId="5">'[36]Final Production Release'!#REF!</definedName>
    <definedName name="_pmwc_FPR_Responsible_ControlPlanSupplier">'[37]Final Production Release'!#REF!</definedName>
    <definedName name="_pmwc_FPR_Responsible_CostedBOM" localSheetId="5">'[36]Final Production Release'!#REF!</definedName>
    <definedName name="_pmwc_FPR_Responsible_CostedBOM">'[37]Final Production Release'!#REF!</definedName>
    <definedName name="_pmwc_FPR_Responsible_CSO" localSheetId="5">'[36]Final Production Release'!#REF!</definedName>
    <definedName name="_pmwc_FPR_Responsible_CSO">'[37]Final Production Release'!#REF!</definedName>
    <definedName name="_pmwc_FPR_Responsible_DFAMBuildIssuesList" localSheetId="5">'[36]Final Production Release'!#REF!</definedName>
    <definedName name="_pmwc_FPR_Responsible_DFAMBuildIssuesList">'[37]Final Production Release'!#REF!</definedName>
    <definedName name="_pmwc_FPR_Responsible_DirectedSupplierAwardLetter" localSheetId="5">'[36]Final Production Release'!#REF!</definedName>
    <definedName name="_pmwc_FPR_Responsible_DirectedSupplierAwardLetter">'[37]Final Production Release'!#REF!</definedName>
    <definedName name="_pmwc_FPR_Responsible_DrawingSet" localSheetId="5">'[36]Final Production Release'!#REF!</definedName>
    <definedName name="_pmwc_FPR_Responsible_DrawingSet">'[37]Final Production Release'!#REF!</definedName>
    <definedName name="_pmwc_FPR_Responsible_DSO" localSheetId="5">'[36]Final Production Release'!#REF!</definedName>
    <definedName name="_pmwc_FPR_Responsible_DSO">'[37]Final Production Release'!#REF!</definedName>
    <definedName name="_pmwc_FPR_Responsible_DVPR" localSheetId="5">'[36]Final Production Release'!#REF!</definedName>
    <definedName name="_pmwc_FPR_Responsible_DVPR">'[37]Final Production Release'!#REF!</definedName>
    <definedName name="_pmwc_FPR_Responsible_DVPRSupplier" localSheetId="5">'[36]Final Production Release'!#REF!</definedName>
    <definedName name="_pmwc_FPR_Responsible_DVPRSupplier">'[37]Final Production Release'!#REF!</definedName>
    <definedName name="_pmwc_FPR_Responsible_EmphasisBuild" localSheetId="5">'[36]Final Production Release'!#REF!</definedName>
    <definedName name="_pmwc_FPR_Responsible_EmphasisBuild">'[37]Final Production Release'!#REF!</definedName>
    <definedName name="_pmwc_FPR_Responsible_FinancialPanel" localSheetId="5">'[36]Final Production Release'!#REF!</definedName>
    <definedName name="_pmwc_FPR_Responsible_FinancialPanel">'[37]Final Production Release'!#REF!</definedName>
    <definedName name="_pmwc_FPR_Responsible_FinancialRoadmap" localSheetId="5">'[36]Final Production Release'!#REF!</definedName>
    <definedName name="_pmwc_FPR_Responsible_FinancialRoadmap">'[37]Final Production Release'!#REF!</definedName>
    <definedName name="_pmwc_FPR_Responsible_FSO" localSheetId="5">'[36]Final Production Release'!#REF!</definedName>
    <definedName name="_pmwc_FPR_Responsible_FSO">'[37]Final Production Release'!#REF!</definedName>
    <definedName name="_pmwc_FPR_Responsible_GageConfirmation" localSheetId="5">'[36]Final Production Release'!#REF!</definedName>
    <definedName name="_pmwc_FPR_Responsible_GageConfirmation">'[37]Final Production Release'!#REF!</definedName>
    <definedName name="_pmwc_FPR_Responsible_IMDS" localSheetId="5">'[36]Final Production Release'!#REF!</definedName>
    <definedName name="_pmwc_FPR_Responsible_IMDS">'[37]Final Production Release'!#REF!</definedName>
    <definedName name="_pmwc_FPR_Responsible_LaborRequirementsSummary" localSheetId="5">'[36]Final Production Release'!#REF!</definedName>
    <definedName name="_pmwc_FPR_Responsible_LaborRequirementsSummary">'[37]Final Production Release'!#REF!</definedName>
    <definedName name="_pmwc_FPR_Responsible_LessonsLearned" localSheetId="5">'[36]Final Production Release'!#REF!</definedName>
    <definedName name="_pmwc_FPR_Responsible_LessonsLearned">'[37]Final Production Release'!#REF!</definedName>
    <definedName name="_pmwc_FPR_Responsible_MBOM" localSheetId="5">'[36]Final Production Release'!#REF!</definedName>
    <definedName name="_pmwc_FPR_Responsible_MBOM">'[37]Final Production Release'!#REF!</definedName>
    <definedName name="_pmwc_FPR_Responsible_MSA" localSheetId="5">'[36]Final Production Release'!#REF!</definedName>
    <definedName name="_pmwc_FPR_Responsible_MSA">'[37]Final Production Release'!#REF!</definedName>
    <definedName name="_pmwc_FPR_Responsible_MSO" localSheetId="5">'[36]Final Production Release'!#REF!</definedName>
    <definedName name="_pmwc_FPR_Responsible_MSO">'[37]Final Production Release'!#REF!</definedName>
    <definedName name="_pmwc_FPR_Responsible_OKToShip" localSheetId="5">'[36]Final Production Release'!#REF!</definedName>
    <definedName name="_pmwc_FPR_Responsible_OKToShip">'[37]Final Production Release'!#REF!</definedName>
    <definedName name="_pmwc_FPR_Responsible_PartsMatrix" localSheetId="5">'[36]Final Production Release'!#REF!</definedName>
    <definedName name="_pmwc_FPR_Responsible_PartsMatrix">'[37]Final Production Release'!#REF!</definedName>
    <definedName name="_pmwc_FPR_Responsible_PartsMatrixReview" localSheetId="5">'[36]Final Production Release'!#REF!</definedName>
    <definedName name="_pmwc_FPR_Responsible_PartsMatrixReview">'[37]Final Production Release'!#REF!</definedName>
    <definedName name="_pmwc_FPR_Responsible_PastProblemRoadmap" localSheetId="5">'[36]Final Production Release'!#REF!</definedName>
    <definedName name="_pmwc_FPR_Responsible_PastProblemRoadmap">'[37]Final Production Release'!#REF!</definedName>
    <definedName name="_pmwc_FPR_Responsible_PFMEA" localSheetId="5">'[36]Final Production Release'!#REF!</definedName>
    <definedName name="_pmwc_FPR_Responsible_PFMEA">'[37]Final Production Release'!#REF!</definedName>
    <definedName name="_pmwc_FPR_Responsible_PlantLaunchGlidepath" localSheetId="5">'[36]Final Production Release'!#REF!</definedName>
    <definedName name="_pmwc_FPR_Responsible_PlantLaunchGlidepath">'[37]Final Production Release'!#REF!</definedName>
    <definedName name="_pmwc_FPR_Responsible_ProcessFlowDiagram" localSheetId="5">'[36]Final Production Release'!#REF!</definedName>
    <definedName name="_pmwc_FPR_Responsible_ProcessFlowDiagram">'[37]Final Production Release'!#REF!</definedName>
    <definedName name="_pmwc_FPR_Responsible_PurchaseOrderParts" localSheetId="5">'[36]Final Production Release'!#REF!</definedName>
    <definedName name="_pmwc_FPR_Responsible_PurchaseOrderParts">'[37]Final Production Release'!#REF!</definedName>
    <definedName name="_pmwc_FPR_Responsible_PurchaseOrderTooling" localSheetId="5">'[36]Final Production Release'!#REF!</definedName>
    <definedName name="_pmwc_FPR_Responsible_PurchaseOrderTooling">'[37]Final Production Release'!#REF!</definedName>
    <definedName name="_pmwc_FPR_Responsible_RSO" localSheetId="5">'[36]Final Production Release'!#REF!</definedName>
    <definedName name="_pmwc_FPR_Responsible_RSO">'[37]Final Production Release'!#REF!</definedName>
    <definedName name="_pmwc_FPR_Responsible_SourcingTrackingMatrix" localSheetId="5">'[36]Final Production Release'!#REF!</definedName>
    <definedName name="_pmwc_FPR_Responsible_SourcingTrackingMatrix">'[37]Final Production Release'!#REF!</definedName>
    <definedName name="_pmwc_FPR_Responsible_SourcingTRR" localSheetId="5">'[36]Final Production Release'!#REF!</definedName>
    <definedName name="_pmwc_FPR_Responsible_SourcingTRR">'[37]Final Production Release'!#REF!</definedName>
    <definedName name="_pmwc_FPR_Responsible_SSO" localSheetId="5">'[36]Final Production Release'!#REF!</definedName>
    <definedName name="_pmwc_FPR_Responsible_SSO">'[37]Final Production Release'!#REF!</definedName>
    <definedName name="_pmwc_FPR_Responsible_SSOW" localSheetId="5">'[36]Final Production Release'!#REF!</definedName>
    <definedName name="_pmwc_FPR_Responsible_SSOW">'[37]Final Production Release'!#REF!</definedName>
    <definedName name="_pmwc_FPR_Responsible_SupplierContainmentPlan" localSheetId="5">'[36]Final Production Release'!#REF!</definedName>
    <definedName name="_pmwc_FPR_Responsible_SupplierContainmentPlan">'[37]Final Production Release'!#REF!</definedName>
    <definedName name="_pmwc_FPR_Responsible_SupplierReadinessReview" localSheetId="5">'[36]Final Production Release'!#REF!</definedName>
    <definedName name="_pmwc_FPR_Responsible_SupplierReadinessReview">'[37]Final Production Release'!#REF!</definedName>
    <definedName name="_pmwc_FPR_Responsible_TDM" localSheetId="5">'[36]Final Production Release'!#REF!</definedName>
    <definedName name="_pmwc_FPR_Responsible_TDM">'[37]Final Production Release'!#REF!</definedName>
    <definedName name="_pmwc_FPR_Responsible_Tooling" localSheetId="5">'[36]Final Production Release'!#REF!</definedName>
    <definedName name="_pmwc_FPR_Responsible_Tooling">'[37]Final Production Release'!#REF!</definedName>
    <definedName name="_pmwc_FPR_Responsible_ToolingFixtureAuthorization" localSheetId="5">'[36]Final Production Release'!#REF!</definedName>
    <definedName name="_pmwc_FPR_Responsible_ToolingFixtureAuthorization">'[37]Final Production Release'!#REF!</definedName>
    <definedName name="_pmwc_FPR_RevCloseDate_AppearanceManual" localSheetId="5">'[36]Final Production Release'!#REF!</definedName>
    <definedName name="_pmwc_FPR_RevCloseDate_AppearanceManual">'[37]Final Production Release'!#REF!</definedName>
    <definedName name="_pmwc_FPR_RevCloseDate_BOM" localSheetId="5">'[36]Final Production Release'!#REF!</definedName>
    <definedName name="_pmwc_FPR_RevCloseDate_BOM">'[37]Final Production Release'!#REF!</definedName>
    <definedName name="_pmwc_FPR_RevCloseDate_Build" localSheetId="5">'[36]Final Production Release'!#REF!</definedName>
    <definedName name="_pmwc_FPR_RevCloseDate_Build">'[37]Final Production Release'!#REF!</definedName>
    <definedName name="_pmwc_FPR_RevCloseDate_BuildEventSummary" localSheetId="5">'[36]Final Production Release'!#REF!</definedName>
    <definedName name="_pmwc_FPR_RevCloseDate_BuildEventSummary">'[37]Final Production Release'!#REF!</definedName>
    <definedName name="_pmwc_FPR_RevCloseDate_ControlPlan" localSheetId="5">'[36]Final Production Release'!#REF!</definedName>
    <definedName name="_pmwc_FPR_RevCloseDate_ControlPlan">'[37]Final Production Release'!#REF!</definedName>
    <definedName name="_pmwc_FPR_RevCloseDate_ControlPlanSupplier" localSheetId="5">'[36]Final Production Release'!#REF!</definedName>
    <definedName name="_pmwc_FPR_RevCloseDate_ControlPlanSupplier">'[37]Final Production Release'!#REF!</definedName>
    <definedName name="_pmwc_FPR_RevCloseDate_CostedBOM" localSheetId="5">'[36]Final Production Release'!#REF!</definedName>
    <definedName name="_pmwc_FPR_RevCloseDate_CostedBOM">'[37]Final Production Release'!#REF!</definedName>
    <definedName name="_pmwc_FPR_RevCloseDate_CSO" localSheetId="5">'[36]Final Production Release'!#REF!</definedName>
    <definedName name="_pmwc_FPR_RevCloseDate_CSO">'[37]Final Production Release'!#REF!</definedName>
    <definedName name="_pmwc_FPR_RevCloseDate_DFAMBuildIssuesList" localSheetId="5">'[36]Final Production Release'!#REF!</definedName>
    <definedName name="_pmwc_FPR_RevCloseDate_DFAMBuildIssuesList">'[37]Final Production Release'!#REF!</definedName>
    <definedName name="_pmwc_FPR_RevCloseDate_DirectedSupplierAwardLetter" localSheetId="5">'[36]Final Production Release'!#REF!</definedName>
    <definedName name="_pmwc_FPR_RevCloseDate_DirectedSupplierAwardLetter">'[37]Final Production Release'!#REF!</definedName>
    <definedName name="_pmwc_FPR_RevCloseDate_DrawingSet" localSheetId="5">'[36]Final Production Release'!#REF!</definedName>
    <definedName name="_pmwc_FPR_RevCloseDate_DrawingSet">'[37]Final Production Release'!#REF!</definedName>
    <definedName name="_pmwc_FPR_RevCloseDate_DSO" localSheetId="5">'[36]Final Production Release'!#REF!</definedName>
    <definedName name="_pmwc_FPR_RevCloseDate_DSO">'[37]Final Production Release'!#REF!</definedName>
    <definedName name="_pmwc_FPR_RevCloseDate_DVPR" localSheetId="5">'[36]Final Production Release'!#REF!</definedName>
    <definedName name="_pmwc_FPR_RevCloseDate_DVPR">'[37]Final Production Release'!#REF!</definedName>
    <definedName name="_pmwc_FPR_RevCloseDate_DVPRSupplier" localSheetId="5">'[36]Final Production Release'!#REF!</definedName>
    <definedName name="_pmwc_FPR_RevCloseDate_DVPRSupplier">'[37]Final Production Release'!#REF!</definedName>
    <definedName name="_pmwc_FPR_RevCloseDate_EmphasisBuild" localSheetId="5">'[36]Final Production Release'!#REF!</definedName>
    <definedName name="_pmwc_FPR_RevCloseDate_EmphasisBuild">'[37]Final Production Release'!#REF!</definedName>
    <definedName name="_pmwc_FPR_RevCloseDate_FinancialPanel" localSheetId="5">'[36]Final Production Release'!#REF!</definedName>
    <definedName name="_pmwc_FPR_RevCloseDate_FinancialPanel">'[37]Final Production Release'!#REF!</definedName>
    <definedName name="_pmwc_FPR_RevCloseDate_FinancialRoadmap" localSheetId="5">'[36]Final Production Release'!#REF!</definedName>
    <definedName name="_pmwc_FPR_RevCloseDate_FinancialRoadmap">'[37]Final Production Release'!#REF!</definedName>
    <definedName name="_pmwc_FPR_RevCloseDate_FSO" localSheetId="5">'[36]Final Production Release'!#REF!</definedName>
    <definedName name="_pmwc_FPR_RevCloseDate_FSO">'[37]Final Production Release'!#REF!</definedName>
    <definedName name="_pmwc_FPR_RevCloseDate_GageConfirmation" localSheetId="5">'[36]Final Production Release'!#REF!</definedName>
    <definedName name="_pmwc_FPR_RevCloseDate_GageConfirmation">'[37]Final Production Release'!#REF!</definedName>
    <definedName name="_pmwc_FPR_RevCloseDate_IMDS" localSheetId="5">'[36]Final Production Release'!#REF!</definedName>
    <definedName name="_pmwc_FPR_RevCloseDate_IMDS">'[37]Final Production Release'!#REF!</definedName>
    <definedName name="_pmwc_FPR_RevCloseDate_LaborRequirementsSummary" localSheetId="5">'[36]Final Production Release'!#REF!</definedName>
    <definedName name="_pmwc_FPR_RevCloseDate_LaborRequirementsSummary">'[37]Final Production Release'!#REF!</definedName>
    <definedName name="_pmwc_FPR_RevCloseDate_LessonsLearned" localSheetId="5">'[36]Final Production Release'!#REF!</definedName>
    <definedName name="_pmwc_FPR_RevCloseDate_LessonsLearned">'[37]Final Production Release'!#REF!</definedName>
    <definedName name="_pmwc_FPR_RevCloseDate_MBOM" localSheetId="5">'[36]Final Production Release'!#REF!</definedName>
    <definedName name="_pmwc_FPR_RevCloseDate_MBOM">'[37]Final Production Release'!#REF!</definedName>
    <definedName name="_pmwc_FPR_RevCloseDate_MSA" localSheetId="5">'[36]Final Production Release'!#REF!</definedName>
    <definedName name="_pmwc_FPR_RevCloseDate_MSA">'[37]Final Production Release'!#REF!</definedName>
    <definedName name="_pmwc_FPR_RevCloseDate_MSO" localSheetId="5">'[36]Final Production Release'!#REF!</definedName>
    <definedName name="_pmwc_FPR_RevCloseDate_MSO">'[37]Final Production Release'!#REF!</definedName>
    <definedName name="_pmwc_FPR_RevCloseDate_OKToShip" localSheetId="5">'[36]Final Production Release'!#REF!</definedName>
    <definedName name="_pmwc_FPR_RevCloseDate_OKToShip">'[37]Final Production Release'!#REF!</definedName>
    <definedName name="_pmwc_FPR_RevCloseDate_PartsMatrix" localSheetId="5">'[36]Final Production Release'!#REF!</definedName>
    <definedName name="_pmwc_FPR_RevCloseDate_PartsMatrix">'[37]Final Production Release'!#REF!</definedName>
    <definedName name="_pmwc_FPR_RevCloseDate_PartsMatrixReview" localSheetId="5">'[36]Final Production Release'!#REF!</definedName>
    <definedName name="_pmwc_FPR_RevCloseDate_PartsMatrixReview">'[37]Final Production Release'!#REF!</definedName>
    <definedName name="_pmwc_FPR_RevCloseDate_PastProblemRoadmap" localSheetId="5">'[36]Final Production Release'!#REF!</definedName>
    <definedName name="_pmwc_FPR_RevCloseDate_PastProblemRoadmap">'[37]Final Production Release'!#REF!</definedName>
    <definedName name="_pmwc_FPR_RevCloseDate_PFMEA" localSheetId="5">'[36]Final Production Release'!#REF!</definedName>
    <definedName name="_pmwc_FPR_RevCloseDate_PFMEA">'[37]Final Production Release'!#REF!</definedName>
    <definedName name="_pmwc_FPR_RevCloseDate_PlantLaunchGlidepath" localSheetId="5">'[36]Final Production Release'!#REF!</definedName>
    <definedName name="_pmwc_FPR_RevCloseDate_PlantLaunchGlidepath">'[37]Final Production Release'!#REF!</definedName>
    <definedName name="_pmwc_FPR_RevCloseDate_ProcessFlowDiagram" localSheetId="5">'[36]Final Production Release'!#REF!</definedName>
    <definedName name="_pmwc_FPR_RevCloseDate_ProcessFlowDiagram">'[37]Final Production Release'!#REF!</definedName>
    <definedName name="_pmwc_FPR_RevCloseDate_PurchaseOrderParts" localSheetId="5">'[36]Final Production Release'!#REF!</definedName>
    <definedName name="_pmwc_FPR_RevCloseDate_PurchaseOrderParts">'[37]Final Production Release'!#REF!</definedName>
    <definedName name="_pmwc_FPR_RevCloseDate_PurchaseOrderTooling" localSheetId="5">'[36]Final Production Release'!#REF!</definedName>
    <definedName name="_pmwc_FPR_RevCloseDate_PurchaseOrderTooling">'[37]Final Production Release'!#REF!</definedName>
    <definedName name="_pmwc_FPR_RevCloseDate_RSO" localSheetId="5">'[36]Final Production Release'!#REF!</definedName>
    <definedName name="_pmwc_FPR_RevCloseDate_RSO">'[37]Final Production Release'!#REF!</definedName>
    <definedName name="_pmwc_FPR_RevCloseDate_SourcingTrackingMatrix" localSheetId="5">'[36]Final Production Release'!#REF!</definedName>
    <definedName name="_pmwc_FPR_RevCloseDate_SourcingTrackingMatrix">'[37]Final Production Release'!#REF!</definedName>
    <definedName name="_pmwc_FPR_RevCloseDate_SourcingTRR" localSheetId="5">'[36]Final Production Release'!#REF!</definedName>
    <definedName name="_pmwc_FPR_RevCloseDate_SourcingTRR">'[37]Final Production Release'!#REF!</definedName>
    <definedName name="_pmwc_FPR_RevCloseDate_SSO" localSheetId="5">'[36]Final Production Release'!#REF!</definedName>
    <definedName name="_pmwc_FPR_RevCloseDate_SSO">'[37]Final Production Release'!#REF!</definedName>
    <definedName name="_pmwc_FPR_RevCloseDate_SSOW" localSheetId="5">'[36]Final Production Release'!#REF!</definedName>
    <definedName name="_pmwc_FPR_RevCloseDate_SSOW">'[37]Final Production Release'!#REF!</definedName>
    <definedName name="_pmwc_FPR_RevCloseDate_SupplierContainmentPlan" localSheetId="5">'[36]Final Production Release'!#REF!</definedName>
    <definedName name="_pmwc_FPR_RevCloseDate_SupplierContainmentPlan">'[37]Final Production Release'!#REF!</definedName>
    <definedName name="_pmwc_FPR_RevCloseDate_SupplierReadinessReview" localSheetId="5">'[36]Final Production Release'!#REF!</definedName>
    <definedName name="_pmwc_FPR_RevCloseDate_SupplierReadinessReview">'[37]Final Production Release'!#REF!</definedName>
    <definedName name="_pmwc_FPR_RevCloseDate_TDM" localSheetId="5">'[36]Final Production Release'!#REF!</definedName>
    <definedName name="_pmwc_FPR_RevCloseDate_TDM">'[37]Final Production Release'!#REF!</definedName>
    <definedName name="_pmwc_FPR_RevCloseDate_Tooling" localSheetId="5">'[36]Final Production Release'!#REF!</definedName>
    <definedName name="_pmwc_FPR_RevCloseDate_Tooling">'[37]Final Production Release'!#REF!</definedName>
    <definedName name="_pmwc_FPR_RevCloseDate_ToolingFixtureAuthorization" localSheetId="5">'[36]Final Production Release'!#REF!</definedName>
    <definedName name="_pmwc_FPR_RevCloseDate_ToolingFixtureAuthorization">'[37]Final Production Release'!#REF!</definedName>
    <definedName name="_pmwc_FPR_Status_AppearanceManual" localSheetId="5">'[36]Final Production Release'!#REF!</definedName>
    <definedName name="_pmwc_FPR_Status_AppearanceManual">'[37]Final Production Release'!#REF!</definedName>
    <definedName name="_pmwc_FPR_Status_BOM" localSheetId="5">'[36]Final Production Release'!#REF!</definedName>
    <definedName name="_pmwc_FPR_Status_BOM">'[37]Final Production Release'!#REF!</definedName>
    <definedName name="_pmwc_FPR_Status_Build" localSheetId="5">'[36]Final Production Release'!#REF!</definedName>
    <definedName name="_pmwc_FPR_Status_Build">'[37]Final Production Release'!#REF!</definedName>
    <definedName name="_pmwc_FPR_Status_BuildEventSummary" localSheetId="5">'[36]Final Production Release'!#REF!</definedName>
    <definedName name="_pmwc_FPR_Status_BuildEventSummary">'[37]Final Production Release'!#REF!</definedName>
    <definedName name="_pmwc_FPR_Status_ControlPlan" localSheetId="5">'[36]Final Production Release'!#REF!</definedName>
    <definedName name="_pmwc_FPR_Status_ControlPlan">'[37]Final Production Release'!#REF!</definedName>
    <definedName name="_pmwc_FPR_Status_ControlPlanSupplier" localSheetId="5">'[36]Final Production Release'!#REF!</definedName>
    <definedName name="_pmwc_FPR_Status_ControlPlanSupplier">'[37]Final Production Release'!#REF!</definedName>
    <definedName name="_pmwc_FPR_Status_CostedBOM" localSheetId="5">'[36]Final Production Release'!#REF!</definedName>
    <definedName name="_pmwc_FPR_Status_CostedBOM">'[37]Final Production Release'!#REF!</definedName>
    <definedName name="_pmwc_FPR_Status_DFAMBuildIssuesList" localSheetId="5">'[36]Final Production Release'!#REF!</definedName>
    <definedName name="_pmwc_FPR_Status_DFAMBuildIssuesList">'[37]Final Production Release'!#REF!</definedName>
    <definedName name="_pmwc_FPR_Status_DirectedSupplierAwardLetter" localSheetId="5">'[36]Final Production Release'!#REF!</definedName>
    <definedName name="_pmwc_FPR_Status_DirectedSupplierAwardLetter">'[37]Final Production Release'!#REF!</definedName>
    <definedName name="_pmwc_FPR_Status_DrawingSet" localSheetId="5">'[36]Final Production Release'!#REF!</definedName>
    <definedName name="_pmwc_FPR_Status_DrawingSet">'[37]Final Production Release'!#REF!</definedName>
    <definedName name="_pmwc_FPR_Status_DVPR" localSheetId="5">'[36]Final Production Release'!#REF!</definedName>
    <definedName name="_pmwc_FPR_Status_DVPR">'[37]Final Production Release'!#REF!</definedName>
    <definedName name="_pmwc_FPR_Status_DVPRSupplier" localSheetId="5">'[36]Final Production Release'!#REF!</definedName>
    <definedName name="_pmwc_FPR_Status_DVPRSupplier">'[37]Final Production Release'!#REF!</definedName>
    <definedName name="_pmwc_FPR_Status_EmphasisBuild" localSheetId="5">'[36]Final Production Release'!#REF!</definedName>
    <definedName name="_pmwc_FPR_Status_EmphasisBuild">'[37]Final Production Release'!#REF!</definedName>
    <definedName name="_pmwc_FPR_Status_FinancialPanel" localSheetId="5">'[36]Final Production Release'!#REF!</definedName>
    <definedName name="_pmwc_FPR_Status_FinancialPanel">'[37]Final Production Release'!#REF!</definedName>
    <definedName name="_pmwc_FPR_Status_FinancialRoadmap" localSheetId="5">'[36]Final Production Release'!#REF!</definedName>
    <definedName name="_pmwc_FPR_Status_FinancialRoadmap">'[37]Final Production Release'!#REF!</definedName>
    <definedName name="_pmwc_FPR_Status_GageConfirmation" localSheetId="5">'[36]Final Production Release'!#REF!</definedName>
    <definedName name="_pmwc_FPR_Status_GageConfirmation">'[37]Final Production Release'!#REF!</definedName>
    <definedName name="_pmwc_FPR_Status_IMDS" localSheetId="5">'[36]Final Production Release'!#REF!</definedName>
    <definedName name="_pmwc_FPR_Status_IMDS">'[37]Final Production Release'!#REF!</definedName>
    <definedName name="_pmwc_FPR_Status_LaborRequirementsSummary" localSheetId="5">'[36]Final Production Release'!#REF!</definedName>
    <definedName name="_pmwc_FPR_Status_LaborRequirementsSummary">'[37]Final Production Release'!#REF!</definedName>
    <definedName name="_pmwc_FPR_Status_LessonsLearned" localSheetId="5">'[36]Final Production Release'!#REF!</definedName>
    <definedName name="_pmwc_FPR_Status_LessonsLearned">'[37]Final Production Release'!#REF!</definedName>
    <definedName name="_pmwc_FPR_Status_MBOM" localSheetId="5">'[36]Final Production Release'!#REF!</definedName>
    <definedName name="_pmwc_FPR_Status_MBOM">'[37]Final Production Release'!#REF!</definedName>
    <definedName name="_pmwc_FPR_Status_MSA" localSheetId="5">'[36]Final Production Release'!#REF!</definedName>
    <definedName name="_pmwc_FPR_Status_MSA">'[37]Final Production Release'!#REF!</definedName>
    <definedName name="_pmwc_FPR_Status_OKToShip" localSheetId="5">'[36]Final Production Release'!#REF!</definedName>
    <definedName name="_pmwc_FPR_Status_OKToShip">'[37]Final Production Release'!#REF!</definedName>
    <definedName name="_pmwc_FPR_Status_PartsMatrix" localSheetId="5">'[36]Final Production Release'!#REF!</definedName>
    <definedName name="_pmwc_FPR_Status_PartsMatrix">'[37]Final Production Release'!#REF!</definedName>
    <definedName name="_pmwc_FPR_Status_PartsMatrixReview" localSheetId="5">'[36]Final Production Release'!#REF!</definedName>
    <definedName name="_pmwc_FPR_Status_PartsMatrixReview">'[37]Final Production Release'!#REF!</definedName>
    <definedName name="_pmwc_FPR_Status_PastProblemRoadmap" localSheetId="5">'[36]Final Production Release'!#REF!</definedName>
    <definedName name="_pmwc_FPR_Status_PastProblemRoadmap">'[37]Final Production Release'!#REF!</definedName>
    <definedName name="_pmwc_FPR_Status_PFMEA" localSheetId="5">'[36]Final Production Release'!#REF!</definedName>
    <definedName name="_pmwc_FPR_Status_PFMEA">'[37]Final Production Release'!#REF!</definedName>
    <definedName name="_pmwc_FPR_Status_PlantLaunchGlidepath" localSheetId="5">'[36]Final Production Release'!#REF!</definedName>
    <definedName name="_pmwc_FPR_Status_PlantLaunchGlidepath">'[37]Final Production Release'!#REF!</definedName>
    <definedName name="_pmwc_FPR_Status_ProcessFlowDiagram" localSheetId="5">'[36]Final Production Release'!#REF!</definedName>
    <definedName name="_pmwc_FPR_Status_ProcessFlowDiagram">'[37]Final Production Release'!#REF!</definedName>
    <definedName name="_pmwc_FPR_Status_PurchaseOrderParts" localSheetId="5">'[36]Final Production Release'!#REF!</definedName>
    <definedName name="_pmwc_FPR_Status_PurchaseOrderParts">'[37]Final Production Release'!#REF!</definedName>
    <definedName name="_pmwc_FPR_Status_PurchaseOrderTooling" localSheetId="5">'[36]Final Production Release'!#REF!</definedName>
    <definedName name="_pmwc_FPR_Status_PurchaseOrderTooling">'[37]Final Production Release'!#REF!</definedName>
    <definedName name="_pmwc_FPR_Status_SourcingTrackingMatrix" localSheetId="5">'[36]Final Production Release'!#REF!</definedName>
    <definedName name="_pmwc_FPR_Status_SourcingTrackingMatrix">'[37]Final Production Release'!#REF!</definedName>
    <definedName name="_pmwc_FPR_Status_SourcingTRR" localSheetId="5">'[36]Final Production Release'!#REF!</definedName>
    <definedName name="_pmwc_FPR_Status_SourcingTRR">'[37]Final Production Release'!#REF!</definedName>
    <definedName name="_pmwc_FPR_Status_SSOW" localSheetId="5">'[36]Final Production Release'!#REF!</definedName>
    <definedName name="_pmwc_FPR_Status_SSOW">'[37]Final Production Release'!#REF!</definedName>
    <definedName name="_pmwc_FPR_Status_SupplierContainmentPlan" localSheetId="5">'[36]Final Production Release'!#REF!</definedName>
    <definedName name="_pmwc_FPR_Status_SupplierContainmentPlan">'[37]Final Production Release'!#REF!</definedName>
    <definedName name="_pmwc_FPR_Status_SupplierReadinessReview" localSheetId="5">'[36]Final Production Release'!#REF!</definedName>
    <definedName name="_pmwc_FPR_Status_SupplierReadinessReview">'[37]Final Production Release'!#REF!</definedName>
    <definedName name="_pmwc_FPR_Status_TDM" localSheetId="5">'[36]Final Production Release'!#REF!</definedName>
    <definedName name="_pmwc_FPR_Status_TDM">'[37]Final Production Release'!#REF!</definedName>
    <definedName name="_pmwc_FPR_Status_Tooling" localSheetId="5">'[36]Final Production Release'!#REF!</definedName>
    <definedName name="_pmwc_FPR_Status_Tooling">'[37]Final Production Release'!#REF!</definedName>
    <definedName name="_pmwc_FPR_Status_ToolingFixtureAuthorization" localSheetId="5">'[36]Final Production Release'!#REF!</definedName>
    <definedName name="_pmwc_FPR_Status_ToolingFixtureAuthorization">'[37]Final Production Release'!#REF!</definedName>
    <definedName name="_pmwc_PL_Action_Build" localSheetId="5">'[36]Post Launch Review'!#REF!</definedName>
    <definedName name="_pmwc_PL_Action_Build">'[37]Post Launch Review'!#REF!</definedName>
    <definedName name="_pmwc_PL_Action_ContainmentScrapPlan" localSheetId="5">'[36]Post Launch Review'!#REF!</definedName>
    <definedName name="_pmwc_PL_Action_ContainmentScrapPlan">'[37]Post Launch Review'!#REF!</definedName>
    <definedName name="_pmwc_PL_Action_FinancialPanel" localSheetId="5">'[36]Post Launch Review'!#REF!</definedName>
    <definedName name="_pmwc_PL_Action_FinancialPanel">'[37]Post Launch Review'!#REF!</definedName>
    <definedName name="_pmwc_PL_Action_FinancialRoadmap" localSheetId="5">'[36]Post Launch Review'!#REF!</definedName>
    <definedName name="_pmwc_PL_Action_FinancialRoadmap">'[37]Post Launch Review'!#REF!</definedName>
    <definedName name="_pmwc_PL_Action_LaunchPerformance" localSheetId="5">'[36]Post Launch Review'!#REF!</definedName>
    <definedName name="_pmwc_PL_Action_LaunchPerformance">'[37]Post Launch Review'!#REF!</definedName>
    <definedName name="_pmwc_PL_Action_LessonsLearned" localSheetId="5">'[36]Post Launch Review'!#REF!</definedName>
    <definedName name="_pmwc_PL_Action_LessonsLearned">'[37]Post Launch Review'!#REF!</definedName>
    <definedName name="_pmwc_PL_Action_MeasurementCapability" localSheetId="5">'[36]Post Launch Review'!#REF!</definedName>
    <definedName name="_pmwc_PL_Action_MeasurementCapability">'[37]Post Launch Review'!#REF!</definedName>
    <definedName name="_pmwc_PL_Action_RecoveryCustomer" localSheetId="5">'[36]Post Launch Review'!#REF!</definedName>
    <definedName name="_pmwc_PL_Action_RecoveryCustomer">'[37]Post Launch Review'!#REF!</definedName>
    <definedName name="_pmwc_PL_Action_ResourcePlanRedeployment" localSheetId="5">'[36]Post Launch Review'!#REF!</definedName>
    <definedName name="_pmwc_PL_Action_ResourcePlanRedeployment">'[37]Post Launch Review'!#REF!</definedName>
    <definedName name="_pmwc_PL_CloseDate_Build" localSheetId="5">'[36]Post Launch Review'!#REF!</definedName>
    <definedName name="_pmwc_PL_CloseDate_Build">'[37]Post Launch Review'!#REF!</definedName>
    <definedName name="_pmwc_PL_CloseDate_ContainmentScrapPlan" localSheetId="5">'[36]Post Launch Review'!#REF!</definedName>
    <definedName name="_pmwc_PL_CloseDate_ContainmentScrapPlan">'[37]Post Launch Review'!#REF!</definedName>
    <definedName name="_pmwc_PL_CloseDate_FinancialPanel" localSheetId="5">'[36]Post Launch Review'!#REF!</definedName>
    <definedName name="_pmwc_PL_CloseDate_FinancialPanel">'[37]Post Launch Review'!#REF!</definedName>
    <definedName name="_pmwc_PL_CloseDate_FinancialRoadmap" localSheetId="5">'[36]Post Launch Review'!#REF!</definedName>
    <definedName name="_pmwc_PL_CloseDate_FinancialRoadmap">'[37]Post Launch Review'!#REF!</definedName>
    <definedName name="_pmwc_PL_CloseDate_LaunchPerformance" localSheetId="5">'[36]Post Launch Review'!#REF!</definedName>
    <definedName name="_pmwc_PL_CloseDate_LaunchPerformance">'[37]Post Launch Review'!#REF!</definedName>
    <definedName name="_pmwc_PL_CloseDate_LessonsLearned" localSheetId="5">'[36]Post Launch Review'!#REF!</definedName>
    <definedName name="_pmwc_PL_CloseDate_LessonsLearned">'[37]Post Launch Review'!#REF!</definedName>
    <definedName name="_pmwc_PL_CloseDate_MeasurementCapability" localSheetId="5">'[36]Post Launch Review'!#REF!</definedName>
    <definedName name="_pmwc_PL_CloseDate_MeasurementCapability">'[37]Post Launch Review'!#REF!</definedName>
    <definedName name="_pmwc_PL_CloseDate_RecoveryCustomer" localSheetId="5">'[36]Post Launch Review'!#REF!</definedName>
    <definedName name="_pmwc_PL_CloseDate_RecoveryCustomer">'[37]Post Launch Review'!#REF!</definedName>
    <definedName name="_pmwc_PL_CloseDate_ResourcePlanRedeployment" localSheetId="5">'[36]Post Launch Review'!#REF!</definedName>
    <definedName name="_pmwc_PL_CloseDate_ResourcePlanRedeployment">'[37]Post Launch Review'!#REF!</definedName>
    <definedName name="_pmwc_PL_Date_Build" localSheetId="5">'[36]Post Launch Review'!#REF!</definedName>
    <definedName name="_pmwc_PL_Date_Build">'[37]Post Launch Review'!#REF!</definedName>
    <definedName name="_pmwc_PL_Date_ContainmentScrapPlan" localSheetId="5">'[36]Post Launch Review'!#REF!</definedName>
    <definedName name="_pmwc_PL_Date_ContainmentScrapPlan">'[37]Post Launch Review'!#REF!</definedName>
    <definedName name="_pmwc_PL_Date_FinancialPanel" localSheetId="5">'[36]Post Launch Review'!#REF!</definedName>
    <definedName name="_pmwc_PL_Date_FinancialPanel">'[37]Post Launch Review'!#REF!</definedName>
    <definedName name="_pmwc_PL_Date_FinancialRoadmap" localSheetId="5">'[36]Post Launch Review'!#REF!</definedName>
    <definedName name="_pmwc_PL_Date_FinancialRoadmap">'[37]Post Launch Review'!#REF!</definedName>
    <definedName name="_pmwc_PL_Date_LaunchPerformance" localSheetId="5">'[36]Post Launch Review'!#REF!</definedName>
    <definedName name="_pmwc_PL_Date_LaunchPerformance">'[37]Post Launch Review'!#REF!</definedName>
    <definedName name="_pmwc_PL_Date_LessonsLearned" localSheetId="5">'[36]Post Launch Review'!#REF!</definedName>
    <definedName name="_pmwc_PL_Date_LessonsLearned">'[37]Post Launch Review'!#REF!</definedName>
    <definedName name="_pmwc_PL_Date_MeasurementCapability" localSheetId="5">'[36]Post Launch Review'!#REF!</definedName>
    <definedName name="_pmwc_PL_Date_MeasurementCapability">'[37]Post Launch Review'!#REF!</definedName>
    <definedName name="_pmwc_PL_Date_RecoveryCustomer" localSheetId="5">'[36]Post Launch Review'!#REF!</definedName>
    <definedName name="_pmwc_PL_Date_RecoveryCustomer">'[37]Post Launch Review'!#REF!</definedName>
    <definedName name="_pmwc_PL_Date_ResourcePlanRedeployment" localSheetId="5">'[36]Post Launch Review'!#REF!</definedName>
    <definedName name="_pmwc_PL_Date_ResourcePlanRedeployment">'[37]Post Launch Review'!#REF!</definedName>
    <definedName name="_pmwc_PL_Link_Build" localSheetId="5">'[36]Post Launch Review'!#REF!</definedName>
    <definedName name="_pmwc_PL_Link_Build">'[37]Post Launch Review'!#REF!</definedName>
    <definedName name="_pmwc_PL_Link_ContainmentScrapPlan" localSheetId="5">'[36]Post Launch Review'!#REF!</definedName>
    <definedName name="_pmwc_PL_Link_ContainmentScrapPlan">'[37]Post Launch Review'!#REF!</definedName>
    <definedName name="_pmwc_PL_Link_FinancialPanel" localSheetId="5">'[36]Post Launch Review'!#REF!</definedName>
    <definedName name="_pmwc_PL_Link_FinancialPanel">'[37]Post Launch Review'!#REF!</definedName>
    <definedName name="_pmwc_PL_Link_FinancialRoadmap" localSheetId="5">'[36]Post Launch Review'!#REF!</definedName>
    <definedName name="_pmwc_PL_Link_FinancialRoadmap">'[37]Post Launch Review'!#REF!</definedName>
    <definedName name="_pmwc_PL_Link_LaunchPerformance" localSheetId="5">'[36]Post Launch Review'!#REF!</definedName>
    <definedName name="_pmwc_PL_Link_LaunchPerformance">'[37]Post Launch Review'!#REF!</definedName>
    <definedName name="_pmwc_PL_Link_LessonsLearned" localSheetId="5">'[36]Post Launch Review'!#REF!</definedName>
    <definedName name="_pmwc_PL_Link_LessonsLearned">'[37]Post Launch Review'!#REF!</definedName>
    <definedName name="_pmwc_PL_Link_MeasurementCapability" localSheetId="5">'[36]Post Launch Review'!#REF!</definedName>
    <definedName name="_pmwc_PL_Link_MeasurementCapability">'[37]Post Launch Review'!#REF!</definedName>
    <definedName name="_pmwc_PL_Link_RecoveryCustomer" localSheetId="5">'[36]Post Launch Review'!#REF!</definedName>
    <definedName name="_pmwc_PL_Link_RecoveryCustomer">'[37]Post Launch Review'!#REF!</definedName>
    <definedName name="_pmwc_PL_Link_ResourcePlanRedeployment" localSheetId="5">'[36]Post Launch Review'!#REF!</definedName>
    <definedName name="_pmwc_PL_Link_ResourcePlanRedeployment">'[37]Post Launch Review'!#REF!</definedName>
    <definedName name="_pmwc_PL_Problem_Build" localSheetId="5">'[36]Post Launch Review'!#REF!</definedName>
    <definedName name="_pmwc_PL_Problem_Build">'[37]Post Launch Review'!#REF!</definedName>
    <definedName name="_pmwc_PL_Problem_ContainmentScrapPlan" localSheetId="5">'[36]Post Launch Review'!#REF!</definedName>
    <definedName name="_pmwc_PL_Problem_ContainmentScrapPlan">'[37]Post Launch Review'!#REF!</definedName>
    <definedName name="_pmwc_PL_Problem_FinancialPanel" localSheetId="5">'[36]Post Launch Review'!#REF!</definedName>
    <definedName name="_pmwc_PL_Problem_FinancialPanel">'[37]Post Launch Review'!#REF!</definedName>
    <definedName name="_pmwc_PL_Problem_FinancialRoadmap" localSheetId="5">'[36]Post Launch Review'!#REF!</definedName>
    <definedName name="_pmwc_PL_Problem_FinancialRoadmap">'[37]Post Launch Review'!#REF!</definedName>
    <definedName name="_pmwc_PL_Problem_LaunchPerformance" localSheetId="5">'[36]Post Launch Review'!#REF!</definedName>
    <definedName name="_pmwc_PL_Problem_LaunchPerformance">'[37]Post Launch Review'!#REF!</definedName>
    <definedName name="_pmwc_PL_Problem_LessonsLearned" localSheetId="5">'[36]Post Launch Review'!#REF!</definedName>
    <definedName name="_pmwc_PL_Problem_LessonsLearned">'[37]Post Launch Review'!#REF!</definedName>
    <definedName name="_pmwc_PL_Problem_MeasurementCapability" localSheetId="5">'[36]Post Launch Review'!#REF!</definedName>
    <definedName name="_pmwc_PL_Problem_MeasurementCapability">'[37]Post Launch Review'!#REF!</definedName>
    <definedName name="_pmwc_PL_Problem_RecoveryCustomer" localSheetId="5">'[36]Post Launch Review'!#REF!</definedName>
    <definedName name="_pmwc_PL_Problem_RecoveryCustomer">'[37]Post Launch Review'!#REF!</definedName>
    <definedName name="_pmwc_PL_Problem_ResourcePlanRedeployment" localSheetId="5">'[36]Post Launch Review'!#REF!</definedName>
    <definedName name="_pmwc_PL_Problem_ResourcePlanRedeployment">'[37]Post Launch Review'!#REF!</definedName>
    <definedName name="_pmwc_PL_Responsible_Build" localSheetId="5">'[36]Post Launch Review'!#REF!</definedName>
    <definedName name="_pmwc_PL_Responsible_Build">'[37]Post Launch Review'!#REF!</definedName>
    <definedName name="_pmwc_PL_Responsible_ContainmentScrapPlan" localSheetId="5">'[36]Post Launch Review'!#REF!</definedName>
    <definedName name="_pmwc_PL_Responsible_ContainmentScrapPlan">'[37]Post Launch Review'!#REF!</definedName>
    <definedName name="_pmwc_PL_Responsible_FinancialPanel" localSheetId="5">'[36]Post Launch Review'!#REF!</definedName>
    <definedName name="_pmwc_PL_Responsible_FinancialPanel">'[37]Post Launch Review'!#REF!</definedName>
    <definedName name="_pmwc_PL_Responsible_FinancialRoadmap" localSheetId="5">'[36]Post Launch Review'!#REF!</definedName>
    <definedName name="_pmwc_PL_Responsible_FinancialRoadmap">'[37]Post Launch Review'!#REF!</definedName>
    <definedName name="_pmwc_PL_Responsible_LaunchPerformance" localSheetId="5">'[36]Post Launch Review'!#REF!</definedName>
    <definedName name="_pmwc_PL_Responsible_LaunchPerformance">'[37]Post Launch Review'!#REF!</definedName>
    <definedName name="_pmwc_PL_Responsible_LessonsLearned" localSheetId="5">'[36]Post Launch Review'!#REF!</definedName>
    <definedName name="_pmwc_PL_Responsible_LessonsLearned">'[37]Post Launch Review'!#REF!</definedName>
    <definedName name="_pmwc_PL_Responsible_MeasurementCapability" localSheetId="5">'[36]Post Launch Review'!#REF!</definedName>
    <definedName name="_pmwc_PL_Responsible_MeasurementCapability">'[37]Post Launch Review'!#REF!</definedName>
    <definedName name="_pmwc_PL_Responsible_RecoveryCustomer" localSheetId="5">'[36]Post Launch Review'!#REF!</definedName>
    <definedName name="_pmwc_PL_Responsible_RecoveryCustomer">'[37]Post Launch Review'!#REF!</definedName>
    <definedName name="_pmwc_PL_Responsible_ResourcePlanRedeployment" localSheetId="5">'[36]Post Launch Review'!#REF!</definedName>
    <definedName name="_pmwc_PL_Responsible_ResourcePlanRedeployment">'[37]Post Launch Review'!#REF!</definedName>
    <definedName name="_pmwc_PL_RevCloseDate_Build" localSheetId="5">'[36]Post Launch Review'!#REF!</definedName>
    <definedName name="_pmwc_PL_RevCloseDate_Build">'[37]Post Launch Review'!#REF!</definedName>
    <definedName name="_pmwc_PL_RevCloseDate_ContainmentScrapPlan" localSheetId="5">'[36]Post Launch Review'!#REF!</definedName>
    <definedName name="_pmwc_PL_RevCloseDate_ContainmentScrapPlan">'[37]Post Launch Review'!#REF!</definedName>
    <definedName name="_pmwc_PL_RevCloseDate_FinancialPanel" localSheetId="5">'[36]Post Launch Review'!#REF!</definedName>
    <definedName name="_pmwc_PL_RevCloseDate_FinancialPanel">'[37]Post Launch Review'!#REF!</definedName>
    <definedName name="_pmwc_PL_RevCloseDate_FinancialRoadmap" localSheetId="5">'[36]Post Launch Review'!#REF!</definedName>
    <definedName name="_pmwc_PL_RevCloseDate_FinancialRoadmap">'[37]Post Launch Review'!#REF!</definedName>
    <definedName name="_pmwc_PL_RevCloseDate_LaunchPerformance" localSheetId="5">'[36]Post Launch Review'!#REF!</definedName>
    <definedName name="_pmwc_PL_RevCloseDate_LaunchPerformance">'[37]Post Launch Review'!#REF!</definedName>
    <definedName name="_pmwc_PL_RevCloseDate_LessonsLearned" localSheetId="5">'[36]Post Launch Review'!#REF!</definedName>
    <definedName name="_pmwc_PL_RevCloseDate_LessonsLearned">'[37]Post Launch Review'!#REF!</definedName>
    <definedName name="_pmwc_PL_RevCloseDate_MeasurementCapability" localSheetId="5">'[36]Post Launch Review'!#REF!</definedName>
    <definedName name="_pmwc_PL_RevCloseDate_MeasurementCapability">'[37]Post Launch Review'!#REF!</definedName>
    <definedName name="_pmwc_PL_RevCloseDate_RecoveryCustomer" localSheetId="5">'[36]Post Launch Review'!#REF!</definedName>
    <definedName name="_pmwc_PL_RevCloseDate_RecoveryCustomer">'[37]Post Launch Review'!#REF!</definedName>
    <definedName name="_pmwc_PL_RevCloseDate_ResourcePlanRedeployment" localSheetId="5">'[36]Post Launch Review'!#REF!</definedName>
    <definedName name="_pmwc_PL_RevCloseDate_ResourcePlanRedeployment">'[37]Post Launch Review'!#REF!</definedName>
    <definedName name="_pmwc_PL_Status_Build" localSheetId="5">'[36]Post Launch Review'!#REF!</definedName>
    <definedName name="_pmwc_PL_Status_Build">'[37]Post Launch Review'!#REF!</definedName>
    <definedName name="_pmwc_PL_Status_ContainmentScrapPlan" localSheetId="5">'[36]Post Launch Review'!#REF!</definedName>
    <definedName name="_pmwc_PL_Status_ContainmentScrapPlan">'[37]Post Launch Review'!#REF!</definedName>
    <definedName name="_pmwc_PL_Status_FinancialPanel" localSheetId="5">'[36]Post Launch Review'!#REF!</definedName>
    <definedName name="_pmwc_PL_Status_FinancialPanel">'[37]Post Launch Review'!#REF!</definedName>
    <definedName name="_pmwc_PL_Status_FinancialRoadmap" localSheetId="5">'[36]Post Launch Review'!#REF!</definedName>
    <definedName name="_pmwc_PL_Status_FinancialRoadmap">'[37]Post Launch Review'!#REF!</definedName>
    <definedName name="_pmwc_PL_Status_LaunchPerformance" localSheetId="5">'[36]Post Launch Review'!#REF!</definedName>
    <definedName name="_pmwc_PL_Status_LaunchPerformance">'[37]Post Launch Review'!#REF!</definedName>
    <definedName name="_pmwc_PL_Status_LessonsLearned" localSheetId="5">'[36]Post Launch Review'!#REF!</definedName>
    <definedName name="_pmwc_PL_Status_LessonsLearned">'[37]Post Launch Review'!#REF!</definedName>
    <definedName name="_pmwc_PL_Status_MeasurementCapability" localSheetId="5">'[36]Post Launch Review'!#REF!</definedName>
    <definedName name="_pmwc_PL_Status_MeasurementCapability">'[37]Post Launch Review'!#REF!</definedName>
    <definedName name="_pmwc_PL_Status_RecoveryCustomer" localSheetId="5">'[36]Post Launch Review'!#REF!</definedName>
    <definedName name="_pmwc_PL_Status_RecoveryCustomer">'[37]Post Launch Review'!#REF!</definedName>
    <definedName name="_pmwc_PL_Status_ResourcePlanRedeployment" localSheetId="5">'[36]Post Launch Review'!#REF!</definedName>
    <definedName name="_pmwc_PL_Status_ResourcePlanRedeployment">'[37]Post Launch Review'!#REF!</definedName>
    <definedName name="_pmwc_PostLaunchPlanDate" localSheetId="5">[38]Dashboard!$D$79</definedName>
    <definedName name="_pmwc_PostLaunchPlanDate">[39]Dashboard!$D$79</definedName>
    <definedName name="_pmwc_ProgramStartDSOPlanDate" localSheetId="5">[36]Dashboard!$J$24</definedName>
    <definedName name="_pmwc_ProgramStartDSOPlanDate">[37]Dashboard!$J$24</definedName>
    <definedName name="_pmwc_ProgramStartFSOPlanDate" localSheetId="5">[36]Dashboard!$P$24</definedName>
    <definedName name="_pmwc_ProgramStartFSOPlanDate">[37]Dashboard!$P$24</definedName>
    <definedName name="_pmwc_ProgramStartMSOPlanDate" localSheetId="5">[36]Dashboard!$R$24</definedName>
    <definedName name="_pmwc_ProgramStartMSOPlanDate">[37]Dashboard!$R$24</definedName>
    <definedName name="_pmwc_ProgramStartPlanDate" localSheetId="5">[38]Dashboard!$D$43</definedName>
    <definedName name="_pmwc_ProgramStartPlanDate">[39]Dashboard!$D$43</definedName>
    <definedName name="_pmwc_ProgramStartRSOPlanDate" localSheetId="5">[36]Dashboard!$L$24</definedName>
    <definedName name="_pmwc_ProgramStartRSOPlanDate">[37]Dashboard!$L$24</definedName>
    <definedName name="_pmwc_PS_Action_BPCAR" localSheetId="5">'[36]Program Start'!#REF!</definedName>
    <definedName name="_pmwc_PS_Action_BPCAR">'[37]Program Start'!#REF!</definedName>
    <definedName name="_pmwc_PS_Action_EngineeringBudget" localSheetId="5">'[36]Program Start'!#REF!</definedName>
    <definedName name="_pmwc_PS_Action_EngineeringBudget">'[37]Program Start'!#REF!</definedName>
    <definedName name="_pmwc_PS_Action_GateWorkbook" localSheetId="5">'[36]Program Start'!#REF!</definedName>
    <definedName name="_pmwc_PS_Action_GateWorkbook">'[37]Program Start'!#REF!</definedName>
    <definedName name="_pmwc_PS_Action_GlobalWorkshop" localSheetId="5">'[36]Program Start'!#REF!</definedName>
    <definedName name="_pmwc_PS_Action_GlobalWorkshop">'[37]Program Start'!#REF!</definedName>
    <definedName name="_pmwc_PS_Action_LessonsLearned" localSheetId="5">'[36]Program Start'!#REF!</definedName>
    <definedName name="_pmwc_PS_Action_LessonsLearned">'[37]Program Start'!#REF!</definedName>
    <definedName name="_pmwc_PS_Action_PAPTimeline" localSheetId="5">'[36]Program Start'!#REF!</definedName>
    <definedName name="_pmwc_PS_Action_PAPTimeline">'[37]Program Start'!#REF!</definedName>
    <definedName name="_pmwc_PS_Action_ProgramFile" localSheetId="5">'[36]Program Start'!#REF!</definedName>
    <definedName name="_pmwc_PS_Action_ProgramFile">'[37]Program Start'!#REF!</definedName>
    <definedName name="_pmwc_PS_Action_Resources" localSheetId="5">'[36]Program Start'!#REF!</definedName>
    <definedName name="_pmwc_PS_Action_Resources">'[37]Program Start'!#REF!</definedName>
    <definedName name="_pmwc_PS_Action_SOW" localSheetId="5">'[36]Program Start'!#REF!</definedName>
    <definedName name="_pmwc_PS_Action_SOW">'[37]Program Start'!#REF!</definedName>
    <definedName name="_pmwc_PS_Action_TopIssues" localSheetId="5">'[36]Program Start'!#REF!</definedName>
    <definedName name="_pmwc_PS_Action_TopIssues">'[37]Program Start'!#REF!</definedName>
    <definedName name="_pmwc_PS_CloseDate_BPCAR" localSheetId="5">'[36]Program Start'!#REF!</definedName>
    <definedName name="_pmwc_PS_CloseDate_BPCAR">'[37]Program Start'!#REF!</definedName>
    <definedName name="_pmwc_PS_CloseDate_EngineeringBudget" localSheetId="5">'[36]Program Start'!#REF!</definedName>
    <definedName name="_pmwc_PS_CloseDate_EngineeringBudget">'[37]Program Start'!#REF!</definedName>
    <definedName name="_pmwc_PS_CloseDate_GateWorkbook" localSheetId="5">'[36]Program Start'!#REF!</definedName>
    <definedName name="_pmwc_PS_CloseDate_GateWorkbook">'[37]Program Start'!#REF!</definedName>
    <definedName name="_pmwc_PS_CloseDate_GlobalWorkshop" localSheetId="5">'[36]Program Start'!#REF!</definedName>
    <definedName name="_pmwc_PS_CloseDate_GlobalWorkshop">'[37]Program Start'!#REF!</definedName>
    <definedName name="_pmwc_PS_CloseDate_LessonsLearned" localSheetId="5">'[36]Program Start'!#REF!</definedName>
    <definedName name="_pmwc_PS_CloseDate_LessonsLearned">'[37]Program Start'!#REF!</definedName>
    <definedName name="_pmwc_PS_CloseDate_PAPTimeline" localSheetId="5">'[36]Program Start'!#REF!</definedName>
    <definedName name="_pmwc_PS_CloseDate_PAPTimeline">'[37]Program Start'!#REF!</definedName>
    <definedName name="_pmwc_PS_CloseDate_ProgramFile" localSheetId="5">'[36]Program Start'!#REF!</definedName>
    <definedName name="_pmwc_PS_CloseDate_ProgramFile">'[37]Program Start'!#REF!</definedName>
    <definedName name="_pmwc_PS_CloseDate_Resources" localSheetId="5">'[36]Program Start'!#REF!</definedName>
    <definedName name="_pmwc_PS_CloseDate_Resources">'[37]Program Start'!#REF!</definedName>
    <definedName name="_pmwc_PS_CloseDate_SOW" localSheetId="5">'[36]Program Start'!#REF!</definedName>
    <definedName name="_pmwc_PS_CloseDate_SOW">'[37]Program Start'!#REF!</definedName>
    <definedName name="_pmwc_PS_CloseDate_TopIssues" localSheetId="5">'[36]Program Start'!#REF!</definedName>
    <definedName name="_pmwc_PS_CloseDate_TopIssues">'[37]Program Start'!#REF!</definedName>
    <definedName name="_pmwc_PS_Date_BPCAR" localSheetId="5">'[36]Program Start'!#REF!</definedName>
    <definedName name="_pmwc_PS_Date_BPCAR">'[37]Program Start'!#REF!</definedName>
    <definedName name="_pmwc_PS_Date_EngineeringBudget" localSheetId="5">'[36]Program Start'!#REF!</definedName>
    <definedName name="_pmwc_PS_Date_EngineeringBudget">'[37]Program Start'!#REF!</definedName>
    <definedName name="_pmwc_PS_Date_GateWorkbook" localSheetId="5">'[36]Program Start'!#REF!</definedName>
    <definedName name="_pmwc_PS_Date_GateWorkbook">'[37]Program Start'!#REF!</definedName>
    <definedName name="_pmwc_PS_Date_GlobalWorkshop" localSheetId="5">'[36]Program Start'!#REF!</definedName>
    <definedName name="_pmwc_PS_Date_GlobalWorkshop">'[37]Program Start'!#REF!</definedName>
    <definedName name="_pmwc_PS_Date_LessonsLearned" localSheetId="5">'[36]Program Start'!#REF!</definedName>
    <definedName name="_pmwc_PS_Date_LessonsLearned">'[37]Program Start'!#REF!</definedName>
    <definedName name="_pmwc_PS_Date_PAPTimeline" localSheetId="5">'[36]Program Start'!#REF!</definedName>
    <definedName name="_pmwc_PS_Date_PAPTimeline">'[37]Program Start'!#REF!</definedName>
    <definedName name="_pmwc_PS_Date_ProgramFile" localSheetId="5">'[36]Program Start'!#REF!</definedName>
    <definedName name="_pmwc_PS_Date_ProgramFile">'[37]Program Start'!#REF!</definedName>
    <definedName name="_pmwc_PS_Date_Resources" localSheetId="5">'[36]Program Start'!#REF!</definedName>
    <definedName name="_pmwc_PS_Date_Resources">'[37]Program Start'!#REF!</definedName>
    <definedName name="_pmwc_PS_Date_SOW" localSheetId="5">'[36]Program Start'!#REF!</definedName>
    <definedName name="_pmwc_PS_Date_SOW">'[37]Program Start'!#REF!</definedName>
    <definedName name="_pmwc_PS_Date_TopIssues" localSheetId="5">'[36]Program Start'!#REF!</definedName>
    <definedName name="_pmwc_PS_Date_TopIssues">'[37]Program Start'!#REF!</definedName>
    <definedName name="_pmwc_PS_Link_BPCAR" localSheetId="5">'[36]Program Start'!#REF!</definedName>
    <definedName name="_pmwc_PS_Link_BPCAR">'[37]Program Start'!#REF!</definedName>
    <definedName name="_pmwc_PS_Link_EngineeringBudget" localSheetId="5">'[36]Program Start'!#REF!</definedName>
    <definedName name="_pmwc_PS_Link_EngineeringBudget">'[37]Program Start'!#REF!</definedName>
    <definedName name="_pmwc_PS_Link_GateWorkbook" localSheetId="5">'[36]Program Start'!#REF!</definedName>
    <definedName name="_pmwc_PS_Link_GateWorkbook">'[37]Program Start'!#REF!</definedName>
    <definedName name="_pmwc_PS_Link_GlobalWorkshop" localSheetId="5">'[36]Program Start'!#REF!</definedName>
    <definedName name="_pmwc_PS_Link_GlobalWorkshop">'[37]Program Start'!#REF!</definedName>
    <definedName name="_pmwc_PS_Link_LessonsLearned" localSheetId="5">'[36]Program Start'!#REF!</definedName>
    <definedName name="_pmwc_PS_Link_LessonsLearned">'[37]Program Start'!#REF!</definedName>
    <definedName name="_pmwc_PS_Link_PAPTimeline" localSheetId="5">'[36]Program Start'!#REF!</definedName>
    <definedName name="_pmwc_PS_Link_PAPTimeline">'[37]Program Start'!#REF!</definedName>
    <definedName name="_pmwc_PS_Link_ProgramFile" localSheetId="5">'[36]Program Start'!#REF!</definedName>
    <definedName name="_pmwc_PS_Link_ProgramFile">'[37]Program Start'!#REF!</definedName>
    <definedName name="_pmwc_PS_Link_Resources" localSheetId="5">'[36]Program Start'!#REF!</definedName>
    <definedName name="_pmwc_PS_Link_Resources">'[37]Program Start'!#REF!</definedName>
    <definedName name="_pmwc_PS_Link_SOW" localSheetId="5">'[36]Program Start'!#REF!</definedName>
    <definedName name="_pmwc_PS_Link_SOW">'[37]Program Start'!#REF!</definedName>
    <definedName name="_pmwc_PS_Link_TopIssues" localSheetId="5">'[36]Program Start'!#REF!</definedName>
    <definedName name="_pmwc_PS_Link_TopIssues">'[37]Program Start'!#REF!</definedName>
    <definedName name="_pmwc_PS_Problem_BPCAR" localSheetId="5">'[36]Program Start'!#REF!</definedName>
    <definedName name="_pmwc_PS_Problem_BPCAR">'[37]Program Start'!#REF!</definedName>
    <definedName name="_pmwc_PS_Problem_EngineeringBudget" localSheetId="5">'[36]Program Start'!#REF!</definedName>
    <definedName name="_pmwc_PS_Problem_EngineeringBudget">'[37]Program Start'!#REF!</definedName>
    <definedName name="_pmwc_PS_Problem_GateWorkbook" localSheetId="5">'[36]Program Start'!#REF!</definedName>
    <definedName name="_pmwc_PS_Problem_GateWorkbook">'[37]Program Start'!#REF!</definedName>
    <definedName name="_pmwc_PS_Problem_GlobalWorkshop" localSheetId="5">'[36]Program Start'!#REF!</definedName>
    <definedName name="_pmwc_PS_Problem_GlobalWorkshop">'[37]Program Start'!#REF!</definedName>
    <definedName name="_pmwc_PS_Problem_LessonsLearned" localSheetId="5">'[36]Program Start'!#REF!</definedName>
    <definedName name="_pmwc_PS_Problem_LessonsLearned">'[37]Program Start'!#REF!</definedName>
    <definedName name="_pmwc_PS_Problem_PAPTimeline" localSheetId="5">'[36]Program Start'!#REF!</definedName>
    <definedName name="_pmwc_PS_Problem_PAPTimeline">'[37]Program Start'!#REF!</definedName>
    <definedName name="_pmwc_PS_Problem_ProgramFile" localSheetId="5">'[36]Program Start'!#REF!</definedName>
    <definedName name="_pmwc_PS_Problem_ProgramFile">'[37]Program Start'!#REF!</definedName>
    <definedName name="_pmwc_PS_Problem_Resources" localSheetId="5">'[36]Program Start'!#REF!</definedName>
    <definedName name="_pmwc_PS_Problem_Resources">'[37]Program Start'!#REF!</definedName>
    <definedName name="_pmwc_PS_Problem_SOW" localSheetId="5">'[36]Program Start'!#REF!</definedName>
    <definedName name="_pmwc_PS_Problem_SOW">'[37]Program Start'!#REF!</definedName>
    <definedName name="_pmwc_PS_Problem_TopIssues" localSheetId="5">'[36]Program Start'!#REF!</definedName>
    <definedName name="_pmwc_PS_Problem_TopIssues">'[37]Program Start'!#REF!</definedName>
    <definedName name="_pmwc_PS_Responsible_BPCAR" localSheetId="5">'[36]Program Start'!#REF!</definedName>
    <definedName name="_pmwc_PS_Responsible_BPCAR">'[37]Program Start'!#REF!</definedName>
    <definedName name="_pmwc_PS_Responsible_EngineeringBudget" localSheetId="5">'[36]Program Start'!#REF!</definedName>
    <definedName name="_pmwc_PS_Responsible_EngineeringBudget">'[37]Program Start'!#REF!</definedName>
    <definedName name="_pmwc_PS_Responsible_GateWorkbook" localSheetId="5">'[36]Program Start'!#REF!</definedName>
    <definedName name="_pmwc_PS_Responsible_GateWorkbook">'[37]Program Start'!#REF!</definedName>
    <definedName name="_pmwc_PS_Responsible_GlobalWorkshop" localSheetId="5">'[36]Program Start'!#REF!</definedName>
    <definedName name="_pmwc_PS_Responsible_GlobalWorkshop">'[37]Program Start'!#REF!</definedName>
    <definedName name="_pmwc_PS_Responsible_LessonsLearned" localSheetId="5">'[36]Program Start'!#REF!</definedName>
    <definedName name="_pmwc_PS_Responsible_LessonsLearned">'[37]Program Start'!#REF!</definedName>
    <definedName name="_pmwc_PS_Responsible_PAPTimeline" localSheetId="5">'[36]Program Start'!#REF!</definedName>
    <definedName name="_pmwc_PS_Responsible_PAPTimeline">'[37]Program Start'!#REF!</definedName>
    <definedName name="_pmwc_PS_Responsible_ProgramFile" localSheetId="5">'[36]Program Start'!#REF!</definedName>
    <definedName name="_pmwc_PS_Responsible_ProgramFile">'[37]Program Start'!#REF!</definedName>
    <definedName name="_pmwc_PS_Responsible_Resources" localSheetId="5">'[36]Program Start'!#REF!</definedName>
    <definedName name="_pmwc_PS_Responsible_Resources">'[37]Program Start'!#REF!</definedName>
    <definedName name="_pmwc_PS_Responsible_SOW" localSheetId="5">'[36]Program Start'!#REF!</definedName>
    <definedName name="_pmwc_PS_Responsible_SOW">'[37]Program Start'!#REF!</definedName>
    <definedName name="_pmwc_PS_Responsible_TopIssues" localSheetId="5">'[36]Program Start'!#REF!</definedName>
    <definedName name="_pmwc_PS_Responsible_TopIssues">'[37]Program Start'!#REF!</definedName>
    <definedName name="_pmwc_PS_RevCloseDate_BPCAR" localSheetId="5">'[36]Program Start'!#REF!</definedName>
    <definedName name="_pmwc_PS_RevCloseDate_BPCAR">'[37]Program Start'!#REF!</definedName>
    <definedName name="_pmwc_PS_RevCloseDate_EngineeringBudget" localSheetId="5">'[36]Program Start'!#REF!</definedName>
    <definedName name="_pmwc_PS_RevCloseDate_EngineeringBudget">'[37]Program Start'!#REF!</definedName>
    <definedName name="_pmwc_PS_RevCloseDate_GateWorkbook" localSheetId="5">'[36]Program Start'!#REF!</definedName>
    <definedName name="_pmwc_PS_RevCloseDate_GateWorkbook">'[37]Program Start'!#REF!</definedName>
    <definedName name="_pmwc_PS_RevCloseDate_GlobalWorkshop" localSheetId="5">'[36]Program Start'!#REF!</definedName>
    <definedName name="_pmwc_PS_RevCloseDate_GlobalWorkshop">'[37]Program Start'!#REF!</definedName>
    <definedName name="_pmwc_PS_RevCloseDate_LessonsLearned" localSheetId="5">'[36]Program Start'!#REF!</definedName>
    <definedName name="_pmwc_PS_RevCloseDate_LessonsLearned">'[37]Program Start'!#REF!</definedName>
    <definedName name="_pmwc_PS_RevCloseDate_PAPTimeline" localSheetId="5">'[36]Program Start'!#REF!</definedName>
    <definedName name="_pmwc_PS_RevCloseDate_PAPTimeline">'[37]Program Start'!#REF!</definedName>
    <definedName name="_pmwc_PS_RevCloseDate_ProgramFile" localSheetId="5">'[36]Program Start'!#REF!</definedName>
    <definedName name="_pmwc_PS_RevCloseDate_ProgramFile">'[37]Program Start'!#REF!</definedName>
    <definedName name="_pmwc_PS_RevCloseDate_Resources" localSheetId="5">'[36]Program Start'!#REF!</definedName>
    <definedName name="_pmwc_PS_RevCloseDate_Resources">'[37]Program Start'!#REF!</definedName>
    <definedName name="_pmwc_PS_RevCloseDate_SOW" localSheetId="5">'[36]Program Start'!#REF!</definedName>
    <definedName name="_pmwc_PS_RevCloseDate_SOW">'[37]Program Start'!#REF!</definedName>
    <definedName name="_pmwc_PS_RevCloseDate_TopIssues" localSheetId="5">'[36]Program Start'!#REF!</definedName>
    <definedName name="_pmwc_PS_RevCloseDate_TopIssues">'[37]Program Start'!#REF!</definedName>
    <definedName name="_pmwc_PS_Status_BPCAR" localSheetId="5">'[36]Program Start'!#REF!</definedName>
    <definedName name="_pmwc_PS_Status_BPCAR">'[37]Program Start'!#REF!</definedName>
    <definedName name="_pmwc_PS_Status_EngineeringBudget" localSheetId="5">'[36]Program Start'!#REF!</definedName>
    <definedName name="_pmwc_PS_Status_EngineeringBudget">'[37]Program Start'!#REF!</definedName>
    <definedName name="_pmwc_PS_Status_GateWorkbook" localSheetId="5">'[36]Program Start'!#REF!</definedName>
    <definedName name="_pmwc_PS_Status_GateWorkbook">'[37]Program Start'!#REF!</definedName>
    <definedName name="_pmwc_PS_Status_GlobalWorkshop" localSheetId="5">'[36]Program Start'!#REF!</definedName>
    <definedName name="_pmwc_PS_Status_GlobalWorkshop">'[37]Program Start'!#REF!</definedName>
    <definedName name="_pmwc_PS_Status_LessonsLearned" localSheetId="5">'[36]Program Start'!#REF!</definedName>
    <definedName name="_pmwc_PS_Status_LessonsLearned">'[37]Program Start'!#REF!</definedName>
    <definedName name="_pmwc_PS_Status_PAPTimeline" localSheetId="5">'[36]Program Start'!#REF!</definedName>
    <definedName name="_pmwc_PS_Status_PAPTimeline">'[37]Program Start'!#REF!</definedName>
    <definedName name="_pmwc_PS_Status_ProgramFile" localSheetId="5">'[36]Program Start'!#REF!</definedName>
    <definedName name="_pmwc_PS_Status_ProgramFile">'[37]Program Start'!#REF!</definedName>
    <definedName name="_pmwc_PS_Status_Resources" localSheetId="5">'[36]Program Start'!#REF!</definedName>
    <definedName name="_pmwc_PS_Status_Resources">'[37]Program Start'!#REF!</definedName>
    <definedName name="_pmwc_PS_Status_SOW" localSheetId="5">'[36]Program Start'!#REF!</definedName>
    <definedName name="_pmwc_PS_Status_SOW">'[37]Program Start'!#REF!</definedName>
    <definedName name="_pmwc_PS_Status_TopIssues" localSheetId="5">'[36]Program Start'!#REF!</definedName>
    <definedName name="_pmwc_PS_Status_TopIssues">'[37]Program Start'!#REF!</definedName>
    <definedName name="_pmwcfunc_CPA_Status_AppearanceManual" localSheetId="5">'[36]Customer Part Approval'!#REF!</definedName>
    <definedName name="_pmwcfunc_CPA_Status_AppearanceManual">'[37]Customer Part Approval'!#REF!</definedName>
    <definedName name="_pmwcfunc_CPA_Status_BOM" localSheetId="5">'[36]Customer Part Approval'!#REF!</definedName>
    <definedName name="_pmwcfunc_CPA_Status_BOM">'[37]Customer Part Approval'!#REF!</definedName>
    <definedName name="_pmwcfunc_CPA_Status_BuildEventSummary" localSheetId="5">'[36]Customer Part Approval'!#REF!</definedName>
    <definedName name="_pmwcfunc_CPA_Status_BuildEventSummary">'[37]Customer Part Approval'!#REF!</definedName>
    <definedName name="_pmwcfunc_CPA_Status_ControlPlan" localSheetId="5">'[36]Customer Part Approval'!#REF!</definedName>
    <definedName name="_pmwcfunc_CPA_Status_ControlPlan">'[37]Customer Part Approval'!#REF!</definedName>
    <definedName name="_pmwcfunc_CPA_Status_ControlPlanSupplier" localSheetId="5">'[36]Customer Part Approval'!#REF!</definedName>
    <definedName name="_pmwcfunc_CPA_Status_ControlPlanSupplier">'[37]Customer Part Approval'!#REF!</definedName>
    <definedName name="_pmwcfunc_CPA_Status_CostedBOM" localSheetId="5">'[36]Customer Part Approval'!#REF!</definedName>
    <definedName name="_pmwcfunc_CPA_Status_CostedBOM">'[37]Customer Part Approval'!#REF!</definedName>
    <definedName name="_pmwcfunc_CPA_Status_CraftsmanshipTargets" localSheetId="5">'[36]Customer Part Approval'!#REF!</definedName>
    <definedName name="_pmwcfunc_CPA_Status_CraftsmanshipTargets">'[37]Customer Part Approval'!#REF!</definedName>
    <definedName name="_pmwcfunc_CPA_Status_CustomerPartApproval" localSheetId="5">'[36]Customer Part Approval'!#REF!</definedName>
    <definedName name="_pmwcfunc_CPA_Status_CustomerPartApproval">'[37]Customer Part Approval'!#REF!</definedName>
    <definedName name="_pmwcfunc_CPA_Status_DrawingSet" localSheetId="5">'[36]Customer Part Approval'!#REF!</definedName>
    <definedName name="_pmwcfunc_CPA_Status_DrawingSet">'[37]Customer Part Approval'!#REF!</definedName>
    <definedName name="_pmwcfunc_CPA_Status_DSO" localSheetId="5">'[36]Customer Part Approval'!#REF!</definedName>
    <definedName name="_pmwcfunc_CPA_Status_DSO">'[37]Customer Part Approval'!#REF!</definedName>
    <definedName name="_pmwcfunc_CPA_Status_DVPR" localSheetId="5">'[36]Customer Part Approval'!#REF!</definedName>
    <definedName name="_pmwcfunc_CPA_Status_DVPR">'[37]Customer Part Approval'!#REF!</definedName>
    <definedName name="_pmwcfunc_CPA_Status_DVPRSupplier" localSheetId="5">'[36]Customer Part Approval'!#REF!</definedName>
    <definedName name="_pmwcfunc_CPA_Status_DVPRSupplier">'[37]Customer Part Approval'!#REF!</definedName>
    <definedName name="_pmwcfunc_CPA_Status_EmphasisBuild" localSheetId="5">'[36]Customer Part Approval'!#REF!</definedName>
    <definedName name="_pmwcfunc_CPA_Status_EmphasisBuild">'[37]Customer Part Approval'!#REF!</definedName>
    <definedName name="_pmwcfunc_CPA_Status_FinancialPanel" localSheetId="5">'[36]Customer Part Approval'!#REF!</definedName>
    <definedName name="_pmwcfunc_CPA_Status_FinancialPanel">'[37]Customer Part Approval'!#REF!</definedName>
    <definedName name="_pmwcfunc_CPA_Status_FinancialRoadmap" localSheetId="5">'[36]Customer Part Approval'!#REF!</definedName>
    <definedName name="_pmwcfunc_CPA_Status_FinancialRoadmap">'[37]Customer Part Approval'!#REF!</definedName>
    <definedName name="_pmwcfunc_CPA_Status_FSO" localSheetId="5">'[36]Customer Part Approval'!#REF!</definedName>
    <definedName name="_pmwcfunc_CPA_Status_FSO">'[37]Customer Part Approval'!#REF!</definedName>
    <definedName name="_pmwcfunc_CPA_Status_GageConfirmation" localSheetId="5">'[36]Customer Part Approval'!#REF!</definedName>
    <definedName name="_pmwcfunc_CPA_Status_GageConfirmation">'[37]Customer Part Approval'!#REF!</definedName>
    <definedName name="_pmwcfunc_CPA_Status_IMDSChecklist" localSheetId="5">'[36]Customer Part Approval'!#REF!</definedName>
    <definedName name="_pmwcfunc_CPA_Status_IMDSChecklist">'[37]Customer Part Approval'!#REF!</definedName>
    <definedName name="_pmwcfunc_CPA_Status_IMDSCompliance" localSheetId="5">'[36]Customer Part Approval'!#REF!</definedName>
    <definedName name="_pmwcfunc_CPA_Status_IMDSCompliance">'[37]Customer Part Approval'!#REF!</definedName>
    <definedName name="_pmwcfunc_CPA_Status_LaborRequirementsSummary" localSheetId="5">'[36]Customer Part Approval'!#REF!</definedName>
    <definedName name="_pmwcfunc_CPA_Status_LaborRequirementsSummary">'[37]Customer Part Approval'!#REF!</definedName>
    <definedName name="_pmwcfunc_CPA_Status_LessonsLearned" localSheetId="5">'[36]Customer Part Approval'!#REF!</definedName>
    <definedName name="_pmwcfunc_CPA_Status_LessonsLearned">'[37]Customer Part Approval'!#REF!</definedName>
    <definedName name="_pmwcfunc_CPA_Status_MBOM" localSheetId="5">'[36]Customer Part Approval'!#REF!</definedName>
    <definedName name="_pmwcfunc_CPA_Status_MBOM">'[37]Customer Part Approval'!#REF!</definedName>
    <definedName name="_pmwcfunc_CPA_Status_MSAGageDesign" localSheetId="5">'[36]Customer Part Approval'!#REF!</definedName>
    <definedName name="_pmwcfunc_CPA_Status_MSAGageDesign">'[37]Customer Part Approval'!#REF!</definedName>
    <definedName name="_pmwcfunc_CPA_Status_OkToShip" localSheetId="5">'[36]Customer Part Approval'!#REF!</definedName>
    <definedName name="_pmwcfunc_CPA_Status_OkToShip">'[37]Customer Part Approval'!#REF!</definedName>
    <definedName name="_pmwcfunc_CPA_Status_PartsAndAssembly" localSheetId="5">'[36]Customer Part Approval'!#REF!</definedName>
    <definedName name="_pmwcfunc_CPA_Status_PartsAndAssembly">'[37]Customer Part Approval'!#REF!</definedName>
    <definedName name="_pmwcfunc_CPA_Status_PartsMatrix" localSheetId="5">'[36]Customer Part Approval'!#REF!</definedName>
    <definedName name="_pmwcfunc_CPA_Status_PartsMatrix">'[37]Customer Part Approval'!#REF!</definedName>
    <definedName name="_pmwcfunc_CPA_Status_PastProblemRoadmap" localSheetId="5">'[36]Customer Part Approval'!#REF!</definedName>
    <definedName name="_pmwcfunc_CPA_Status_PastProblemRoadmap">'[37]Customer Part Approval'!#REF!</definedName>
    <definedName name="_pmwcfunc_CPA_Status_PlantLaunchGlidepath" localSheetId="5">'[36]Customer Part Approval'!#REF!</definedName>
    <definedName name="_pmwcfunc_CPA_Status_PlantLaunchGlidepath">'[37]Customer Part Approval'!#REF!</definedName>
    <definedName name="_pmwcfunc_CPA_Status_POCustomer" localSheetId="5">'[36]Customer Part Approval'!#REF!</definedName>
    <definedName name="_pmwcfunc_CPA_Status_POCustomer">'[37]Customer Part Approval'!#REF!</definedName>
    <definedName name="_pmwcfunc_CPA_Status_POParts" localSheetId="5">'[36]Customer Part Approval'!#REF!</definedName>
    <definedName name="_pmwcfunc_CPA_Status_POParts">'[37]Customer Part Approval'!#REF!</definedName>
    <definedName name="_pmwcfunc_CPA_Status_POTooling" localSheetId="5">'[36]Customer Part Approval'!#REF!</definedName>
    <definedName name="_pmwcfunc_CPA_Status_POTooling">'[37]Customer Part Approval'!#REF!</definedName>
    <definedName name="_pmwcfunc_CPA_Status_PSO" localSheetId="5">'[36]Customer Part Approval'!#REF!</definedName>
    <definedName name="_pmwcfunc_CPA_Status_PSO">'[37]Customer Part Approval'!#REF!</definedName>
    <definedName name="_pmwcfunc_CPA_Status_SSO" localSheetId="5">'[36]Customer Part Approval'!#REF!</definedName>
    <definedName name="_pmwcfunc_CPA_Status_SSO">'[37]Customer Part Approval'!#REF!</definedName>
    <definedName name="_pmwcfunc_CPA_Status_SupplierPartApproval" localSheetId="5">'[36]Customer Part Approval'!#REF!</definedName>
    <definedName name="_pmwcfunc_CPA_Status_SupplierPartApproval">'[37]Customer Part Approval'!#REF!</definedName>
    <definedName name="_pmwcfunc_CPA_Status_SupplierReadinessReview" localSheetId="5">'[36]Customer Part Approval'!#REF!</definedName>
    <definedName name="_pmwcfunc_CPA_Status_SupplierReadinessReview">'[37]Customer Part Approval'!#REF!</definedName>
    <definedName name="_pmwcfunc_CPA_Status_TDM" localSheetId="5">'[36]Customer Part Approval'!#REF!</definedName>
    <definedName name="_pmwcfunc_CPA_Status_TDM">'[37]Customer Part Approval'!#REF!</definedName>
    <definedName name="_pmwcfunc_CPA_Status_Tooling" localSheetId="5">'[36]Customer Part Approval'!#REF!</definedName>
    <definedName name="_pmwcfunc_CPA_Status_Tooling">'[37]Customer Part Approval'!#REF!</definedName>
    <definedName name="_pmwcfunc_CPA_Status_ToolingFixtureAuthorization" localSheetId="5">'[36]Customer Part Approval'!#REF!</definedName>
    <definedName name="_pmwcfunc_CPA_Status_ToolingFixtureAuthorization">'[37]Customer Part Approval'!#REF!</definedName>
    <definedName name="_pmwcfunc_DS_Status_BOM" localSheetId="5">'[36]Development Start'!#REF!</definedName>
    <definedName name="_pmwcfunc_DS_Status_BOM">'[37]Development Start'!#REF!</definedName>
    <definedName name="_pmwcfunc_DS_Status_BP" localSheetId="5">'[36]Development Start'!#REF!</definedName>
    <definedName name="_pmwcfunc_DS_Status_BP">'[37]Development Start'!#REF!</definedName>
    <definedName name="_pmwcfunc_DS_Status_CAR" localSheetId="5">'[36]Development Start'!#REF!</definedName>
    <definedName name="_pmwcfunc_DS_Status_CAR">'[37]Development Start'!#REF!</definedName>
    <definedName name="_pmwcfunc_DS_Status_CostedBOM" localSheetId="5">'[36]Development Start'!#REF!</definedName>
    <definedName name="_pmwcfunc_DS_Status_CostedBOM">'[37]Development Start'!#REF!</definedName>
    <definedName name="_pmwcfunc_DS_Status_CraftsmanshipTargets" localSheetId="5">'[36]Development Start'!#REF!</definedName>
    <definedName name="_pmwcfunc_DS_Status_CraftsmanshipTargets">'[37]Development Start'!#REF!</definedName>
    <definedName name="_pmwcfunc_DS_Status_DFAM" localSheetId="5">'[36]Development Start'!#REF!</definedName>
    <definedName name="_pmwcfunc_DS_Status_DFAM">'[37]Development Start'!#REF!</definedName>
    <definedName name="_pmwcfunc_DS_Status_Drawings" localSheetId="5">'[36]Development Start'!#REF!</definedName>
    <definedName name="_pmwcfunc_DS_Status_Drawings">'[37]Development Start'!#REF!</definedName>
    <definedName name="_pmwcfunc_DS_Status_DSO" localSheetId="5">'[36]Development Start'!#REF!</definedName>
    <definedName name="_pmwcfunc_DS_Status_DSO">'[37]Development Start'!#REF!</definedName>
    <definedName name="_pmwcfunc_DS_Status_DSOQuote" localSheetId="5">'[36]Development Start'!#REF!</definedName>
    <definedName name="_pmwcfunc_DS_Status_DSOQuote">'[37]Development Start'!#REF!</definedName>
    <definedName name="_pmwcfunc_DS_Status_FinancialPanel" localSheetId="5">'[36]Development Start'!#REF!</definedName>
    <definedName name="_pmwcfunc_DS_Status_FinancialPanel">'[37]Development Start'!#REF!</definedName>
    <definedName name="_pmwcfunc_DS_Status_FinancialRoadmap" localSheetId="5">'[36]Development Start'!#REF!</definedName>
    <definedName name="_pmwcfunc_DS_Status_FinancialRoadmap">'[37]Development Start'!#REF!</definedName>
    <definedName name="_pmwcfunc_DS_Status_FSO" localSheetId="5">'[36]Development Start'!#REF!</definedName>
    <definedName name="_pmwcfunc_DS_Status_FSO">'[37]Development Start'!#REF!</definedName>
    <definedName name="_pmwcfunc_DS_Status_FSOQuote" localSheetId="5">'[36]Development Start'!#REF!</definedName>
    <definedName name="_pmwcfunc_DS_Status_FSOQuote">'[37]Development Start'!#REF!</definedName>
    <definedName name="_pmwcfunc_DS_Status_GateWorkbook" localSheetId="5">'[36]Development Start'!#REF!</definedName>
    <definedName name="_pmwcfunc_DS_Status_GateWorkbook">'[37]Development Start'!#REF!</definedName>
    <definedName name="_pmwcfunc_DS_Status_IssuesList" localSheetId="5">'[36]Development Start'!#REF!</definedName>
    <definedName name="_pmwcfunc_DS_Status_IssuesList">'[37]Development Start'!#REF!</definedName>
    <definedName name="_pmwcfunc_DS_Status_LaborRequirementsSummary" localSheetId="5">'[36]Development Start'!#REF!</definedName>
    <definedName name="_pmwcfunc_DS_Status_LaborRequirementsSummary">'[37]Development Start'!#REF!</definedName>
    <definedName name="_pmwcfunc_DS_Status_LessonsLearned" localSheetId="5">'[36]Development Start'!#REF!</definedName>
    <definedName name="_pmwcfunc_DS_Status_LessonsLearned">'[37]Development Start'!#REF!</definedName>
    <definedName name="_pmwcfunc_DS_Status_MSO" localSheetId="5">'[36]Development Start'!#REF!</definedName>
    <definedName name="_pmwcfunc_DS_Status_MSO">'[37]Development Start'!#REF!</definedName>
    <definedName name="_pmwcfunc_DS_Status_MSOQuote" localSheetId="5">'[36]Development Start'!#REF!</definedName>
    <definedName name="_pmwcfunc_DS_Status_MSOQuote">'[37]Development Start'!#REF!</definedName>
    <definedName name="_pmwcfunc_DS_Status_PartsMatrix" localSheetId="5">'[36]Development Start'!#REF!</definedName>
    <definedName name="_pmwcfunc_DS_Status_PartsMatrix">'[37]Development Start'!#REF!</definedName>
    <definedName name="_pmwcfunc_DS_Status_PastProblemRoadmap" localSheetId="5">'[36]Development Start'!#REF!</definedName>
    <definedName name="_pmwcfunc_DS_Status_PastProblemRoadmap">'[37]Development Start'!#REF!</definedName>
    <definedName name="_pmwcfunc_DS_Status_PD2" localSheetId="5">'[36]Development Start'!#REF!</definedName>
    <definedName name="_pmwcfunc_DS_Status_PD2">'[37]Development Start'!#REF!</definedName>
    <definedName name="_pmwcfunc_DS_Status_PFMEA" localSheetId="5">'[36]Development Start'!#REF!</definedName>
    <definedName name="_pmwcfunc_DS_Status_PFMEA">'[37]Development Start'!#REF!</definedName>
    <definedName name="_pmwcfunc_DS_Status_PLUSActionPlan" localSheetId="5">'[36]Development Start'!#REF!</definedName>
    <definedName name="_pmwcfunc_DS_Status_PLUSActionPlan">'[37]Development Start'!#REF!</definedName>
    <definedName name="_pmwcfunc_DS_Status_ProcessFlowDiagramm" localSheetId="5">'[36]Development Start'!#REF!</definedName>
    <definedName name="_pmwcfunc_DS_Status_ProcessFlowDiagramm">'[37]Development Start'!#REF!</definedName>
    <definedName name="_pmwcfunc_DS_Status_ProgramKickOff" localSheetId="5">'[36]Development Start'!#REF!</definedName>
    <definedName name="_pmwcfunc_DS_Status_ProgramKickOff">'[37]Development Start'!#REF!</definedName>
    <definedName name="_pmwcfunc_DS_Status_ProgramPlanningWorkshop" localSheetId="5">'[36]Development Start'!#REF!</definedName>
    <definedName name="_pmwcfunc_DS_Status_ProgramPlanningWorkshop">'[37]Development Start'!#REF!</definedName>
    <definedName name="_pmwcfunc_DS_Status_QuotePackage" localSheetId="5">'[36]Development Start'!#REF!</definedName>
    <definedName name="_pmwcfunc_DS_Status_QuotePackage">'[37]Development Start'!#REF!</definedName>
    <definedName name="_pmwcfunc_DS_Status_QuotePackageKickOffWorkshop" localSheetId="5">'[36]Development Start'!#REF!</definedName>
    <definedName name="_pmwcfunc_DS_Status_QuotePackageKickOffWorkshop">'[37]Development Start'!#REF!</definedName>
    <definedName name="_pmwcfunc_DS_Status_QuoteWorkbook" localSheetId="5">'[36]Development Start'!#REF!</definedName>
    <definedName name="_pmwcfunc_DS_Status_QuoteWorkbook">'[37]Development Start'!#REF!</definedName>
    <definedName name="_pmwcfunc_DS_Status_RASIC" localSheetId="5">'[36]Development Start'!#REF!</definedName>
    <definedName name="_pmwcfunc_DS_Status_RASIC">'[37]Development Start'!#REF!</definedName>
    <definedName name="_pmwcfunc_DS_Status_Resources" localSheetId="5">'[36]Development Start'!#REF!</definedName>
    <definedName name="_pmwcfunc_DS_Status_Resources">'[37]Development Start'!#REF!</definedName>
    <definedName name="_pmwcfunc_DS_Status_RSO" localSheetId="5">'[36]Development Start'!#REF!</definedName>
    <definedName name="_pmwcfunc_DS_Status_RSO">'[37]Development Start'!#REF!</definedName>
    <definedName name="_pmwcfunc_DS_Status_RSOQuote" localSheetId="5">'[36]Development Start'!#REF!</definedName>
    <definedName name="_pmwcfunc_DS_Status_RSOQuote">'[37]Development Start'!#REF!</definedName>
    <definedName name="_pmwcfunc_DS_Status_SOW" localSheetId="5">'[36]Development Start'!#REF!</definedName>
    <definedName name="_pmwcfunc_DS_Status_SOW">'[37]Development Start'!#REF!</definedName>
    <definedName name="_pmwcfunc_DS_Status_SSO" localSheetId="5">'[36]Development Start'!#REF!</definedName>
    <definedName name="_pmwcfunc_DS_Status_SSO">'[37]Development Start'!#REF!</definedName>
    <definedName name="_pmwcfunc_DS_Status_TDM" localSheetId="5">'[36]Development Start'!#REF!</definedName>
    <definedName name="_pmwcfunc_DS_Status_TDM">'[37]Development Start'!#REF!</definedName>
    <definedName name="_pmwcfunc_DS_Status_Tooling" localSheetId="5">'[36]Development Start'!#REF!</definedName>
    <definedName name="_pmwcfunc_DS_Status_Tooling">'[37]Development Start'!#REF!</definedName>
    <definedName name="_pmwcfunc_DVTR_Status_AwardLetter" localSheetId="5">'[36]DV Release'!#REF!</definedName>
    <definedName name="_pmwcfunc_DVTR_Status_AwardLetter">'[37]DV Release'!#REF!</definedName>
    <definedName name="_pmwcfunc_DVTR_Status_BOM" localSheetId="5">'[36]DV Release'!#REF!</definedName>
    <definedName name="_pmwcfunc_DVTR_Status_BOM">'[37]DV Release'!#REF!</definedName>
    <definedName name="_pmwcfunc_DVTR_Status_BuildEventSummary" localSheetId="5">'[36]DV Release'!#REF!</definedName>
    <definedName name="_pmwcfunc_DVTR_Status_BuildEventSummary">'[37]DV Release'!#REF!</definedName>
    <definedName name="_pmwcfunc_DVTR_Status_BuildLocationResources" localSheetId="5">'[36]DV Release'!#REF!</definedName>
    <definedName name="_pmwcfunc_DVTR_Status_BuildLocationResources">'[37]DV Release'!#REF!</definedName>
    <definedName name="_pmwcfunc_DVTR_Status_CAR" localSheetId="5">'[36]DV Release'!#REF!</definedName>
    <definedName name="_pmwcfunc_DVTR_Status_CAR">'[37]DV Release'!#REF!</definedName>
    <definedName name="_pmwcfunc_DVTR_Status_ClassASurface" localSheetId="5">'[36]DV Release'!#REF!</definedName>
    <definedName name="_pmwcfunc_DVTR_Status_ClassASurface">'[37]DV Release'!#REF!</definedName>
    <definedName name="_pmwcfunc_DVTR_Status_ControlPlan" localSheetId="5">'[36]DV Release'!#REF!</definedName>
    <definedName name="_pmwcfunc_DVTR_Status_ControlPlan">'[37]DV Release'!#REF!</definedName>
    <definedName name="_pmwcfunc_DVTR_Status_CostedBOM" localSheetId="5">'[36]DV Release'!#REF!</definedName>
    <definedName name="_pmwcfunc_DVTR_Status_CostedBOM">'[37]DV Release'!#REF!</definedName>
    <definedName name="_pmwcfunc_DVTR_Status_CSO" localSheetId="5">'[36]DV Release'!#REF!</definedName>
    <definedName name="_pmwcfunc_DVTR_Status_CSO">'[37]DV Release'!#REF!</definedName>
    <definedName name="_pmwcfunc_DVTR_Status_DesignTheme" localSheetId="5">'[36]DV Release'!#REF!</definedName>
    <definedName name="_pmwcfunc_DVTR_Status_DesignTheme">'[37]DV Release'!#REF!</definedName>
    <definedName name="_pmwcfunc_DVTR_Status_DFAMBuildIssuesList" localSheetId="5">'[36]DV Release'!#REF!</definedName>
    <definedName name="_pmwcfunc_DVTR_Status_DFAMBuildIssuesList">'[37]DV Release'!#REF!</definedName>
    <definedName name="_pmwcfunc_DVTR_Status_DrawingSet" localSheetId="5">'[36]DV Release'!#REF!</definedName>
    <definedName name="_pmwcfunc_DVTR_Status_DrawingSet">'[37]DV Release'!#REF!</definedName>
    <definedName name="_pmwcfunc_DVTR_Status_DSO" localSheetId="5">'[36]DV Release'!#REF!</definedName>
    <definedName name="_pmwcfunc_DVTR_Status_DSO">'[37]DV Release'!#REF!</definedName>
    <definedName name="_pmwcfunc_DVTR_Status_DVPR" localSheetId="5">'[36]DV Release'!#REF!</definedName>
    <definedName name="_pmwcfunc_DVTR_Status_DVPR">'[37]DV Release'!#REF!</definedName>
    <definedName name="_pmwcfunc_DVTR_Status_EmphasisBuild" localSheetId="5">'[36]DV Release'!#REF!</definedName>
    <definedName name="_pmwcfunc_DVTR_Status_EmphasisBuild">'[37]DV Release'!#REF!</definedName>
    <definedName name="_pmwcfunc_DVTR_Status_FinancialPanel" localSheetId="5">'[36]DV Release'!#REF!</definedName>
    <definedName name="_pmwcfunc_DVTR_Status_FinancialPanel">'[37]DV Release'!#REF!</definedName>
    <definedName name="_pmwcfunc_DVTR_Status_FinancialRoadmap" localSheetId="5">'[36]DV Release'!#REF!</definedName>
    <definedName name="_pmwcfunc_DVTR_Status_FinancialRoadmap">'[37]DV Release'!#REF!</definedName>
    <definedName name="_pmwcfunc_DVTR_Status_FSO" localSheetId="5">'[36]DV Release'!#REF!</definedName>
    <definedName name="_pmwcfunc_DVTR_Status_FSO">'[37]DV Release'!#REF!</definedName>
    <definedName name="_pmwcfunc_DVTR_Status_LaborRequirementsSummary" localSheetId="5">'[36]DV Release'!#REF!</definedName>
    <definedName name="_pmwcfunc_DVTR_Status_LaborRequirementsSummary">'[37]DV Release'!#REF!</definedName>
    <definedName name="_pmwcfunc_DVTR_Status_LessonsLearned" localSheetId="5">'[36]DV Release'!#REF!</definedName>
    <definedName name="_pmwcfunc_DVTR_Status_LessonsLearned">'[37]DV Release'!#REF!</definedName>
    <definedName name="_pmwcfunc_DVTR_Status_MakeBuy" localSheetId="5">'[36]DV Release'!#REF!</definedName>
    <definedName name="_pmwcfunc_DVTR_Status_MakeBuy">'[37]DV Release'!#REF!</definedName>
    <definedName name="_pmwcfunc_DVTR_Status_MSO" localSheetId="5">'[36]DV Release'!#REF!</definedName>
    <definedName name="_pmwcfunc_DVTR_Status_MSO">'[37]DV Release'!#REF!</definedName>
    <definedName name="_pmwcfunc_DVTR_Status_PartsAndAssembly" localSheetId="5">'[36]DV Release'!#REF!</definedName>
    <definedName name="_pmwcfunc_DVTR_Status_PartsAndAssembly">'[37]DV Release'!#REF!</definedName>
    <definedName name="_pmwcfunc_DVTR_Status_PartsMatrix" localSheetId="5">'[36]DV Release'!#REF!</definedName>
    <definedName name="_pmwcfunc_DVTR_Status_PartsMatrix">'[37]DV Release'!#REF!</definedName>
    <definedName name="_pmwcfunc_DVTR_Status_PartsMatrixReview" localSheetId="5">'[36]DV Release'!#REF!</definedName>
    <definedName name="_pmwcfunc_DVTR_Status_PartsMatrixReview">'[37]DV Release'!#REF!</definedName>
    <definedName name="_pmwcfunc_DVTR_Status_PastProblemRoadmap" localSheetId="5">'[36]DV Release'!#REF!</definedName>
    <definedName name="_pmwcfunc_DVTR_Status_PastProblemRoadmap">'[37]DV Release'!#REF!</definedName>
    <definedName name="_pmwcfunc_DVTR_Status_PFMEA" localSheetId="5">'[36]DV Release'!#REF!</definedName>
    <definedName name="_pmwcfunc_DVTR_Status_PFMEA">'[37]DV Release'!#REF!</definedName>
    <definedName name="_pmwcfunc_DVTR_Status_PlantLaunchGlidepath" localSheetId="5">'[36]DV Release'!#REF!</definedName>
    <definedName name="_pmwcfunc_DVTR_Status_PlantLaunchGlidepath">'[37]DV Release'!#REF!</definedName>
    <definedName name="_pmwcfunc_DVTR_Status_ProcessFlowDiagram" localSheetId="5">'[36]DV Release'!#REF!</definedName>
    <definedName name="_pmwcfunc_DVTR_Status_ProcessFlowDiagram">'[37]DV Release'!#REF!</definedName>
    <definedName name="_pmwcfunc_DVTR_Status_PurchaseOrder" localSheetId="5">'[36]DV Release'!#REF!</definedName>
    <definedName name="_pmwcfunc_DVTR_Status_PurchaseOrder">'[37]DV Release'!#REF!</definedName>
    <definedName name="_pmwcfunc_DVTR_Status_RSO" localSheetId="5">'[36]DV Release'!#REF!</definedName>
    <definedName name="_pmwcfunc_DVTR_Status_RSO">'[37]DV Release'!#REF!</definedName>
    <definedName name="_pmwcfunc_DVTR_Status_SourcingTrackingMatrix" localSheetId="5">'[36]DV Release'!#REF!</definedName>
    <definedName name="_pmwcfunc_DVTR_Status_SourcingTrackingMatrix">'[37]DV Release'!#REF!</definedName>
    <definedName name="_pmwcfunc_DVTR_Status_SourcingTRR" localSheetId="5">'[36]DV Release'!#REF!</definedName>
    <definedName name="_pmwcfunc_DVTR_Status_SourcingTRR">'[37]DV Release'!#REF!</definedName>
    <definedName name="_pmwcfunc_DVTR_Status_SRR" localSheetId="5">'[36]DV Release'!#REF!</definedName>
    <definedName name="_pmwcfunc_DVTR_Status_SRR">'[37]DV Release'!#REF!</definedName>
    <definedName name="_pmwcfunc_DVTR_Status_SSO" localSheetId="5">'[36]DV Release'!#REF!</definedName>
    <definedName name="_pmwcfunc_DVTR_Status_SSO">'[37]DV Release'!#REF!</definedName>
    <definedName name="_pmwcfunc_DVTR_Status_SSOW" localSheetId="5">'[36]DV Release'!#REF!</definedName>
    <definedName name="_pmwcfunc_DVTR_Status_SSOW">'[37]DV Release'!#REF!</definedName>
    <definedName name="_pmwcfunc_DVTR_Status_SupplierKickOffMeeting" localSheetId="5">'[36]DV Release'!#REF!</definedName>
    <definedName name="_pmwcfunc_DVTR_Status_SupplierKickOffMeeting">'[37]DV Release'!#REF!</definedName>
    <definedName name="_pmwcfunc_DVTR_Status_TDM" localSheetId="5">'[36]DV Release'!#REF!</definedName>
    <definedName name="_pmwcfunc_DVTR_Status_TDM">'[37]DV Release'!#REF!</definedName>
    <definedName name="_pmwcfunc_DVTR_Status_Tooling" localSheetId="5">'[36]DV Release'!#REF!</definedName>
    <definedName name="_pmwcfunc_DVTR_Status_Tooling">'[37]DV Release'!#REF!</definedName>
    <definedName name="_pmwcfunc_DVTR_Status_ToolingFixtureAuthorization" localSheetId="5">'[36]DV Release'!#REF!</definedName>
    <definedName name="_pmwcfunc_DVTR_Status_ToolingFixtureAuthorization">'[37]DV Release'!#REF!</definedName>
    <definedName name="_pmwcfunc_FPR_Status_AppearanceManual" localSheetId="5">'[36]Final Production Release'!#REF!</definedName>
    <definedName name="_pmwcfunc_FPR_Status_AppearanceManual">'[37]Final Production Release'!#REF!</definedName>
    <definedName name="_pmwcfunc_FPR_Status_BOM" localSheetId="5">'[36]Final Production Release'!#REF!</definedName>
    <definedName name="_pmwcfunc_FPR_Status_BOM">'[37]Final Production Release'!#REF!</definedName>
    <definedName name="_pmwcfunc_FPR_Status_Build" localSheetId="5">'[36]Final Production Release'!#REF!</definedName>
    <definedName name="_pmwcfunc_FPR_Status_Build">'[37]Final Production Release'!#REF!</definedName>
    <definedName name="_pmwcfunc_FPR_Status_BuildEventSummary" localSheetId="5">'[36]Final Production Release'!#REF!</definedName>
    <definedName name="_pmwcfunc_FPR_Status_BuildEventSummary">'[37]Final Production Release'!#REF!</definedName>
    <definedName name="_pmwcfunc_FPR_Status_ControlPlan" localSheetId="5">'[36]Final Production Release'!#REF!</definedName>
    <definedName name="_pmwcfunc_FPR_Status_ControlPlan">'[37]Final Production Release'!#REF!</definedName>
    <definedName name="_pmwcfunc_FPR_Status_ControlPlanSupplier" localSheetId="5">'[36]Final Production Release'!#REF!</definedName>
    <definedName name="_pmwcfunc_FPR_Status_ControlPlanSupplier">'[37]Final Production Release'!#REF!</definedName>
    <definedName name="_pmwcfunc_FPR_Status_CostedBOM" localSheetId="5">'[36]Final Production Release'!#REF!</definedName>
    <definedName name="_pmwcfunc_FPR_Status_CostedBOM">'[37]Final Production Release'!#REF!</definedName>
    <definedName name="_pmwcfunc_FPR_Status_CSO" localSheetId="5">'[36]Final Production Release'!#REF!</definedName>
    <definedName name="_pmwcfunc_FPR_Status_CSO">'[37]Final Production Release'!#REF!</definedName>
    <definedName name="_pmwcfunc_FPR_Status_DFAMBuildIssuesList" localSheetId="5">'[36]Final Production Release'!#REF!</definedName>
    <definedName name="_pmwcfunc_FPR_Status_DFAMBuildIssuesList">'[37]Final Production Release'!#REF!</definedName>
    <definedName name="_pmwcfunc_FPR_Status_DrawingSet" localSheetId="5">'[36]Final Production Release'!#REF!</definedName>
    <definedName name="_pmwcfunc_FPR_Status_DrawingSet">'[37]Final Production Release'!#REF!</definedName>
    <definedName name="_pmwcfunc_FPR_Status_DSO" localSheetId="5">'[36]Final Production Release'!#REF!</definedName>
    <definedName name="_pmwcfunc_FPR_Status_DSO">'[37]Final Production Release'!#REF!</definedName>
    <definedName name="_pmwcfunc_FPR_Status_DVPR" localSheetId="5">'[36]Final Production Release'!#REF!</definedName>
    <definedName name="_pmwcfunc_FPR_Status_DVPR">'[37]Final Production Release'!#REF!</definedName>
    <definedName name="_pmwcfunc_FPR_Status_DVPRSupplier" localSheetId="5">'[36]Final Production Release'!#REF!</definedName>
    <definedName name="_pmwcfunc_FPR_Status_DVPRSupplier">'[37]Final Production Release'!#REF!</definedName>
    <definedName name="_pmwcfunc_FPR_Status_EmphasisBuild" localSheetId="5">'[36]Final Production Release'!#REF!</definedName>
    <definedName name="_pmwcfunc_FPR_Status_EmphasisBuild">'[37]Final Production Release'!#REF!</definedName>
    <definedName name="_pmwcfunc_FPR_Status_FinancialPanel" localSheetId="5">'[36]Final Production Release'!#REF!</definedName>
    <definedName name="_pmwcfunc_FPR_Status_FinancialPanel">'[37]Final Production Release'!#REF!</definedName>
    <definedName name="_pmwcfunc_FPR_Status_FinancialRoadmap" localSheetId="5">'[36]Final Production Release'!#REF!</definedName>
    <definedName name="_pmwcfunc_FPR_Status_FinancialRoadmap">'[37]Final Production Release'!#REF!</definedName>
    <definedName name="_pmwcfunc_FPR_Status_FSO" localSheetId="5">'[36]Final Production Release'!#REF!</definedName>
    <definedName name="_pmwcfunc_FPR_Status_FSO">'[37]Final Production Release'!#REF!</definedName>
    <definedName name="_pmwcfunc_FPR_Status_GageConfirmation" localSheetId="5">'[36]Final Production Release'!#REF!</definedName>
    <definedName name="_pmwcfunc_FPR_Status_GageConfirmation">'[37]Final Production Release'!#REF!</definedName>
    <definedName name="_pmwcfunc_FPR_Status_IMDS" localSheetId="5">'[36]Final Production Release'!#REF!</definedName>
    <definedName name="_pmwcfunc_FPR_Status_IMDS">'[37]Final Production Release'!#REF!</definedName>
    <definedName name="_pmwcfunc_FPR_Status_LaborRequirementsSummary" localSheetId="5">'[36]Final Production Release'!#REF!</definedName>
    <definedName name="_pmwcfunc_FPR_Status_LaborRequirementsSummary">'[37]Final Production Release'!#REF!</definedName>
    <definedName name="_pmwcfunc_FPR_Status_LessonsLearned" localSheetId="5">'[36]Final Production Release'!#REF!</definedName>
    <definedName name="_pmwcfunc_FPR_Status_LessonsLearned">'[37]Final Production Release'!#REF!</definedName>
    <definedName name="_pmwcfunc_FPR_Status_MBOM" localSheetId="5">'[36]Final Production Release'!#REF!</definedName>
    <definedName name="_pmwcfunc_FPR_Status_MBOM">'[37]Final Production Release'!#REF!</definedName>
    <definedName name="_pmwcfunc_FPR_Status_MSA" localSheetId="5">'[36]Final Production Release'!#REF!</definedName>
    <definedName name="_pmwcfunc_FPR_Status_MSA">'[37]Final Production Release'!#REF!</definedName>
    <definedName name="_pmwcfunc_FPR_Status_MSO" localSheetId="5">'[36]Final Production Release'!#REF!</definedName>
    <definedName name="_pmwcfunc_FPR_Status_MSO">'[37]Final Production Release'!#REF!</definedName>
    <definedName name="_pmwcfunc_FPR_Status_OKToShip" localSheetId="5">'[36]Final Production Release'!#REF!</definedName>
    <definedName name="_pmwcfunc_FPR_Status_OKToShip">'[37]Final Production Release'!#REF!</definedName>
    <definedName name="_pmwcfunc_FPR_Status_PartsMatrix" localSheetId="5">'[36]Final Production Release'!#REF!</definedName>
    <definedName name="_pmwcfunc_FPR_Status_PartsMatrix">'[37]Final Production Release'!#REF!</definedName>
    <definedName name="_pmwcfunc_FPR_Status_PartsMatrixReview" localSheetId="5">'[36]Final Production Release'!#REF!</definedName>
    <definedName name="_pmwcfunc_FPR_Status_PartsMatrixReview">'[37]Final Production Release'!#REF!</definedName>
    <definedName name="_pmwcfunc_FPR_Status_PastProblemRoadmap" localSheetId="5">'[36]Final Production Release'!#REF!</definedName>
    <definedName name="_pmwcfunc_FPR_Status_PastProblemRoadmap">'[37]Final Production Release'!#REF!</definedName>
    <definedName name="_pmwcfunc_FPR_Status_PFMEA" localSheetId="5">'[36]Final Production Release'!#REF!</definedName>
    <definedName name="_pmwcfunc_FPR_Status_PFMEA">'[37]Final Production Release'!#REF!</definedName>
    <definedName name="_pmwcfunc_FPR_Status_PlantLaunchGlidepath" localSheetId="5">'[36]Final Production Release'!#REF!</definedName>
    <definedName name="_pmwcfunc_FPR_Status_PlantLaunchGlidepath">'[37]Final Production Release'!#REF!</definedName>
    <definedName name="_pmwcfunc_FPR_Status_ProcessFlowDiagram" localSheetId="5">'[36]Final Production Release'!#REF!</definedName>
    <definedName name="_pmwcfunc_FPR_Status_ProcessFlowDiagram">'[37]Final Production Release'!#REF!</definedName>
    <definedName name="_pmwcfunc_FPR_Status_PurchaseOrderParts" localSheetId="5">'[36]Final Production Release'!#REF!</definedName>
    <definedName name="_pmwcfunc_FPR_Status_PurchaseOrderParts">'[37]Final Production Release'!#REF!</definedName>
    <definedName name="_pmwcfunc_FPR_Status_PurchaseOrderTooling" localSheetId="5">'[36]Final Production Release'!#REF!</definedName>
    <definedName name="_pmwcfunc_FPR_Status_PurchaseOrderTooling">'[37]Final Production Release'!#REF!</definedName>
    <definedName name="_pmwcfunc_FPR_Status_RSO" localSheetId="5">'[36]Final Production Release'!#REF!</definedName>
    <definedName name="_pmwcfunc_FPR_Status_RSO">'[37]Final Production Release'!#REF!</definedName>
    <definedName name="_pmwcfunc_FPR_Status_SourcingTrackingMatrix" localSheetId="5">'[36]Final Production Release'!#REF!</definedName>
    <definedName name="_pmwcfunc_FPR_Status_SourcingTrackingMatrix">'[37]Final Production Release'!#REF!</definedName>
    <definedName name="_pmwcfunc_FPR_Status_SourcingTRR" localSheetId="5">'[36]Final Production Release'!#REF!</definedName>
    <definedName name="_pmwcfunc_FPR_Status_SourcingTRR">'[37]Final Production Release'!#REF!</definedName>
    <definedName name="_pmwcfunc_FPR_Status_SSO" localSheetId="5">'[36]Final Production Release'!#REF!</definedName>
    <definedName name="_pmwcfunc_FPR_Status_SSO">'[37]Final Production Release'!#REF!</definedName>
    <definedName name="_pmwcfunc_FPR_Status_SSOW" localSheetId="5">'[36]Final Production Release'!#REF!</definedName>
    <definedName name="_pmwcfunc_FPR_Status_SSOW">'[37]Final Production Release'!#REF!</definedName>
    <definedName name="_pmwcfunc_FPR_Status_SupplierContainmentPlan" localSheetId="5">'[36]Final Production Release'!#REF!</definedName>
    <definedName name="_pmwcfunc_FPR_Status_SupplierContainmentPlan">'[37]Final Production Release'!#REF!</definedName>
    <definedName name="_pmwcfunc_FPR_Status_SupplierReadinessReview" localSheetId="5">'[36]Final Production Release'!#REF!</definedName>
    <definedName name="_pmwcfunc_FPR_Status_SupplierReadinessReview">'[37]Final Production Release'!#REF!</definedName>
    <definedName name="_pmwcfunc_FPR_Status_TDM" localSheetId="5">'[36]Final Production Release'!#REF!</definedName>
    <definedName name="_pmwcfunc_FPR_Status_TDM">'[37]Final Production Release'!#REF!</definedName>
    <definedName name="_pmwcfunc_FPR_Status_Tooling" localSheetId="5">'[36]Final Production Release'!#REF!</definedName>
    <definedName name="_pmwcfunc_FPR_Status_Tooling">'[37]Final Production Release'!#REF!</definedName>
    <definedName name="_pmwcfunc_FPR_Status_ToolingFixtureAuthorization" localSheetId="5">'[36]Final Production Release'!#REF!</definedName>
    <definedName name="_pmwcfunc_FPR_Status_ToolingFixtureAuthorization">'[37]Final Production Release'!#REF!</definedName>
    <definedName name="_pmwcfunc_PL_Status_Build" localSheetId="5">'[36]Post Launch Review'!#REF!</definedName>
    <definedName name="_pmwcfunc_PL_Status_Build">'[37]Post Launch Review'!#REF!</definedName>
    <definedName name="_pmwcfunc_PL_Status_ContainmentScrapPlan" localSheetId="5">'[36]Post Launch Review'!#REF!</definedName>
    <definedName name="_pmwcfunc_PL_Status_ContainmentScrapPlan">'[37]Post Launch Review'!#REF!</definedName>
    <definedName name="_pmwcfunc_PL_Status_FinancialPanel" localSheetId="5">'[36]Post Launch Review'!#REF!</definedName>
    <definedName name="_pmwcfunc_PL_Status_FinancialPanel">'[37]Post Launch Review'!#REF!</definedName>
    <definedName name="_pmwcfunc_PL_Status_FinancialRoadmap" localSheetId="5">'[36]Post Launch Review'!#REF!</definedName>
    <definedName name="_pmwcfunc_PL_Status_FinancialRoadmap">'[37]Post Launch Review'!#REF!</definedName>
    <definedName name="_pmwcfunc_PL_Status_LaunchPerformance" localSheetId="5">'[36]Post Launch Review'!#REF!</definedName>
    <definedName name="_pmwcfunc_PL_Status_LaunchPerformance">'[37]Post Launch Review'!#REF!</definedName>
    <definedName name="_pmwcfunc_PL_Status_LessonsLearned" localSheetId="5">'[36]Post Launch Review'!#REF!</definedName>
    <definedName name="_pmwcfunc_PL_Status_LessonsLearned">'[37]Post Launch Review'!#REF!</definedName>
    <definedName name="_pmwcfunc_PL_Status_MeasurementCapability" localSheetId="5">'[36]Post Launch Review'!#REF!</definedName>
    <definedName name="_pmwcfunc_PL_Status_MeasurementCapability">'[37]Post Launch Review'!#REF!</definedName>
    <definedName name="_pmwcfunc_PL_Status_RecoveryCustomer" localSheetId="5">'[36]Post Launch Review'!#REF!</definedName>
    <definedName name="_pmwcfunc_PL_Status_RecoveryCustomer">'[37]Post Launch Review'!#REF!</definedName>
    <definedName name="_pmwcfunc_PL_Status_ResourcePlanRedeployment" localSheetId="5">'[36]Post Launch Review'!#REF!</definedName>
    <definedName name="_pmwcfunc_PL_Status_ResourcePlanRedeployment">'[37]Post Launch Review'!#REF!</definedName>
    <definedName name="_pmwcfunc_PS_Status_BPCAR" localSheetId="5">'[36]Program Start'!#REF!</definedName>
    <definedName name="_pmwcfunc_PS_Status_BPCAR">'[37]Program Start'!#REF!</definedName>
    <definedName name="_pmwcfunc_PS_Status_EngineeringBudget" localSheetId="5">'[36]Program Start'!#REF!</definedName>
    <definedName name="_pmwcfunc_PS_Status_EngineeringBudget">'[37]Program Start'!#REF!</definedName>
    <definedName name="_pmwcfunc_PS_Status_GateWorkbook" localSheetId="5">'[36]Program Start'!#REF!</definedName>
    <definedName name="_pmwcfunc_PS_Status_GateWorkbook">'[37]Program Start'!#REF!</definedName>
    <definedName name="_pmwcfunc_PS_Status_GlobalWorkshop" localSheetId="5">'[36]Program Start'!#REF!</definedName>
    <definedName name="_pmwcfunc_PS_Status_GlobalWorkshop">'[37]Program Start'!#REF!</definedName>
    <definedName name="_pmwcfunc_PS_Status_LessonsLearned" localSheetId="5">'[36]Program Start'!#REF!</definedName>
    <definedName name="_pmwcfunc_PS_Status_LessonsLearned">'[37]Program Start'!#REF!</definedName>
    <definedName name="_pmwcfunc_PS_Status_PAPTimeline" localSheetId="5">'[36]Program Start'!#REF!</definedName>
    <definedName name="_pmwcfunc_PS_Status_PAPTimeline">'[37]Program Start'!#REF!</definedName>
    <definedName name="_pmwcfunc_PS_Status_ProgramFile" localSheetId="5">'[36]Program Start'!#REF!</definedName>
    <definedName name="_pmwcfunc_PS_Status_ProgramFile">'[37]Program Start'!#REF!</definedName>
    <definedName name="_pmwcfunc_PS_Status_Resources" localSheetId="5">'[36]Program Start'!#REF!</definedName>
    <definedName name="_pmwcfunc_PS_Status_Resources">'[37]Program Start'!#REF!</definedName>
    <definedName name="_pmwcfunc_PS_Status_SOW" localSheetId="5">'[36]Program Start'!#REF!</definedName>
    <definedName name="_pmwcfunc_PS_Status_SOW">'[37]Program Start'!#REF!</definedName>
    <definedName name="_pmwcfunc_PS_Status_TopIssues" localSheetId="5">'[36]Program Start'!#REF!</definedName>
    <definedName name="_pmwcfunc_PS_Status_TopIssues">'[37]Program Start'!#REF!</definedName>
    <definedName name="_Pri2">#N/A</definedName>
    <definedName name="_Pri3" localSheetId="5">[30]Nov!#REF!</definedName>
    <definedName name="_Pri3">[31]Nov!#REF!</definedName>
    <definedName name="_R">#REF!</definedName>
    <definedName name="_Regression_Out" hidden="1">#REF!</definedName>
    <definedName name="_Regression_X" hidden="1">#REF!</definedName>
    <definedName name="_Regression_Y" hidden="1">#REF!</definedName>
    <definedName name="_RFQ2">#REF!</definedName>
    <definedName name="_S_003">#REF!</definedName>
    <definedName name="_s1" localSheetId="5" hidden="1">{#N/A,#N/A,TRUE,"RIDE";#N/A,#N/A,TRUE,"STEERING";#N/A,#N/A,TRUE,"HANDLING";#N/A,#N/A,TRUE,"BRAKING"}</definedName>
    <definedName name="_s1" hidden="1">{#N/A,#N/A,TRUE,"RIDE";#N/A,#N/A,TRUE,"STEERING";#N/A,#N/A,TRUE,"HANDLING";#N/A,#N/A,TRUE,"BRAKING"}</definedName>
    <definedName name="_s2" localSheetId="5" hidden="1">{#N/A,#N/A,TRUE,"RIDE";#N/A,#N/A,TRUE,"STEERING";#N/A,#N/A,TRUE,"HANDLING";#N/A,#N/A,TRUE,"BRAKING"}</definedName>
    <definedName name="_s2" hidden="1">{#N/A,#N/A,TRUE,"RIDE";#N/A,#N/A,TRUE,"STEERING";#N/A,#N/A,TRUE,"HANDLING";#N/A,#N/A,TRUE,"BRAKING"}</definedName>
    <definedName name="_Sort" localSheetId="5" hidden="1">[40]社外運転!#REF!</definedName>
    <definedName name="_Sort" hidden="1">[41]社外運転!#REF!</definedName>
    <definedName name="_Std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Q1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_TQ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_UDO1" localSheetId="5">'[42]601_602'!$BS$3:$BS$12037</definedName>
    <definedName name="_UDO1">'[43]601_602'!$BS$3:$BS$12037</definedName>
    <definedName name="_udo22" localSheetId="5">'[42]601_602'!$BV$3:$BV$12037</definedName>
    <definedName name="_udo22">'[43]601_602'!$BV$3:$BV$12037</definedName>
    <definedName name="_ukp1" localSheetId="5">[30]Nov!#REF!</definedName>
    <definedName name="_ukp1">[31]Nov!#REF!</definedName>
    <definedName name="_VOL94" localSheetId="5">[44]AVRV_MSSM!#REF!</definedName>
    <definedName name="_VOL94">[45]AVRV_MSSM!#REF!</definedName>
    <definedName name="_w1" localSheetId="5" hidden="1">{#N/A,#N/A,TRUE,"RIDE";#N/A,#N/A,TRUE,"STEERING";#N/A,#N/A,TRUE,"HANDLING";#N/A,#N/A,TRUE,"BRAKING"}</definedName>
    <definedName name="_w1" hidden="1">{#N/A,#N/A,TRUE,"RIDE";#N/A,#N/A,TRUE,"STEERING";#N/A,#N/A,TRUE,"HANDLING";#N/A,#N/A,TRUE,"BRAKING"}</definedName>
    <definedName name="_w2" localSheetId="5" hidden="1">{#N/A,#N/A,TRUE,"RIDE";#N/A,#N/A,TRUE,"STEERING";#N/A,#N/A,TRUE,"HANDLING";#N/A,#N/A,TRUE,"BRAKING"}</definedName>
    <definedName name="_w2" hidden="1">{#N/A,#N/A,TRUE,"RIDE";#N/A,#N/A,TRUE,"STEERING";#N/A,#N/A,TRUE,"HANDLING";#N/A,#N/A,TRUE,"BRAKING"}</definedName>
    <definedName name="_WR1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_WR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_WRT1" localSheetId="5" hidden="1">{#N/A,#N/A,TRUE,"RIDE";#N/A,#N/A,TRUE,"STEERING";#N/A,#N/A,TRUE,"HANDLING";#N/A,#N/A,TRUE,"BRAKING"}</definedName>
    <definedName name="_WRT1" hidden="1">{#N/A,#N/A,TRUE,"RIDE";#N/A,#N/A,TRUE,"STEERING";#N/A,#N/A,TRUE,"HANDLING";#N/A,#N/A,TRUE,"BRAKING"}</definedName>
    <definedName name="￥" localSheetId="5">[46]작성양식!#REF!</definedName>
    <definedName name="￥">[47]작성양식!#REF!</definedName>
    <definedName name="±a¾E°ⓒ" localSheetId="5">'[48]2.대외공문'!#REF!</definedName>
    <definedName name="±a¾E°ⓒ">'[49]2.대외공문'!#REF!</definedName>
    <definedName name="±a¾EA≫" localSheetId="5">'[48]2.대외공문'!#REF!</definedName>
    <definedName name="±a¾EA≫">'[49]2.대외공문'!#REF!</definedName>
    <definedName name="○表示" localSheetId="5">[50]!○表示</definedName>
    <definedName name="○表示">[51]!○表示</definedName>
    <definedName name="○表示_95" localSheetId="5">[52]!○表示_95</definedName>
    <definedName name="○表示_95">[53]!○表示_95</definedName>
    <definedName name="★J14_Sourcing_List__991215_">#REF!</definedName>
    <definedName name="※_추후_NAVA__PROJECT는__부품_" localSheetId="5">[54]기안!$A$43</definedName>
    <definedName name="※_추후_NAVA__PROJECT는__부품_">[55]기안!$A$43</definedName>
    <definedName name="A" localSheetId="5">[7]評価比較件数!$B$1:$B$65536,[7]評価比較件数!$I$1:$I$65536</definedName>
    <definedName name="A">[8]評価比較件数!$B$1:$B$65536,[8]評価比較件数!$I$1:$I$65536</definedName>
    <definedName name="A_CHECK">"チェック 3"</definedName>
    <definedName name="aa">#N/A</definedName>
    <definedName name="aaa" localSheetId="5" hidden="1">{#N/A,"VA",FALSE,"output";#N/A,"VB",FALSE,"output";#N/A,"VS",FALSE,"output";#N/A,"VC",FALSE,"output";#N/A,"VG",FALSE,"output";#N/A,"J1",FALSE,"output";#N/A,"J2",FALSE,"output";#N/A,"PT",FALSE,"output"}</definedName>
    <definedName name="aaa" hidden="1">{#N/A,"VA",FALSE,"output";#N/A,"VB",FALSE,"output";#N/A,"VS",FALSE,"output";#N/A,"VC",FALSE,"output";#N/A,"VG",FALSE,"output";#N/A,"J1",FALSE,"output";#N/A,"J2",FALSE,"output";#N/A,"PT",FALSE,"output"}</definedName>
    <definedName name="aaaa" localSheetId="5" hidden="1">{#N/A,#N/A,TRUE,"RIDE";#N/A,#N/A,TRUE,"STEERING";#N/A,#N/A,TRUE,"HANDLING";#N/A,#N/A,TRUE,"BRAKING"}</definedName>
    <definedName name="aaaa" hidden="1">{#N/A,#N/A,TRUE,"RIDE";#N/A,#N/A,TRUE,"STEERING";#N/A,#N/A,TRUE,"HANDLING";#N/A,#N/A,TRUE,"BRAKING"}</definedName>
    <definedName name="aaaaa" localSheetId="5" hidden="1">{#N/A,#N/A,TRUE,"RIDE";#N/A,#N/A,TRUE,"STEERING";#N/A,#N/A,TRUE,"HANDLING";#N/A,#N/A,TRUE,"BRAKING"}</definedName>
    <definedName name="aaaaa" hidden="1">{#N/A,#N/A,TRUE,"RIDE";#N/A,#N/A,TRUE,"STEERING";#N/A,#N/A,TRUE,"HANDLING";#N/A,#N/A,TRUE,"BRAKING"}</definedName>
    <definedName name="aaaaaa" localSheetId="5" hidden="1">{#N/A,#N/A,TRUE,"RIDE";#N/A,#N/A,TRUE,"STEERING";#N/A,#N/A,TRUE,"HANDLING";#N/A,#N/A,TRUE,"BRAKING"}</definedName>
    <definedName name="aaaaaa" hidden="1">{#N/A,#N/A,TRUE,"RIDE";#N/A,#N/A,TRUE,"STEERING";#N/A,#N/A,TRUE,"HANDLING";#N/A,#N/A,TRUE,"BRAKING"}</definedName>
    <definedName name="AABenchMarkValue">#REF!</definedName>
    <definedName name="AAValues">#REF!</definedName>
    <definedName name="ab" localSheetId="5" hidden="1">{#N/A,#N/A,FALSE,"Assumptions";#N/A,#N/A,FALSE,"Volumes";#N/A,#N/A,FALSE,"Pricing";#N/A,#N/A,FALSE,"Variable Cost";#N/A,#N/A,FALSE,"Investment";#N/A,#N/A,FALSE,"Profitability";#N/A,#N/A,FALSE,"Business Comparison"}</definedName>
    <definedName name="ab" hidden="1">{#N/A,#N/A,FALSE,"Assumptions";#N/A,#N/A,FALSE,"Volumes";#N/A,#N/A,FALSE,"Pricing";#N/A,#N/A,FALSE,"Variable Cost";#N/A,#N/A,FALSE,"Investment";#N/A,#N/A,FALSE,"Profitability";#N/A,#N/A,FALSE,"Business Comparison"}</definedName>
    <definedName name="abc" localSheetId="5" hidden="1">{#N/A,#N/A,FALSE,"Cover";#N/A,#N/A,FALSE,"Profits";#N/A,#N/A,FALSE,"ABS";#N/A,#N/A,FALSE,"TFLE Detail";#N/A,#N/A,FALSE,"TFLE Walk";#N/A,#N/A,FALSE,"Variable Cost";#N/A,#N/A,FALSE,"V.C. Walk"}</definedName>
    <definedName name="abc" hidden="1">{#N/A,#N/A,FALSE,"Cover";#N/A,#N/A,FALSE,"Profits";#N/A,#N/A,FALSE,"ABS";#N/A,#N/A,FALSE,"TFLE Detail";#N/A,#N/A,FALSE,"TFLE Walk";#N/A,#N/A,FALSE,"Variable Cost";#N/A,#N/A,FALSE,"V.C. Walk"}</definedName>
    <definedName name="abcd" localSheetId="5">#REF!</definedName>
    <definedName name="abcd">#REF!</definedName>
    <definedName name="abcde" localSheetId="5" hidden="1">{"'ｱｲﾄﾞﾙ振動'!$B$2:$Q$48"}</definedName>
    <definedName name="abcde" hidden="1">{"'ｱｲﾄﾞﾙ振動'!$B$2:$Q$48"}</definedName>
    <definedName name="Absolute_Cost">#REF!</definedName>
    <definedName name="Abzinsfaktor">#REF!</definedName>
    <definedName name="AC" localSheetId="5" hidden="1">{#N/A,#N/A,FALSE,"Cover Sheet";#N/A,#N/A,FALSE,"Ave_Trans_Shp_Abs";#N/A,#N/A,FALSE,"Det_Shp_Abs";#N/A,#N/A,FALSE,"Ave_Trans_Inst_Abs";#N/A,#N/A,FALSE,"Det_Ins_Abs";#N/A,#N/A,FALSE,"Ave_Trans_Tot_ABS";#N/A,#N/A,FALSE,"Det_Total_ABS"}</definedName>
    <definedName name="AC" hidden="1">{#N/A,#N/A,FALSE,"Cover Sheet";#N/A,#N/A,FALSE,"Ave_Trans_Shp_Abs";#N/A,#N/A,FALSE,"Det_Shp_Abs";#N/A,#N/A,FALSE,"Ave_Trans_Inst_Abs";#N/A,#N/A,FALSE,"Det_Ins_Abs";#N/A,#N/A,FALSE,"Ave_Trans_Tot_ABS";#N/A,#N/A,FALSE,"Det_Total_ABS"}</definedName>
    <definedName name="Access_Button" hidden="1">"TOP25_1_8L_Lynx_List"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_Query">#REF!</definedName>
    <definedName name="Access_Query1">#REF!</definedName>
    <definedName name="AccessDatabase" hidden="1">"U:\FUNCTION\_PT_Team\PT_BM\TOP25.mdb"</definedName>
    <definedName name="Accouted_Profit__P.U.">#REF!</definedName>
    <definedName name="ActiveFlag" localSheetId="5">OFFSET('[56]Tax Rates'!#REF!,1,0,COUNTA('[56]Tax Rates'!#REF!),1)</definedName>
    <definedName name="ActiveFlag">OFFSET('[57]Tax Rates'!#REF!,1,0,COUNTA('[57]Tax Rates'!#REF!),1)</definedName>
    <definedName name="ACURA" localSheetId="5">[58]検索条件メイク!#REF!</definedName>
    <definedName name="ACURA">[59]検索条件メイク!#REF!</definedName>
    <definedName name="ＡＣ移動" localSheetId="5">'[60]R&amp;D一致'!$G$1</definedName>
    <definedName name="ＡＣ移動">'[61]R&amp;D一致'!$G$1</definedName>
    <definedName name="adcostl" localSheetId="5">[62]Logistic!$B$7</definedName>
    <definedName name="adcostl">[63]Logistic!$B$7</definedName>
    <definedName name="AddColumnSet" localSheetId="5">[64]!AddColumnSet</definedName>
    <definedName name="AddColumnSet">[65]!AddColumnSet</definedName>
    <definedName name="ADR" localSheetId="5">[66]装備比較!$AX$12</definedName>
    <definedName name="ADR">[67]装備比較!$AX$12</definedName>
    <definedName name="aerf" localSheetId="5" hidden="1">{"REVISED",#N/A,FALSE,"Sheet1"}</definedName>
    <definedName name="aerf" hidden="1">{"REVISED",#N/A,FALSE,"Sheet1"}</definedName>
    <definedName name="AF" localSheetId="5" hidden="1">{#N/A,#N/A,FALSE,"India - 3f";#N/A,#N/A,FALSE,"India - 3";#N/A,#N/A,FALSE,"India - 4f";#N/A,#N/A,FALSE,"India - 4";#N/A,#N/A,FALSE,"Retail Spider"}</definedName>
    <definedName name="AF" hidden="1">{#N/A,#N/A,FALSE,"India - 3f";#N/A,#N/A,FALSE,"India - 3";#N/A,#N/A,FALSE,"India - 4f";#N/A,#N/A,FALSE,"India - 4";#N/A,#N/A,FALSE,"Retail Spider"}</definedName>
    <definedName name="afa">#REF!</definedName>
    <definedName name="afwe">#REF!</definedName>
    <definedName name="AI" localSheetId="5">[68]신규DEP!#REF!</definedName>
    <definedName name="AI">[69]신규DEP!#REF!</definedName>
    <definedName name="AIM車種別" localSheetId="5">[70]!AIM車種別</definedName>
    <definedName name="AIM車種別">[71]!AIM車種別</definedName>
    <definedName name="AK">#REF!</definedName>
    <definedName name="AL" localSheetId="5">'[72]#REF'!$AA$8:$AA$76</definedName>
    <definedName name="AL">'[73]#REF'!$AA$8:$AA$76</definedName>
    <definedName name="ALFA" localSheetId="5">[58]検索条件メイク!#REF!</definedName>
    <definedName name="ALFA">[59]検索条件メイク!#REF!</definedName>
    <definedName name="ALL">#REF!</definedName>
    <definedName name="All_markets">#REF!</definedName>
    <definedName name="allocation_basis">#REF!</definedName>
    <definedName name="ALTSS">#REF!</definedName>
    <definedName name="anly_list">#REF!</definedName>
    <definedName name="anscount" hidden="1">1</definedName>
    <definedName name="AP">#REF!</definedName>
    <definedName name="AP_TO">#REF!</definedName>
    <definedName name="Appendix" localSheetId="5" hidden="1">{#N/A,#N/A,FALSE,"Cover Page";#N/A,#N/A,FALSE,"Facing Page";#N/A,#N/A,FALSE,"Main Page";#N/A,#N/A,FALSE,"Risk-Adjusted";#N/A,#N/A,FALSE,"Profit Improvement"}</definedName>
    <definedName name="Appendix" hidden="1">{#N/A,#N/A,FALSE,"Cover Page";#N/A,#N/A,FALSE,"Facing Page";#N/A,#N/A,FALSE,"Main Page";#N/A,#N/A,FALSE,"Risk-Adjusted";#N/A,#N/A,FALSE,"Profit Improvement"}</definedName>
    <definedName name="Application" localSheetId="5">'[74]Master Files'!$R$2:$R$32</definedName>
    <definedName name="Application">'[75]Master Files'!$R$2:$R$32</definedName>
    <definedName name="APPLY">#REF!</definedName>
    <definedName name="APPLY_DUMMY">#REF!</definedName>
    <definedName name="AR">#REF!</definedName>
    <definedName name="AR_TO">#REF!</definedName>
    <definedName name="Area">#REF!</definedName>
    <definedName name="AS" localSheetId="5">[76]!Finished_Click</definedName>
    <definedName name="AS">[77]!Finished_Click</definedName>
    <definedName name="AS.BB">#REF!</definedName>
    <definedName name="asasdadsad" localSheetId="5" hidden="1">{"REVISED",#N/A,FALSE,"Sheet1"}</definedName>
    <definedName name="asasdadsad" hidden="1">{"REVISED",#N/A,FALSE,"Sheet1"}</definedName>
    <definedName name="asd" localSheetId="5" hidden="1">{#N/A,#N/A,TRUE,"RIDE";#N/A,#N/A,TRUE,"STEERING";#N/A,#N/A,TRUE,"HANDLING";#N/A,#N/A,TRUE,"BRAKING"}</definedName>
    <definedName name="asd" hidden="1">{#N/A,#N/A,TRUE,"RIDE";#N/A,#N/A,TRUE,"STEERING";#N/A,#N/A,TRUE,"HANDLING";#N/A,#N/A,TRUE,"BRAKING"}</definedName>
    <definedName name="asdf" localSheetId="5" hidden="1">{#VALUE!,#N/A,FALSE,0;#N/A,#N/A,FALSE,0;#N/A,#N/A,FALSE,0;#N/A,#N/A,FALSE,0}</definedName>
    <definedName name="asdf" hidden="1">{#VALUE!,#N/A,FALSE,0;#N/A,#N/A,FALSE,0;#N/A,#N/A,FALSE,0;#N/A,#N/A,FALSE,0}</definedName>
    <definedName name="asin" localSheetId="5">'[62]Eq-list'!$F$43</definedName>
    <definedName name="asin">'[63]Eq-list'!$F$43</definedName>
    <definedName name="assembl" localSheetId="5">[62]Layout!$D$2</definedName>
    <definedName name="assembl">[63]Layout!$D$2</definedName>
    <definedName name="Asset" localSheetId="5">[78]Taiwan!$A$285:$S$345</definedName>
    <definedName name="Asset">[79]Taiwan!$A$285:$S$345</definedName>
    <definedName name="Asset_charge" localSheetId="5">[80]Taiwan!#REF!</definedName>
    <definedName name="Asset_charge">[81]Taiwan!#REF!</definedName>
    <definedName name="Assets">#REF!</definedName>
    <definedName name="Assumpt" localSheetId="5">[78]Taiwan!$A$104:$S$143</definedName>
    <definedName name="Assumpt">[79]Taiwan!$A$104:$S$143</definedName>
    <definedName name="ASSUMPTIONS">#REF!</definedName>
    <definedName name="att4a">#REF!</definedName>
    <definedName name="AUDI" localSheetId="5">[58]検索条件メイク!#REF!</definedName>
    <definedName name="AUDI">[59]検索条件メイク!#REF!</definedName>
    <definedName name="Auf_Abzinsungsfaktor">#REF!</definedName>
    <definedName name="Aus">#REF!</definedName>
    <definedName name="Australia">#REF!</definedName>
    <definedName name="Austria">#REF!</definedName>
    <definedName name="Ave_COS_day">#REF!</definedName>
    <definedName name="AveCycle" localSheetId="5">'[82]Vols&amp;Fixed Costs'!$G$5</definedName>
    <definedName name="AveCycle">'[83]Vols&amp;Fixed Costs'!$G$5</definedName>
    <definedName name="average">#REF!</definedName>
    <definedName name="Average_Sales_per_day">#REF!</definedName>
    <definedName name="AverageRange110">#REF!,#REF!</definedName>
    <definedName name="AverageRange111">#REF!,#REF!</definedName>
    <definedName name="AverageRange121" localSheetId="5">'[84]3. Price-Attachment1(4-6) 2.0'!$Q$128,'[84]3. Price-Attachment1(4-6) 2.0'!$M$128,'[84]3. Price-Attachment1(4-6) 2.0'!$K$128,'[84]3. Price-Attachment1(4-6) 2.0'!$I$128,'[84]3. Price-Attachment1(4-6) 2.0'!$G$128,'[84]3. Price-Attachment1(4-6) 2.0'!$E$128</definedName>
    <definedName name="AverageRange121">'[85]3. Price-Attachment1(4-6) 2.0'!$Q$128,'[85]3. Price-Attachment1(4-6) 2.0'!$M$128,'[85]3. Price-Attachment1(4-6) 2.0'!$K$128,'[85]3. Price-Attachment1(4-6) 2.0'!$I$128,'[85]3. Price-Attachment1(4-6) 2.0'!$G$128,'[85]3. Price-Attachment1(4-6) 2.0'!$E$128</definedName>
    <definedName name="AverageRange122" localSheetId="5">'[84]3. Price-Attachment1(4-6) 2.0'!$Q$129,'[84]3. Price-Attachment1(4-6) 2.0'!$M$129,'[84]3. Price-Attachment1(4-6) 2.0'!$K$129,'[84]3. Price-Attachment1(4-6) 2.0'!$I$129,'[84]3. Price-Attachment1(4-6) 2.0'!$G$129,'[84]3. Price-Attachment1(4-6) 2.0'!$E$129</definedName>
    <definedName name="AverageRange122">'[85]3. Price-Attachment1(4-6) 2.0'!$Q$129,'[85]3. Price-Attachment1(4-6) 2.0'!$M$129,'[85]3. Price-Attachment1(4-6) 2.0'!$K$129,'[85]3. Price-Attachment1(4-6) 2.0'!$I$129,'[85]3. Price-Attachment1(4-6) 2.0'!$G$129,'[85]3. Price-Attachment1(4-6) 2.0'!$E$129</definedName>
    <definedName name="AverageRange123">#REF!,#REF!</definedName>
    <definedName name="AverageRange124">#REF!,#REF!</definedName>
    <definedName name="AverageRange125" localSheetId="5">'[84]Price-Attachment2 1.6 AT'!$I$130,'[84]Price-Attachment2 1.6 AT'!$G$130,'[84]Price-Attachment2 1.6 AT'!$E$130</definedName>
    <definedName name="AverageRange125">'[85]Price-Attachment2 1.6 AT'!$I$130,'[85]Price-Attachment2 1.6 AT'!$G$130,'[85]Price-Attachment2 1.6 AT'!$E$130</definedName>
    <definedName name="AverageRange134" localSheetId="5">'[84]3. Price-Attachment1(4-6) 2.0'!$Q$141,'[84]3. Price-Attachment1(4-6) 2.0'!$M$141,'[84]3. Price-Attachment1(4-6) 2.0'!$K$141,'[84]3. Price-Attachment1(4-6) 2.0'!$I$141,'[84]3. Price-Attachment1(4-6) 2.0'!$G$141,'[84]3. Price-Attachment1(4-6) 2.0'!$E$141</definedName>
    <definedName name="AverageRange134">'[85]3. Price-Attachment1(4-6) 2.0'!$Q$141,'[85]3. Price-Attachment1(4-6) 2.0'!$M$141,'[85]3. Price-Attachment1(4-6) 2.0'!$K$141,'[85]3. Price-Attachment1(4-6) 2.0'!$I$141,'[85]3. Price-Attachment1(4-6) 2.0'!$G$141,'[85]3. Price-Attachment1(4-6) 2.0'!$E$141</definedName>
    <definedName name="AverageRange135" localSheetId="5">'[84]3. Price-Attachment1(4-6) 2.0'!$Q$142,'[84]3. Price-Attachment1(4-6) 2.0'!$M$142,'[84]3. Price-Attachment1(4-6) 2.0'!$K$142,'[84]3. Price-Attachment1(4-6) 2.0'!$I$142,'[84]3. Price-Attachment1(4-6) 2.0'!$G$142,'[84]3. Price-Attachment1(4-6) 2.0'!$E$142</definedName>
    <definedName name="AverageRange135">'[85]3. Price-Attachment1(4-6) 2.0'!$Q$142,'[85]3. Price-Attachment1(4-6) 2.0'!$M$142,'[85]3. Price-Attachment1(4-6) 2.0'!$K$142,'[85]3. Price-Attachment1(4-6) 2.0'!$I$142,'[85]3. Price-Attachment1(4-6) 2.0'!$G$142,'[85]3. Price-Attachment1(4-6) 2.0'!$E$142</definedName>
    <definedName name="AverageRange8">#REF!,#REF!</definedName>
    <definedName name="AW" localSheetId="5" hidden="1">{"COMPARISON",#N/A,FALSE,"Sheet1"}</definedName>
    <definedName name="AW" hidden="1">{"COMPARISON",#N/A,FALSE,"Sheet1"}</definedName>
    <definedName name="awc" localSheetId="5">#REF!</definedName>
    <definedName name="awc">#REF!</definedName>
    <definedName name="awe" localSheetId="5" hidden="1">{"REVISED",#N/A,FALSE,"Sheet1"}</definedName>
    <definedName name="awe" hidden="1">{"REVISED",#N/A,FALSE,"Sheet1"}</definedName>
    <definedName name="AZ">#REF!</definedName>
    <definedName name="b">#REF!</definedName>
    <definedName name="b23RTDKDK">#REF!</definedName>
    <definedName name="Base">#REF!</definedName>
    <definedName name="Base_costs">#REF!</definedName>
    <definedName name="base100" localSheetId="5">[62]Standardtime!$H$4</definedName>
    <definedName name="base100">[63]Standardtime!$H$4</definedName>
    <definedName name="base2">#REF!</definedName>
    <definedName name="base50" localSheetId="5">[62]Standardtime!$H$8</definedName>
    <definedName name="base50">[63]Standardtime!$H$8</definedName>
    <definedName name="basepol" localSheetId="5">[62]Standardtime!$H$6</definedName>
    <definedName name="basepol">[63]Standardtime!$H$6</definedName>
    <definedName name="BASIC">#REF!</definedName>
    <definedName name="Bat_adjustment" localSheetId="5">[86]Battery!#REF!</definedName>
    <definedName name="Bat_adjustment">[87]Battery!#REF!</definedName>
    <definedName name="Bat_speed" localSheetId="5">[86]Battery!#REF!</definedName>
    <definedName name="Bat_speed">[87]Battery!#REF!</definedName>
    <definedName name="bb" localSheetId="5">[88]チーム案2英語!#REF!</definedName>
    <definedName name="bb">[89]チーム案2英語!#REF!</definedName>
    <definedName name="BBB" localSheetId="5" hidden="1">{#N/A,"VA",FALSE,"output";#N/A,"VB",FALSE,"output";#N/A,"VS",FALSE,"output";#N/A,"VC",FALSE,"output";#N/A,"VG",FALSE,"output";#N/A,"J1",FALSE,"output";#N/A,"J2",FALSE,"output";#N/A,"PT",FALSE,"output"}</definedName>
    <definedName name="BBB" hidden="1">{#N/A,"VA",FALSE,"output";#N/A,"VB",FALSE,"output";#N/A,"VS",FALSE,"output";#N/A,"VC",FALSE,"output";#N/A,"VG",FALSE,"output";#N/A,"J1",FALSE,"output";#N/A,"J2",FALSE,"output";#N/A,"PT",FALSE,"output"}</definedName>
    <definedName name="bbbb" localSheetId="5" hidden="1">{#VALUE!,#N/A,FALSE,0;#N/A,#N/A,FALSE,0;#N/A,#N/A,FALSE,0;#N/A,#N/A,FALSE,0}</definedName>
    <definedName name="bbbb" hidden="1">{#VALUE!,#N/A,FALSE,0;#N/A,#N/A,FALSE,0;#N/A,#N/A,FALSE,0;#N/A,#N/A,FALSE,0}</definedName>
    <definedName name="bbbbb" localSheetId="5" hidden="1">{#VALUE!,#N/A,TRUE,0;#N/A,#N/A,TRUE,0;#N/A,#N/A,TRUE,0;#N/A,#N/A,TRUE,0}</definedName>
    <definedName name="bbbbb" hidden="1">{#VALUE!,#N/A,TRUE,0;#N/A,#N/A,TRUE,0;#N/A,#N/A,TRUE,0;#N/A,#N/A,TRUE,0}</definedName>
    <definedName name="bbbbbb" localSheetId="5" hidden="1">{"'和文'!$Q$45:$AP$71"}</definedName>
    <definedName name="bbbbbb" hidden="1">{"'和文'!$Q$45:$AP$71"}</definedName>
    <definedName name="bbbbbbb" localSheetId="5" hidden="1">{#N/A,#N/A,TRUE,"RIDE";#N/A,#N/A,TRUE,"STEERING";#N/A,#N/A,TRUE,"HANDLING";#N/A,#N/A,TRUE,"BRAKING"}</definedName>
    <definedName name="bbbbbbb" hidden="1">{#N/A,#N/A,TRUE,"RIDE";#N/A,#N/A,TRUE,"STEERING";#N/A,#N/A,TRUE,"HANDLING";#N/A,#N/A,TRUE,"BRAKING"}</definedName>
    <definedName name="BBBenchMarkValue">#REF!</definedName>
    <definedName name="BBValues">#REF!</definedName>
    <definedName name="bc">#REF!</definedName>
    <definedName name="BCPI_">#REF!</definedName>
    <definedName name="Bdy">#REF!</definedName>
    <definedName name="BEG">#REF!</definedName>
    <definedName name="Belgium">#REF!</definedName>
    <definedName name="BenchmarkAdjustValue">#REF!</definedName>
    <definedName name="BenchMarkListPrice" localSheetId="5">'[90]LX-I4'!#REF!</definedName>
    <definedName name="BenchMarkListPrice">'[91]LX-I4'!#REF!</definedName>
    <definedName name="BENZ" localSheetId="5">[58]検索条件メイク!#REF!</definedName>
    <definedName name="BENZ">[59]検索条件メイク!#REF!</definedName>
    <definedName name="bfda" localSheetId="5">'[92]XLS Avg Rev'!#REF!</definedName>
    <definedName name="bfda">'[93]XLS Avg Rev'!#REF!</definedName>
    <definedName name="bild" localSheetId="5">[94]Import!$L$389:$L$485</definedName>
    <definedName name="bild">[95]Import!$L$389:$L$485</definedName>
    <definedName name="bill" localSheetId="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bill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blatt2">#REF!</definedName>
    <definedName name="BM_1">#REF!</definedName>
    <definedName name="BM_10">#REF!</definedName>
    <definedName name="BM_2">#REF!</definedName>
    <definedName name="BM_3">#REF!</definedName>
    <definedName name="BM_4">#REF!</definedName>
    <definedName name="BM_5">#REF!</definedName>
    <definedName name="BM_6">#REF!</definedName>
    <definedName name="BM_7">#REF!</definedName>
    <definedName name="BM_8">#REF!</definedName>
    <definedName name="BM_9">#REF!</definedName>
    <definedName name="BMW" localSheetId="5">[58]検索条件メイク!#REF!</definedName>
    <definedName name="BMW">[59]検索条件メイク!#REF!</definedName>
    <definedName name="BongoT.19" localSheetId="5">[72]data!#REF!</definedName>
    <definedName name="BongoT.19">[73]data!#REF!</definedName>
    <definedName name="BongoT.46" localSheetId="5">[72]data!#REF!</definedName>
    <definedName name="BongoT.46">[73]data!#REF!</definedName>
    <definedName name="BongoV.19" localSheetId="5">[72]data!#REF!</definedName>
    <definedName name="BongoV.19">[73]data!#REF!</definedName>
    <definedName name="BongoV.46" localSheetId="5">[72]data!#REF!</definedName>
    <definedName name="BongoV.46">[73]data!#REF!</definedName>
    <definedName name="BrawnyT.19" localSheetId="5">[72]data!#REF!</definedName>
    <definedName name="BrawnyT.19">[73]data!#REF!</definedName>
    <definedName name="BrawnyT.46" localSheetId="5">[72]data!#REF!</definedName>
    <definedName name="BrawnyT.46">[73]data!#REF!</definedName>
    <definedName name="BrawnyV.19" localSheetId="5">[72]data!#REF!</definedName>
    <definedName name="BrawnyV.19">[73]data!#REF!</definedName>
    <definedName name="BrawnyV.46" localSheetId="5">[72]data!#REF!</definedName>
    <definedName name="BrawnyV.46">[73]data!#REF!</definedName>
    <definedName name="Brazil_Profit" localSheetId="5">[80]Taiwan!#REF!</definedName>
    <definedName name="Brazil_Profit">[81]Taiwan!#REF!</definedName>
    <definedName name="break_time" localSheetId="5">[96]basic!$B$13</definedName>
    <definedName name="break_time">[97]basic!$B$13</definedName>
    <definedName name="britain_">#REF!</definedName>
    <definedName name="Britain__ECU">#REF!</definedName>
    <definedName name="bRTDKDK">#REF!</definedName>
    <definedName name="BU_GR">#REF!</definedName>
    <definedName name="build" localSheetId="5">'[62]Eq-list'!$F$104</definedName>
    <definedName name="build">'[63]Eq-list'!$F$104</definedName>
    <definedName name="BUKKA">#REF!</definedName>
    <definedName name="Button4_Click" localSheetId="5">[64]!Button4_Click</definedName>
    <definedName name="Button4_Click">[65]!Button4_Click</definedName>
    <definedName name="BV_A" localSheetId="5">[98]検索条件!$A$215:$IV$216</definedName>
    <definedName name="BV_A">[99]検索条件!$A$215:$IV$216</definedName>
    <definedName name="BV_L1" localSheetId="5">[98]検索条件!$A$210:$IV$212</definedName>
    <definedName name="BV_L1">[99]検索条件!$A$210:$IV$212</definedName>
    <definedName name="BV_L2" localSheetId="5">[98]検索条件!$A$206:$IV$207</definedName>
    <definedName name="BV_L2">[99]検索条件!$A$206:$IV$207</definedName>
    <definedName name="BV_Small" localSheetId="5">[98]検索条件!$A$200:$IV$203</definedName>
    <definedName name="BV_Small">[99]検索条件!$A$200:$IV$203</definedName>
    <definedName name="byModel">#REF!</definedName>
    <definedName name="B実FSS" localSheetId="5">[100]B実部ﾃｽﾄ別工数!#REF!</definedName>
    <definedName name="B実FSS">[101]B実部ﾃｽﾄ別工数!#REF!</definedName>
    <definedName name="CA">#REF!</definedName>
    <definedName name="CAD">#REF!</definedName>
    <definedName name="CADILLAC_" localSheetId="5">[102]検索条件メイク!$A$67:$IV$68</definedName>
    <definedName name="CADILLAC_">[103]検索条件メイク!$A$67:$IV$68</definedName>
    <definedName name="cal" localSheetId="5">[104]Cal!$A$4:$L$18</definedName>
    <definedName name="cal">[105]Cal!$A$4:$L$18</definedName>
    <definedName name="Calendar_Year_Analysis" localSheetId="5">'[106]C80 Hedge &amp; Prov.'!#REF!</definedName>
    <definedName name="Calendar_Year_Analysis">'[107]C80 Hedge &amp; Prov.'!#REF!</definedName>
    <definedName name="CALENDARIO98">#REF!</definedName>
    <definedName name="CALENDARIO99">#REF!</definedName>
    <definedName name="CALENDARIZATIONS">#REF!</definedName>
    <definedName name="calyr93">#REF!</definedName>
    <definedName name="calyr94">#REF!</definedName>
    <definedName name="canada">#REF!</definedName>
    <definedName name="canSPbaseDLG" localSheetId="5">[108]!canSPbaseDLG</definedName>
    <definedName name="canSPbaseDLG">[109]!canSPbaseDLG</definedName>
    <definedName name="capacity" localSheetId="5">[62]Input!$D$7</definedName>
    <definedName name="capacity">[63]Input!$D$7</definedName>
    <definedName name="caps">#REF!</definedName>
    <definedName name="carcodes" localSheetId="5">[110]Codes!$A$4:$B$27</definedName>
    <definedName name="carcodes">[111]Codes!$A$4:$B$27</definedName>
    <definedName name="caryear" localSheetId="5">[110]Codes!$D$4:$E$9</definedName>
    <definedName name="caryear">[111]Codes!$D$4:$E$9</definedName>
    <definedName name="casestudy">#REF!</definedName>
    <definedName name="cash" localSheetId="5">[112]FAP!#REF!</definedName>
    <definedName name="cash">[113]FAP!#REF!</definedName>
    <definedName name="Cash_Flow">#REF!</definedName>
    <definedName name="Category" localSheetId="5">'[114]CA Tasks'!$A$2:$A$8</definedName>
    <definedName name="Category">'[115]CA Tasks'!$A$2:$A$8</definedName>
    <definedName name="cc" localSheetId="5" hidden="1">{#N/A,#N/A,TRUE,"RIDE";#N/A,#N/A,TRUE,"STEERING";#N/A,#N/A,TRUE,"HANDLING";#N/A,#N/A,TRUE,"BRAKING"}</definedName>
    <definedName name="cc" hidden="1">{#N/A,#N/A,TRUE,"RIDE";#N/A,#N/A,TRUE,"STEERING";#N/A,#N/A,TRUE,"HANDLING";#N/A,#N/A,TRUE,"BRAKING"}</definedName>
    <definedName name="CC.QQ" localSheetId="5">#REF!</definedName>
    <definedName name="CC.QQ">#REF!</definedName>
    <definedName name="CCC" localSheetId="5" hidden="1">{#N/A,"VB",FALSE,"output";#N/A,"VS",FALSE,"output";#N/A,"VC",FALSE,"output";#N/A,"VG",FALSE,"output";#N/A,"J1",FALSE,"output";#N/A,"PT",FALSE,"output"}</definedName>
    <definedName name="CCC" hidden="1">{#N/A,"VB",FALSE,"output";#N/A,"VS",FALSE,"output";#N/A,"VC",FALSE,"output";#N/A,"VG",FALSE,"output";#N/A,"J1",FALSE,"output";#N/A,"PT",FALSE,"output"}</definedName>
    <definedName name="cccc" localSheetId="5" hidden="1">{#VALUE!,#N/A,FALSE,0;#N/A,#N/A,FALSE,0;#N/A,#N/A,FALSE,0;#N/A,#N/A,FALSE,0}</definedName>
    <definedName name="cccc" hidden="1">{#VALUE!,#N/A,FALSE,0;#N/A,#N/A,FALSE,0;#N/A,#N/A,FALSE,0;#N/A,#N/A,FALSE,0}</definedName>
    <definedName name="ccccc" localSheetId="5" hidden="1">{#N/A,#N/A,TRUE,"RIDE";#N/A,#N/A,TRUE,"STEERING";#N/A,#N/A,TRUE,"HANDLING";#N/A,#N/A,TRUE,"BRAKING"}</definedName>
    <definedName name="ccccc" hidden="1">{#N/A,#N/A,TRUE,"RIDE";#N/A,#N/A,TRUE,"STEERING";#N/A,#N/A,TRUE,"HANDLING";#N/A,#N/A,TRUE,"BRAKING"}</definedName>
    <definedName name="cccccc">#REF!</definedName>
    <definedName name="ccczz" localSheetId="5" hidden="1">{#N/A,"VB",FALSE,"output";#N/A,"VS",FALSE,"output";#N/A,"VC",FALSE,"output";#N/A,"VG",FALSE,"output";#N/A,"J1",FALSE,"output";#N/A,"PT",FALSE,"output"}</definedName>
    <definedName name="ccczz" hidden="1">{#N/A,"VB",FALSE,"output";#N/A,"VS",FALSE,"output";#N/A,"VC",FALSE,"output";#N/A,"VG",FALSE,"output";#N/A,"J1",FALSE,"output";#N/A,"PT",FALSE,"output"}</definedName>
    <definedName name="cd" localSheetId="5" hidden="1">{"REVISED",#N/A,FALSE,"Sheet1"}</definedName>
    <definedName name="cd" hidden="1">{"REVISED",#N/A,FALSE,"Sheet1"}</definedName>
    <definedName name="cddde">#REF!</definedName>
    <definedName name="CESO_CP">#REF!</definedName>
    <definedName name="ceso_cp2">#REF!</definedName>
    <definedName name="CESO_Gre">#REF!</definedName>
    <definedName name="ceso_gre2">#REF!</definedName>
    <definedName name="CESO_Oth">#REF!</definedName>
    <definedName name="ceso_oth2">#REF!</definedName>
    <definedName name="CESO_Pol">#REF!</definedName>
    <definedName name="ceso_pol2">#REF!</definedName>
    <definedName name="CFprprprrkrkrkrkpdpddkdkdkdkdkd" localSheetId="5">[116]분석mast!#REF!</definedName>
    <definedName name="CFprprprrkrkrkrkpdpddkdkdkdkdkd">[117]분석mast!#REF!</definedName>
    <definedName name="CG0_Data_And_Cost">#REF!</definedName>
    <definedName name="ChangAT" localSheetId="5" hidden="1">{#N/A,"VB",FALSE,"output";#N/A,"VS",FALSE,"output";#N/A,"VC",FALSE,"output";#N/A,"VG",FALSE,"output";#N/A,"J1",FALSE,"output";#N/A,"PT",FALSE,"output"}</definedName>
    <definedName name="ChangAT" hidden="1">{#N/A,"VB",FALSE,"output";#N/A,"VS",FALSE,"output";#N/A,"VC",FALSE,"output";#N/A,"VG",FALSE,"output";#N/A,"J1",FALSE,"output";#N/A,"PT",FALSE,"output"}</definedName>
    <definedName name="change" localSheetId="5">[118]Reference!$A$31:$A$57</definedName>
    <definedName name="change">[119]Reference!$A$31:$A$57</definedName>
    <definedName name="ChangeLaborRate" localSheetId="5">[64]!ChangeLaborRate</definedName>
    <definedName name="ChangeLaborRate">[65]!ChangeLaborRate</definedName>
    <definedName name="changing_room">#REF!</definedName>
    <definedName name="CHEST">#REF!</definedName>
    <definedName name="CHJ">#REF!</definedName>
    <definedName name="chrt_list">#REF!</definedName>
    <definedName name="ck" hidden="1">#REF!</definedName>
    <definedName name="CKD" localSheetId="5">[120]Constant!#REF!</definedName>
    <definedName name="CKD">[121]Constant!#REF!</definedName>
    <definedName name="CL">#REF!</definedName>
    <definedName name="Class" localSheetId="5">[122]Instructions!#REF!</definedName>
    <definedName name="Class">[123]Instructions!#REF!</definedName>
    <definedName name="CNT">#REF!</definedName>
    <definedName name="CNTCOL">#REF!</definedName>
    <definedName name="CNTROW">#REF!</definedName>
    <definedName name="co">#REF!</definedName>
    <definedName name="Code" hidden="1">#REF!</definedName>
    <definedName name="coefficient" localSheetId="5">[124]SUM14ZC1!#REF!</definedName>
    <definedName name="coefficient">[125]SUM14ZC1!#REF!</definedName>
    <definedName name="coefficient1" localSheetId="5">[126]SUM14ZC1!#REF!</definedName>
    <definedName name="coefficient1">[127]SUM14ZC1!#REF!</definedName>
    <definedName name="Col_B226_out">#REF!</definedName>
    <definedName name="Col_B226_out2">#REF!</definedName>
    <definedName name="Col_B256_out">#REF!</definedName>
    <definedName name="Col_B256_out2">#REF!</definedName>
    <definedName name="COLUMN">#REF!</definedName>
    <definedName name="com" localSheetId="5">'[24]Vorbereitende Eingaben (Teil 1)'!$C$40</definedName>
    <definedName name="com">'[25]Vorbereitende Eingaben (Teil 1)'!$C$40</definedName>
    <definedName name="comf" localSheetId="5">[62]Standardtime!$H$10</definedName>
    <definedName name="comf">[63]Standardtime!$H$10</definedName>
    <definedName name="Commodity_Names">#REF!</definedName>
    <definedName name="comnp">#REF!</definedName>
    <definedName name="COMP">#REF!</definedName>
    <definedName name="comp11">#REF!</definedName>
    <definedName name="comp28">#REF!</definedName>
    <definedName name="COMPARA">#N/A</definedName>
    <definedName name="COMPARACION98">#REF!</definedName>
    <definedName name="COMPARACION99">#REF!</definedName>
    <definedName name="COMPARISON_98">#REF!</definedName>
    <definedName name="COMPARISON_99">#REF!</definedName>
    <definedName name="compcomp">#REF!</definedName>
    <definedName name="Components">#REF!</definedName>
    <definedName name="ContFix2_Sum1">#REF!</definedName>
    <definedName name="COS">#REF!</definedName>
    <definedName name="COS_day">#REF!</definedName>
    <definedName name="Cost">#REF!</definedName>
    <definedName name="Cost_of_Sales">#REF!</definedName>
    <definedName name="Country_List" localSheetId="5">[128]日英対比表!$B$4:$C$135</definedName>
    <definedName name="Country_List">[129]日英対比表!$B$4:$C$135</definedName>
    <definedName name="CountryID">OFFSET(#REF!,1,0,COUNTA(#REF!),1)</definedName>
    <definedName name="CPI">#REF!</definedName>
    <definedName name="CR">#REF!</definedName>
    <definedName name="crank" localSheetId="5">[130]!crank</definedName>
    <definedName name="crank">[131]!crank</definedName>
    <definedName name="_xlnm.Criteria">#REF!</definedName>
    <definedName name="Criteria1">#N/A</definedName>
    <definedName name="CRK">#REF!</definedName>
    <definedName name="CrownVicLX" localSheetId="5">'[106]C80 Hedge &amp; Prov.'!$O$13</definedName>
    <definedName name="CrownVicLX">'[107]C80 Hedge &amp; Prov.'!$O$13</definedName>
    <definedName name="CRtable" localSheetId="5">'[132]Cost Reductions (working)'!$C$10:$V$174</definedName>
    <definedName name="CRtable">'[133]Cost Reductions (working)'!$C$10:$V$174</definedName>
    <definedName name="Curr_LTD">#REF!</definedName>
    <definedName name="Current">#REF!</definedName>
    <definedName name="Customer_Group">#REF!</definedName>
    <definedName name="customs" localSheetId="5">[96]basic!$B$11</definedName>
    <definedName name="customs">[97]basic!$B$11</definedName>
    <definedName name="cxcxcxxxc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cxcxcxxxc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cycle" localSheetId="5">[134]Total!$AA$5</definedName>
    <definedName name="cycle">[135]Total!$AA$5</definedName>
    <definedName name="CZK">#REF!</definedName>
    <definedName name="D">#REF!</definedName>
    <definedName name="D_BurdenCost_2.Reihe" localSheetId="5">[136]Übersicht!#REF!</definedName>
    <definedName name="D_BurdenCost_2.Reihe">[137]Übersicht!#REF!</definedName>
    <definedName name="D_BurdenCost_VoSi" localSheetId="5">[136]Übersicht!#REF!</definedName>
    <definedName name="D_BurdenCost_VoSi">[137]Übersicht!#REF!</definedName>
    <definedName name="D_LaborCost_2.Reihe" localSheetId="5">[136]Übersicht!#REF!</definedName>
    <definedName name="D_LaborCost_2.Reihe">[137]Übersicht!#REF!</definedName>
    <definedName name="D_LaborCost_VoSi" localSheetId="5">[136]Übersicht!#REF!</definedName>
    <definedName name="D_LaborCost_VoSi">[137]Übersicht!#REF!</definedName>
    <definedName name="D_MaterialCost_2.Reihe" localSheetId="5">[136]Übersicht!#REF!</definedName>
    <definedName name="D_MaterialCost_2.Reihe">[137]Übersicht!#REF!</definedName>
    <definedName name="D_MaterialCost_VoSi" localSheetId="5">[136]Übersicht!#REF!</definedName>
    <definedName name="D_MaterialCost_VoSi">[137]Übersicht!#REF!</definedName>
    <definedName name="D_MEK_VOSI_Cost" localSheetId="5">[136]Übersicht!#REF!</definedName>
    <definedName name="D_MEK_VOSI_Cost">[137]Übersicht!#REF!</definedName>
    <definedName name="DABB" localSheetId="5">'[138]OPT손익 내수'!$G$15</definedName>
    <definedName name="DABB">'[139]OPT손익 내수'!$G$15</definedName>
    <definedName name="DABP" localSheetId="5">'[138]OPT손익 내수'!$G$17</definedName>
    <definedName name="DABP">'[139]OPT손익 내수'!$G$17</definedName>
    <definedName name="DABSB" localSheetId="5">'[138]OPT손익 내수'!$F$15</definedName>
    <definedName name="DABSB">'[139]OPT손익 내수'!$F$15</definedName>
    <definedName name="DABSP" localSheetId="5">'[138]OPT손익 내수'!$F$17</definedName>
    <definedName name="DABSP">'[139]OPT손익 내수'!$F$17</definedName>
    <definedName name="DACB" localSheetId="5">'[138]OPT손익 내수'!$D$15</definedName>
    <definedName name="DACB">'[139]OPT손익 내수'!$D$15</definedName>
    <definedName name="DACP" localSheetId="5">'[138]OPT손익 내수'!$D$17</definedName>
    <definedName name="DACP">'[139]OPT손익 내수'!$D$17</definedName>
    <definedName name="DAEWOO">#REF!</definedName>
    <definedName name="Dag_B256_out">#REF!</definedName>
    <definedName name="Dag_B256_out2">#REF!</definedName>
    <definedName name="Dag_B257_out">#REF!</definedName>
    <definedName name="Dag_B257_out2">#REF!</definedName>
    <definedName name="DAIHATSU" localSheetId="5">[58]検索条件メイク!#REF!</definedName>
    <definedName name="DAIHATSU">[59]検索条件メイク!#REF!</definedName>
    <definedName name="ＤＡＩＳＵＵ" localSheetId="5" hidden="1">{#VALUE!,#N/A,FALSE,0;#N/A,#N/A,FALSE,0;#N/A,#N/A,FALSE,0;#N/A,#N/A,FALSE,0}</definedName>
    <definedName name="ＤＡＩＳＵＵ" hidden="1">{#VALUE!,#N/A,FALSE,0;#N/A,#N/A,FALSE,0;#N/A,#N/A,FALSE,0;#N/A,#N/A,FALSE,0}</definedName>
    <definedName name="Dan">#REF!</definedName>
    <definedName name="DATA">#REF!</definedName>
    <definedName name="DATA1" localSheetId="5">[140]零件清单!#REF!</definedName>
    <definedName name="DATA1">[141]零件清单!#REF!</definedName>
    <definedName name="DATA10" localSheetId="5">[140]零件清单!#REF!</definedName>
    <definedName name="DATA10">[141]零件清单!#REF!</definedName>
    <definedName name="DATA11" localSheetId="5">[140]零件清单!#REF!</definedName>
    <definedName name="DATA11">[141]零件清单!#REF!</definedName>
    <definedName name="DATA12" localSheetId="5">[140]零件清单!#REF!</definedName>
    <definedName name="DATA12">[141]零件清单!#REF!</definedName>
    <definedName name="DATA13" localSheetId="5">[140]零件清单!#REF!</definedName>
    <definedName name="DATA13">[141]零件清单!#REF!</definedName>
    <definedName name="DATA14" localSheetId="5">[140]零件清单!#REF!</definedName>
    <definedName name="DATA14">[141]零件清单!#REF!</definedName>
    <definedName name="DATA15" localSheetId="5">[140]零件清单!#REF!</definedName>
    <definedName name="DATA15">[141]零件清单!#REF!</definedName>
    <definedName name="DATA16" localSheetId="5">[140]零件清单!#REF!</definedName>
    <definedName name="DATA16">[141]零件清单!#REF!</definedName>
    <definedName name="DATA17" localSheetId="5">[140]零件清单!#REF!</definedName>
    <definedName name="DATA17">[141]零件清单!#REF!</definedName>
    <definedName name="DATA28" localSheetId="5">[140]零件清单!#REF!</definedName>
    <definedName name="DATA28">[141]零件清单!#REF!</definedName>
    <definedName name="data3" hidden="1">#REF!</definedName>
    <definedName name="DATA30" localSheetId="5">[140]零件清单!#REF!</definedName>
    <definedName name="DATA30">[141]零件清单!#REF!</definedName>
    <definedName name="DATA31" localSheetId="5">[140]零件清单!#REF!</definedName>
    <definedName name="DATA31">[141]零件清单!#REF!</definedName>
    <definedName name="DATA32" localSheetId="5">[140]零件清单!#REF!</definedName>
    <definedName name="DATA32">[141]零件清单!#REF!</definedName>
    <definedName name="DATA33" localSheetId="5">[140]零件清单!#REF!</definedName>
    <definedName name="DATA33">[141]零件清单!#REF!</definedName>
    <definedName name="DATA34" localSheetId="5">[140]零件清单!#REF!</definedName>
    <definedName name="DATA34">[141]零件清单!#REF!</definedName>
    <definedName name="DATA39" localSheetId="5">[140]零件清单!#REF!</definedName>
    <definedName name="DATA39">[141]零件清单!#REF!</definedName>
    <definedName name="DATA4" localSheetId="5">[140]零件清单!#REF!</definedName>
    <definedName name="DATA4">[141]零件清单!#REF!</definedName>
    <definedName name="DATA40" localSheetId="5">[140]零件清单!#REF!</definedName>
    <definedName name="DATA40">[141]零件清单!#REF!</definedName>
    <definedName name="DATA41" localSheetId="5">[140]零件清单!#REF!</definedName>
    <definedName name="DATA41">[141]零件清单!#REF!</definedName>
    <definedName name="DATA42" localSheetId="5">[140]零件清单!#REF!</definedName>
    <definedName name="DATA42">[141]零件清单!#REF!</definedName>
    <definedName name="DATA43" localSheetId="5">[140]零件清单!#REF!</definedName>
    <definedName name="DATA43">[141]零件清单!#REF!</definedName>
    <definedName name="DATA44" localSheetId="5">[140]零件清单!#REF!</definedName>
    <definedName name="DATA44">[141]零件清单!#REF!</definedName>
    <definedName name="DATA45" localSheetId="5">[140]零件清单!#REF!</definedName>
    <definedName name="DATA45">[141]零件清单!#REF!</definedName>
    <definedName name="DATA46" localSheetId="5">[140]零件清单!#REF!</definedName>
    <definedName name="DATA46">[141]零件清单!#REF!</definedName>
    <definedName name="DATA47" localSheetId="5">[140]零件清单!#REF!</definedName>
    <definedName name="DATA47">[141]零件清单!#REF!</definedName>
    <definedName name="DATA48" localSheetId="5">[140]零件清单!#REF!</definedName>
    <definedName name="DATA48">[141]零件清单!#REF!</definedName>
    <definedName name="DATA49" localSheetId="5">[140]零件清单!#REF!</definedName>
    <definedName name="DATA49">[141]零件清单!#REF!</definedName>
    <definedName name="DATA5" localSheetId="5">[140]零件清单!#REF!</definedName>
    <definedName name="DATA5">[141]零件清单!#REF!</definedName>
    <definedName name="DATA50" localSheetId="5">[140]零件清单!#REF!</definedName>
    <definedName name="DATA50">[141]零件清单!#REF!</definedName>
    <definedName name="DATA51" localSheetId="5">[140]零件清单!#REF!</definedName>
    <definedName name="DATA51">[141]零件清单!#REF!</definedName>
    <definedName name="DATA52" localSheetId="5">[140]零件清单!#REF!</definedName>
    <definedName name="DATA52">[141]零件清单!#REF!</definedName>
    <definedName name="DATA53" localSheetId="5">[140]零件清单!#REF!</definedName>
    <definedName name="DATA53">[141]零件清单!#REF!</definedName>
    <definedName name="DATA56" localSheetId="5">[140]零件清单!#REF!</definedName>
    <definedName name="DATA56">[141]零件清单!#REF!</definedName>
    <definedName name="DATA57" localSheetId="5">[140]零件清单!#REF!</definedName>
    <definedName name="DATA57">[141]零件清单!#REF!</definedName>
    <definedName name="DATA58" localSheetId="5">[140]零件清单!#REF!</definedName>
    <definedName name="DATA58">[141]零件清单!#REF!</definedName>
    <definedName name="DATA6" localSheetId="5">[140]零件清单!#REF!</definedName>
    <definedName name="DATA6">[141]零件清单!#REF!</definedName>
    <definedName name="DATA7" localSheetId="5">[140]零件清单!#REF!</definedName>
    <definedName name="DATA7">[141]零件清单!#REF!</definedName>
    <definedName name="DATA8" localSheetId="5">[140]零件清单!#REF!</definedName>
    <definedName name="DATA8">[141]零件清单!#REF!</definedName>
    <definedName name="_xlnm.Database" localSheetId="5">'[142]Stückliste Basis '!#REF!</definedName>
    <definedName name="_xlnm.Database">'[143]Stückliste Basis '!#REF!</definedName>
    <definedName name="Database2">#REF!</definedName>
    <definedName name="Database3">#REF!</definedName>
    <definedName name="Database4">#REF!</definedName>
    <definedName name="Database5">#REF!</definedName>
    <definedName name="Database6">#REF!</definedName>
    <definedName name="DataPivot">#REF!</definedName>
    <definedName name="DATB" localSheetId="5">'[138]OPT손익 내수'!$E$15</definedName>
    <definedName name="DATB">'[139]OPT손익 내수'!$E$15</definedName>
    <definedName name="Date">#REF!</definedName>
    <definedName name="DATEE">#REF!</definedName>
    <definedName name="Daten">#REF!</definedName>
    <definedName name="DATP" localSheetId="5">'[138]OPT손익 내수'!$E$17</definedName>
    <definedName name="DATP">'[139]OPT손익 내수'!$E$17</definedName>
    <definedName name="david" hidden="1">#REF!</definedName>
    <definedName name="DAWB" localSheetId="5">'[138]OPT손익 내수'!$I$15</definedName>
    <definedName name="DAWB">'[139]OPT손익 내수'!$I$15</definedName>
    <definedName name="DAWP" localSheetId="5">'[138]OPT손익 내수'!$I$17</definedName>
    <definedName name="DAWP">'[139]OPT손익 내수'!$I$17</definedName>
    <definedName name="Days_AP">#REF!</definedName>
    <definedName name="Days_AR">#REF!</definedName>
    <definedName name="Days_in_mo.">#REF!</definedName>
    <definedName name="Days_Inv">#REF!</definedName>
    <definedName name="days_mo">#REF!</definedName>
    <definedName name="DB">#REF!</definedName>
    <definedName name="dd">#REF!</definedName>
    <definedName name="DDATE">#REF!</definedName>
    <definedName name="ddd" localSheetId="5" hidden="1">{#N/A,"VA",FALSE,"output";#N/A,"VB",FALSE,"output";#N/A,"VS",FALSE,"output";#N/A,"VC",FALSE,"output";#N/A,"VG",FALSE,"output";#N/A,"J1",FALSE,"output";#N/A,"J2",FALSE,"output";#N/A,"PT",FALSE,"output"}</definedName>
    <definedName name="ddd" hidden="1">{#N/A,"VA",FALSE,"output";#N/A,"VB",FALSE,"output";#N/A,"VS",FALSE,"output";#N/A,"VC",FALSE,"output";#N/A,"VG",FALSE,"output";#N/A,"J1",FALSE,"output";#N/A,"J2",FALSE,"output";#N/A,"PT",FALSE,"output"}</definedName>
    <definedName name="dddd">#REF!</definedName>
    <definedName name="dddddd">#REF!</definedName>
    <definedName name="ddddddd">#REF!</definedName>
    <definedName name="ddff" localSheetId="5" hidden="1">{"'ｱｲﾄﾞﾙ振動'!$B$2:$Q$48"}</definedName>
    <definedName name="ddff" hidden="1">{"'ｱｲﾄﾞﾙ振動'!$B$2:$Q$48"}</definedName>
    <definedName name="DEC">#REF!</definedName>
    <definedName name="Dec_PDLG" localSheetId="5">'[104]#REF'!#REF!</definedName>
    <definedName name="Dec_PDLG">'[105]#REF'!#REF!</definedName>
    <definedName name="dedefe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dedefe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dee">#REF!</definedName>
    <definedName name="Definition">#REF!</definedName>
    <definedName name="DELITEM">#N/A</definedName>
    <definedName name="Denmark">#REF!</definedName>
    <definedName name="Desc">#REF!</definedName>
    <definedName name="desc1" localSheetId="5">[144]Header!$H$2</definedName>
    <definedName name="desc1">[145]Header!$H$2</definedName>
    <definedName name="Description" localSheetId="5">'[74]Master Files'!$I$2:$I$1858</definedName>
    <definedName name="Description">'[75]Master Files'!$I$2:$I$1858</definedName>
    <definedName name="despachspace">#REF!</definedName>
    <definedName name="DETAIL">#REF!</definedName>
    <definedName name="df">#REF!</definedName>
    <definedName name="dfadfadsfa" localSheetId="5" hidden="1">{#VALUE!,#N/A,FALSE,0;#N/A,#N/A,FALSE,0;#N/A,#N/A,FALSE,0;#N/A,#N/A,FALSE,0}</definedName>
    <definedName name="dfadfadsfa" hidden="1">{#VALUE!,#N/A,FALSE,0;#N/A,#N/A,FALSE,0;#N/A,#N/A,FALSE,0;#N/A,#N/A,FALSE,0}</definedName>
    <definedName name="dfdfdefeg" localSheetId="5" hidden="1">{#N/A,#N/A,TRUE,"RIDE";#N/A,#N/A,TRUE,"STEERING";#N/A,#N/A,TRUE,"HANDLING";#N/A,#N/A,TRUE,"BRAKING"}</definedName>
    <definedName name="dfdfdefeg" hidden="1">{#N/A,#N/A,TRUE,"RIDE";#N/A,#N/A,TRUE,"STEERING";#N/A,#N/A,TRUE,"HANDLING";#N/A,#N/A,TRUE,"BRAKING"}</definedName>
    <definedName name="dff" localSheetId="5" hidden="1">{"'和文'!$Q$45:$AP$71"}</definedName>
    <definedName name="dff" hidden="1">{"'和文'!$Q$45:$AP$71"}</definedName>
    <definedName name="dfg" localSheetId="5" hidden="1">{#N/A,#N/A,TRUE,"RIDE";#N/A,#N/A,TRUE,"STEERING";#N/A,#N/A,TRUE,"HANDLING";#N/A,#N/A,TRUE,"BRAKING"}</definedName>
    <definedName name="dfg" hidden="1">{#N/A,#N/A,TRUE,"RIDE";#N/A,#N/A,TRUE,"STEERING";#N/A,#N/A,TRUE,"HANDLING";#N/A,#N/A,TRUE,"BRAKING"}</definedName>
    <definedName name="dieor" localSheetId="5" hidden="1">{#VALUE!,#N/A,FALSE,0;#N/A,#N/A,FALSE,0;#N/A,#N/A,FALSE,0;#N/A,#N/A,FALSE,0}</definedName>
    <definedName name="dieor" hidden="1">{#VALUE!,#N/A,FALSE,0;#N/A,#N/A,FALSE,0;#N/A,#N/A,FALSE,0;#N/A,#N/A,FALSE,0}</definedName>
    <definedName name="Direct_Customer">#REF!</definedName>
    <definedName name="Discount" hidden="1">#REF!</definedName>
    <definedName name="distance_cost" localSheetId="5">[96]basic!$B$1</definedName>
    <definedName name="distance_cost">[97]basic!$B$1</definedName>
    <definedName name="Distributor_P.U._USD">#REF!</definedName>
    <definedName name="DKDKFG8TBTB2RT">#REF!</definedName>
    <definedName name="DlrCode" localSheetId="5">'[146]Dealer Code Lookup Table'!$A$2:$B$82</definedName>
    <definedName name="DlrCode">'[147]Dealer Code Lookup Table'!$A$2:$B$82</definedName>
    <definedName name="DM">#REF!</definedName>
    <definedName name="dm0" localSheetId="5">[30]Nov!#REF!</definedName>
    <definedName name="dm0">[31]Nov!#REF!</definedName>
    <definedName name="DMY">#REF!</definedName>
    <definedName name="DMYA" localSheetId="5">'[148]入力-Ａ'!$D$1</definedName>
    <definedName name="DMYA">'[149]入力-Ａ'!$D$1</definedName>
    <definedName name="DMYB" localSheetId="5">'[148]入力-Ｂ'!$D$1</definedName>
    <definedName name="DMYB">'[149]入力-Ｂ'!$D$1</definedName>
    <definedName name="DMYC">#REF!</definedName>
    <definedName name="dockspace">#REF!</definedName>
    <definedName name="dockspace_out">#REF!</definedName>
    <definedName name="DOL">#REF!</definedName>
    <definedName name="DOLLAR">#REF!</definedName>
    <definedName name="DOLLARDATA25" localSheetId="5">[150]FORD94!#REF!</definedName>
    <definedName name="DOLLARDATA25">[151]FORD94!#REF!</definedName>
    <definedName name="DOLLAREPAT25" localSheetId="5">[150]FORD94!#REF!</definedName>
    <definedName name="DOLLAREPAT25">[151]FORD94!#REF!</definedName>
    <definedName name="DOLLAREPBT25" localSheetId="5">[150]FORD94!#REF!</definedName>
    <definedName name="DOLLAREPBT25">[151]FORD94!#REF!</definedName>
    <definedName name="Dome.Pass.">#REF!</definedName>
    <definedName name="DPSB" localSheetId="5">'[138]OPT손익 내수'!$H$15</definedName>
    <definedName name="DPSB">'[139]OPT손익 내수'!$H$15</definedName>
    <definedName name="DPSP" localSheetId="5">'[138]OPT손익 내수'!$H$17</definedName>
    <definedName name="DPSP">'[139]OPT손익 내수'!$H$17</definedName>
    <definedName name="drg" localSheetId="5" hidden="1">{"REVISED",#N/A,FALSE,"Sheet1"}</definedName>
    <definedName name="drg" hidden="1">{"REVISED",#N/A,FALSE,"Sheet1"}</definedName>
    <definedName name="DropDown3_Change" localSheetId="5">[64]!DropDown3_Change</definedName>
    <definedName name="DropDown3_Change">[65]!DropDown3_Change</definedName>
    <definedName name="Drv">#REF!</definedName>
    <definedName name="DSA">#REF!</definedName>
    <definedName name="dsds" localSheetId="5" hidden="1">{#N/A,#N/A,TRUE,"RIDE";#N/A,#N/A,TRUE,"STEERING";#N/A,#N/A,TRUE,"HANDLING";#N/A,#N/A,TRUE,"BRAKING"}</definedName>
    <definedName name="dsds" hidden="1">{#N/A,#N/A,TRUE,"RIDE";#N/A,#N/A,TRUE,"STEERING";#N/A,#N/A,TRUE,"HANDLING";#N/A,#N/A,TRUE,"BRAKING"}</definedName>
    <definedName name="Dst">#REF!</definedName>
    <definedName name="dtal_list">#REF!</definedName>
    <definedName name="Duty_rate_F_ROW" localSheetId="5">[152]INPUT!$G$21</definedName>
    <definedName name="Duty_rate_F_ROW">[153]INPUT!$G$21</definedName>
    <definedName name="Duty_rate_M_ROW" localSheetId="5">[152]INPUT!$G$25</definedName>
    <definedName name="Duty_rate_M_ROW">[153]INPUT!$G$25</definedName>
    <definedName name="DV_Cost_Tot" localSheetId="5">[154]Worksheet!$I$63</definedName>
    <definedName name="DV_Cost_Tot">[155]Worksheet!$I$63</definedName>
    <definedName name="DV_Cost_Tot_Mkt" localSheetId="5">[154]Worksheet!$J$63</definedName>
    <definedName name="DV_Cost_Tot_Mkt">[155]Worksheet!$J$63</definedName>
    <definedName name="DV_Grand_Total" localSheetId="5">#REF!</definedName>
    <definedName name="DV_Grand_Total">#REF!</definedName>
    <definedName name="DV_Grand_Total_Mkt">#REF!</definedName>
    <definedName name="E" localSheetId="5" hidden="1">{#VALUE!,#N/A,FALSE,0;#N/A,#N/A,FALSE,0;#N/A,#N/A,FALSE,0;#N/A,#N/A,FALSE,0}</definedName>
    <definedName name="E" hidden="1">{#VALUE!,#N/A,FALSE,0;#N/A,#N/A,FALSE,0;#N/A,#N/A,FALSE,0;#N/A,#N/A,FALSE,0}</definedName>
    <definedName name="E_GEN">#REF!</definedName>
    <definedName name="EB">#REF!</definedName>
    <definedName name="econ">#REF!</definedName>
    <definedName name="ED3__회훈_71.4_신창_4.9">#REF!</definedName>
    <definedName name="EDABB" localSheetId="5">'[138]OPT손익 수출'!$N$15</definedName>
    <definedName name="EDABB">'[139]OPT손익 수출'!$N$15</definedName>
    <definedName name="EDABP" localSheetId="5">'[138]OPT손익 수출'!$N$17</definedName>
    <definedName name="EDABP">'[139]OPT손익 수출'!$N$17</definedName>
    <definedName name="EDABSB" localSheetId="5">'[138]OPT손익 수출'!$M$15</definedName>
    <definedName name="EDABSB">'[139]OPT손익 수출'!$M$15</definedName>
    <definedName name="EDABSP" localSheetId="5">'[138]OPT손익 수출'!$M$17</definedName>
    <definedName name="EDABSP">'[139]OPT손익 수출'!$M$17</definedName>
    <definedName name="EDACB" localSheetId="5">'[138]OPT손익 수출'!$K$15</definedName>
    <definedName name="EDACB">'[139]OPT손익 수출'!$K$15</definedName>
    <definedName name="EDACP" localSheetId="5">'[138]OPT손익 수출'!$K$17</definedName>
    <definedName name="EDACP">'[139]OPT손익 수출'!$K$17</definedName>
    <definedName name="EDATB" localSheetId="5">'[138]OPT손익 수출'!$L$15</definedName>
    <definedName name="EDATB">'[139]OPT손익 수출'!$L$15</definedName>
    <definedName name="EDATP" localSheetId="5">'[138]OPT손익 수출'!$L$17</definedName>
    <definedName name="EDATP">'[139]OPT손익 수출'!$L$17</definedName>
    <definedName name="EDAWB" localSheetId="5">'[138]OPT손익 수출'!$P$15</definedName>
    <definedName name="EDAWB">'[139]OPT손익 수출'!$P$15</definedName>
    <definedName name="EDAWP" localSheetId="5">'[138]OPT손익 수출'!$P$17</definedName>
    <definedName name="EDAWP">'[139]OPT손익 수출'!$P$17</definedName>
    <definedName name="EDPSB" localSheetId="5">'[138]OPT손익 수출'!$O$15</definedName>
    <definedName name="EDPSB">'[139]OPT손익 수출'!$O$15</definedName>
    <definedName name="EDPSP" localSheetId="5">'[138]OPT손익 수출'!$O$17</definedName>
    <definedName name="EDPSP">'[139]OPT손익 수출'!$O$17</definedName>
    <definedName name="ee" localSheetId="5">[156]Dashboard!$D$56</definedName>
    <definedName name="ee">[157]Dashboard!$D$56</definedName>
    <definedName name="eee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eee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eeee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eeee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eeie" localSheetId="5">'[158]LX-I4'!#REF!</definedName>
    <definedName name="eeie">'[159]LX-I4'!#REF!</definedName>
    <definedName name="efct_ptn">#REF!</definedName>
    <definedName name="Eff_Asm">0.8</definedName>
    <definedName name="EGABB" localSheetId="5">'[138]OPT손익 수출'!$U$15</definedName>
    <definedName name="EGABB">'[139]OPT손익 수출'!$U$15</definedName>
    <definedName name="EGABP" localSheetId="5">'[138]OPT손익 수출'!$U$17</definedName>
    <definedName name="EGABP">'[139]OPT손익 수출'!$U$17</definedName>
    <definedName name="EGABSB" localSheetId="5">'[138]OPT손익 수출'!$T$15</definedName>
    <definedName name="EGABSB">'[139]OPT손익 수출'!$T$15</definedName>
    <definedName name="EGABSP" localSheetId="5">'[138]OPT손익 수출'!$T$17</definedName>
    <definedName name="EGABSP">'[139]OPT손익 수출'!$T$17</definedName>
    <definedName name="EGACB" localSheetId="5">'[138]OPT손익 수출'!$R$15</definedName>
    <definedName name="EGACB">'[139]OPT손익 수출'!$R$15</definedName>
    <definedName name="EGACP" localSheetId="5">'[138]OPT손익 수출'!$R$17</definedName>
    <definedName name="EGACP">'[139]OPT손익 수출'!$R$17</definedName>
    <definedName name="EGATB" localSheetId="5">'[138]OPT손익 수출'!$S$15</definedName>
    <definedName name="EGATB">'[139]OPT손익 수출'!$S$15</definedName>
    <definedName name="EGATP" localSheetId="5">'[138]OPT손익 수출'!$S$17</definedName>
    <definedName name="EGATP">'[139]OPT손익 수출'!$S$17</definedName>
    <definedName name="EGAWP" localSheetId="5">'[138]OPT손익 수출'!$W$17</definedName>
    <definedName name="EGAWP">'[139]OPT손익 수출'!$W$17</definedName>
    <definedName name="EGPSB" localSheetId="5">'[138]OPT손익 수출'!$V$15</definedName>
    <definedName name="EGPSB">'[139]OPT손익 수출'!$V$15</definedName>
    <definedName name="EGPSP" localSheetId="5">'[138]OPT손익 수출'!$V$17</definedName>
    <definedName name="EGPSP">'[139]OPT손익 수출'!$V$17</definedName>
    <definedName name="ei" localSheetId="5" hidden="1">{#N/A,#N/A,TRUE,"RIDE";#N/A,#N/A,TRUE,"STEERING";#N/A,#N/A,TRUE,"HANDLING";#N/A,#N/A,TRUE,"BRAKING"}</definedName>
    <definedName name="ei" hidden="1">{#N/A,#N/A,TRUE,"RIDE";#N/A,#N/A,TRUE,"STEERING";#N/A,#N/A,TRUE,"HANDLING";#N/A,#N/A,TRUE,"BRAKING"}</definedName>
    <definedName name="Eingabe">#REF!</definedName>
    <definedName name="Eingabe2">#REF!</definedName>
    <definedName name="Eingabe3">#REF!</definedName>
    <definedName name="Eingabe4">#REF!</definedName>
    <definedName name="EINLE">#REF!</definedName>
    <definedName name="EM1V03" localSheetId="5">[98]rpt03!$A$125:$IV$157</definedName>
    <definedName name="EM1V03">[99]rpt03!$A$125:$IV$157</definedName>
    <definedName name="EMLV04" localSheetId="5">[98]rpt04!$A$101:$IV$131</definedName>
    <definedName name="EMLV04">[99]rpt04!$A$101:$IV$131</definedName>
    <definedName name="ENDCOL">#REF!</definedName>
    <definedName name="Eng">#REF!</definedName>
    <definedName name="ENG_1">#REF!</definedName>
    <definedName name="ENG_10">#REF!</definedName>
    <definedName name="ENG_2">#REF!</definedName>
    <definedName name="ENG_3">#REF!</definedName>
    <definedName name="ENG_4">#REF!</definedName>
    <definedName name="ENG_5">#REF!</definedName>
    <definedName name="ENG_6">#REF!</definedName>
    <definedName name="ENG_7">#REF!</definedName>
    <definedName name="ENG_8">#REF!</definedName>
    <definedName name="ENG_9">#REF!</definedName>
    <definedName name="ENG_COOLG" localSheetId="5">'[160]DBL LPG시험'!#REF!</definedName>
    <definedName name="ENG_COOLG">'[161]DBL LPG시험'!#REF!</definedName>
    <definedName name="Eng_Side">#REF!</definedName>
    <definedName name="eng_side1" localSheetId="5">[144]Header!$H$3</definedName>
    <definedName name="eng_side1">[145]Header!$H$3</definedName>
    <definedName name="Eng_Supp_Dollars_Tot" localSheetId="5">[154]Worksheet!$G$8</definedName>
    <definedName name="Eng_Supp_Dollars_Tot">[155]Worksheet!$G$8</definedName>
    <definedName name="Eng_Supp_Dollars_Tot_Mkt" localSheetId="5">[154]Worksheet!$H$8</definedName>
    <definedName name="Eng_Supp_Dollars_Tot_Mkt">[155]Worksheet!$H$8</definedName>
    <definedName name="Engine">#REF!</definedName>
    <definedName name="Engine2">#REF!</definedName>
    <definedName name="Engineering_Recovery">#REF!</definedName>
    <definedName name="enmarg" localSheetId="5">'[162]Final Status One Pager'!#REF!</definedName>
    <definedName name="enmarg">'[163]Final Status One Pager'!#REF!</definedName>
    <definedName name="Entid" localSheetId="5">OFFSET('[56]Tax Rates'!#REF!,1,0,COUNTA('[56]Tax Rates'!#REF!),1)</definedName>
    <definedName name="Entid">OFFSET('[57]Tax Rates'!#REF!,1,0,COUNTA('[57]Tax Rates'!#REF!),1)</definedName>
    <definedName name="ENVH" localSheetId="5">[164]日程!#REF!</definedName>
    <definedName name="ENVH">[165]日程!#REF!</definedName>
    <definedName name="EO관리신">#REF!</definedName>
    <definedName name="Equip_Rate_Asm">0.339</definedName>
    <definedName name="equipment_room_s">#REF!</definedName>
    <definedName name="Ergebnis">#REF!</definedName>
    <definedName name="Ergonomic">#REF!</definedName>
    <definedName name="ergonomic1" localSheetId="5">[144]Header!$H$4</definedName>
    <definedName name="ergonomic1">[145]Header!$H$4</definedName>
    <definedName name="erhther" localSheetId="5" hidden="1">{"REVISED",#N/A,FALSE,"Sheet1"}</definedName>
    <definedName name="erhther" hidden="1">{"REVISED",#N/A,FALSE,"Sheet1"}</definedName>
    <definedName name="eric" localSheetId="5" hidden="1">{#N/A,#N/A,FALSE,"Profit Status";#N/A,#N/A,FALSE,"Invest";#N/A,#N/A,FALSE,"Revenue";#N/A,#N/A,FALSE,"Variable Cost";#N/A,#N/A,FALSE,"Options &amp; Series"}</definedName>
    <definedName name="eric" hidden="1">{#N/A,#N/A,FALSE,"Profit Status";#N/A,#N/A,FALSE,"Invest";#N/A,#N/A,FALSE,"Revenue";#N/A,#N/A,FALSE,"Variable Cost";#N/A,#N/A,FALSE,"Options &amp; Series"}</definedName>
    <definedName name="ert" localSheetId="5">[166]車両質量一覧!#REF!</definedName>
    <definedName name="ert">[167]車両質量一覧!#REF!</definedName>
    <definedName name="ESP">#REF!</definedName>
    <definedName name="EssOptions">"1100000000031000_01?00"</definedName>
    <definedName name="est_date">#REF!</definedName>
    <definedName name="estfile_name">#REF!</definedName>
    <definedName name="EU">#REF!</definedName>
    <definedName name="EUABSB" localSheetId="5">'[138]OPT손익 수출'!$F$15</definedName>
    <definedName name="EUABSB">'[139]OPT손익 수출'!$F$15</definedName>
    <definedName name="EUABSP" localSheetId="5">'[138]OPT손익 수출'!$F$17</definedName>
    <definedName name="EUABSP">'[139]OPT손익 수출'!$F$17</definedName>
    <definedName name="EUACB" localSheetId="5">'[138]OPT손익 수출'!$D$15</definedName>
    <definedName name="EUACB">'[139]OPT손익 수출'!$D$15</definedName>
    <definedName name="EUACP" localSheetId="5">'[138]OPT손익 수출'!$D$17</definedName>
    <definedName name="EUACP">'[139]OPT손익 수출'!$D$17</definedName>
    <definedName name="EUATB" localSheetId="5">'[138]OPT손익 수출'!$E$15</definedName>
    <definedName name="EUATB">'[139]OPT손익 수출'!$E$15</definedName>
    <definedName name="EUATP" localSheetId="5">'[138]OPT손익 수출'!$E$17</definedName>
    <definedName name="EUATP">'[139]OPT손익 수출'!$E$17</definedName>
    <definedName name="EUAWB" localSheetId="5">'[138]OPT손익 수출'!$I$15</definedName>
    <definedName name="EUAWB">'[139]OPT손익 수출'!$I$15</definedName>
    <definedName name="EUAWP" localSheetId="5">'[138]OPT손익 수출'!$I$17</definedName>
    <definedName name="EUAWP">'[139]OPT손익 수출'!$I$17</definedName>
    <definedName name="eujt">#REF!</definedName>
    <definedName name="EUPSB" localSheetId="5">'[138]OPT손익 수출'!$H$15</definedName>
    <definedName name="EUPSB">'[139]OPT손익 수출'!$H$15</definedName>
    <definedName name="EUPSP" localSheetId="5">'[138]OPT손익 수출'!$H$17</definedName>
    <definedName name="EUPSP">'[139]OPT손익 수출'!$H$17</definedName>
    <definedName name="Euro">1.95583</definedName>
    <definedName name="Europe">#REF!</definedName>
    <definedName name="ew" localSheetId="5">'[168]Ford Options'!#REF!</definedName>
    <definedName name="ew">'[169]Ford Options'!#REF!</definedName>
    <definedName name="ex" localSheetId="5">#REF!</definedName>
    <definedName name="ex">#REF!</definedName>
    <definedName name="ex_move" localSheetId="5">[152]INPUT!$B$2</definedName>
    <definedName name="ex_move">[153]INPUT!$B$2</definedName>
    <definedName name="exchange">#REF!</definedName>
    <definedName name="Exchange2">#REF!</definedName>
    <definedName name="ExchangeRate" localSheetId="5">[170]研工事!#REF!</definedName>
    <definedName name="ExchangeRate">[171]研工事!#REF!</definedName>
    <definedName name="expisttl">#REF!</definedName>
    <definedName name="explorercanada">#REF!</definedName>
    <definedName name="explorerus">#REF!</definedName>
    <definedName name="EXPORTG" localSheetId="5">'[172]Script Ref'!#REF!</definedName>
    <definedName name="EXPORTG">'[173]Script Ref'!#REF!</definedName>
    <definedName name="EXPORTP" localSheetId="5">'[172]Script Ref'!#REF!</definedName>
    <definedName name="EXPORTP">'[173]Script Ref'!#REF!</definedName>
    <definedName name="EXPORTR" localSheetId="5">'[172]Script Ref'!#REF!</definedName>
    <definedName name="EXPORTR">'[173]Script Ref'!#REF!</definedName>
    <definedName name="externb" localSheetId="5">[62]Layout!$D$10</definedName>
    <definedName name="externb">[63]Layout!$D$10</definedName>
    <definedName name="F" localSheetId="5">[7]評価比較件数!$E$1:$E$65536,[7]評価比較件数!$L$1:$L$65536</definedName>
    <definedName name="F">[8]評価比較件数!$E$1:$E$65536,[8]評価比較件数!$L$1:$L$65536</definedName>
    <definedName name="f\" localSheetId="5" hidden="1">{#N/A,#N/A,FALSE,"Cover";#N/A,#N/A,FALSE,"Profits";#N/A,#N/A,FALSE,"ABS";#N/A,#N/A,FALSE,"TFLE Detail";#N/A,#N/A,FALSE,"TFLE Walk";#N/A,#N/A,FALSE,"Variable Cost";#N/A,#N/A,FALSE,"V.C. Walk"}</definedName>
    <definedName name="f\" hidden="1">{#N/A,#N/A,FALSE,"Cover";#N/A,#N/A,FALSE,"Profits";#N/A,#N/A,FALSE,"ABS";#N/A,#N/A,FALSE,"TFLE Detail";#N/A,#N/A,FALSE,"TFLE Walk";#N/A,#N/A,FALSE,"Variable Cost";#N/A,#N/A,FALSE,"V.C. Walk"}</definedName>
    <definedName name="fafe">#REF!</definedName>
    <definedName name="fas">#REF!</definedName>
    <definedName name="faww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CSD_IMPL">#REF!</definedName>
    <definedName name="FCTemp">#REF!</definedName>
    <definedName name="fd" localSheetId="5" hidden="1">{#VALUE!,#N/A,FALSE,0;#N/A,#N/A,FALSE,0;#N/A,#N/A,FALSE,0;#N/A,#N/A,FALSE,0}</definedName>
    <definedName name="fd" hidden="1">{#VALUE!,#N/A,FALSE,0;#N/A,#N/A,FALSE,0;#N/A,#N/A,FALSE,0;#N/A,#N/A,FALSE,0}</definedName>
    <definedName name="fda">#REF!</definedName>
    <definedName name="fdaf" localSheetId="5">'[92]XLS Avg Rev'!#REF!</definedName>
    <definedName name="fdaf">'[93]XLS Avg Rev'!#REF!</definedName>
    <definedName name="fdd" localSheetId="5" hidden="1">{#N/A,#N/A,FALSE,"626 DX";#N/A,#N/A,FALSE,"626 LX";#N/A,#N/A,FALSE,"626 LX-V6";#N/A,#N/A,FALSE,"626 ES-V6"}</definedName>
    <definedName name="fdd" hidden="1">{#N/A,#N/A,FALSE,"626 DX";#N/A,#N/A,FALSE,"626 LX";#N/A,#N/A,FALSE,"626 LX-V6";#N/A,#N/A,FALSE,"626 ES-V6"}</definedName>
    <definedName name="fdfdfdfddfdvdvcdsvdsv" localSheetId="5" hidden="1">{#N/A,#N/A,TRUE,"RIDE";#N/A,#N/A,TRUE,"STEERING";#N/A,#N/A,TRUE,"HANDLING";#N/A,#N/A,TRUE,"BRAKING"}</definedName>
    <definedName name="fdfdfdfddfdvdvcdsvdsv" hidden="1">{#N/A,#N/A,TRUE,"RIDE";#N/A,#N/A,TRUE,"STEERING";#N/A,#N/A,TRUE,"HANDLING";#N/A,#N/A,TRUE,"BRAKING"}</definedName>
    <definedName name="fdfgfseg" localSheetId="5" hidden="1">{"'ｱｲﾄﾞﾙ振動'!$B$2:$Q$48"}</definedName>
    <definedName name="fdfgfseg" hidden="1">{"'ｱｲﾄﾞﾙ振動'!$B$2:$Q$48"}</definedName>
    <definedName name="FDFS">#REF!</definedName>
    <definedName name="FE_TABLE" localSheetId="5">'[72]#REF'!$E$2:$X$2</definedName>
    <definedName name="FE_TABLE">'[73]#REF'!$E$2:$X$2</definedName>
    <definedName name="feafgeAGEGHE" localSheetId="5" hidden="1">{#N/A,#N/A,TRUE,"RIDE";#N/A,#N/A,TRUE,"STEERING";#N/A,#N/A,TRUE,"HANDLING";#N/A,#N/A,TRUE,"BRAKING"}</definedName>
    <definedName name="feafgeAGEGHE" hidden="1">{#N/A,#N/A,TRUE,"RIDE";#N/A,#N/A,TRUE,"STEERING";#N/A,#N/A,TRUE,"HANDLING";#N/A,#N/A,TRUE,"BRAKING"}</definedName>
    <definedName name="FeatureValues">#REF!</definedName>
    <definedName name="FERRARI" localSheetId="5">[58]検索条件メイク!#REF!</definedName>
    <definedName name="FERRARI">[59]検索条件メイク!#REF!</definedName>
    <definedName name="Fertigungskosten" localSheetId="5">'[174]HISI Optik'!$H$14</definedName>
    <definedName name="Fertigungskosten">'[175]HISI Optik'!$H$14</definedName>
    <definedName name="ff" localSheetId="5">[176]!AIM車種別</definedName>
    <definedName name="ff">[177]!AIM車種別</definedName>
    <definedName name="fff" localSheetId="5" hidden="1">{#N/A,#N/A,TRUE,"RIDE";#N/A,#N/A,TRUE,"STEERING";#N/A,#N/A,TRUE,"HANDLING";#N/A,#N/A,TRUE,"BRAKING"}</definedName>
    <definedName name="fff" hidden="1">{#N/A,#N/A,TRUE,"RIDE";#N/A,#N/A,TRUE,"STEERING";#N/A,#N/A,TRUE,"HANDLING";#N/A,#N/A,TRUE,"BRAKING"}</definedName>
    <definedName name="ffff" localSheetId="5" hidden="1">{#VALUE!,#N/A,FALSE,0;#N/A,#N/A,FALSE,0;#N/A,#N/A,FALSE,0;#N/A,#N/A,FALSE,0}</definedName>
    <definedName name="ffff" hidden="1">{#VALUE!,#N/A,FALSE,0;#N/A,#N/A,FALSE,0;#N/A,#N/A,FALSE,0;#N/A,#N/A,FALSE,0}</definedName>
    <definedName name="FFFFF" localSheetId="5" hidden="1">{#VALUE!,#N/A,FALSE,0;#N/A,#N/A,FALSE,0;#N/A,#N/A,FALSE,0;#N/A,#N/A,FALSE,0}</definedName>
    <definedName name="FFFFF" hidden="1">{#VALUE!,#N/A,FALSE,0;#N/A,#N/A,FALSE,0;#N/A,#N/A,FALSE,0;#N/A,#N/A,FALSE,0}</definedName>
    <definedName name="ffffff" localSheetId="5" hidden="1">{#N/A,#N/A,TRUE,"RIDE";#N/A,#N/A,TRUE,"STEERING";#N/A,#N/A,TRUE,"HANDLING";#N/A,#N/A,TRUE,"BRAKING"}</definedName>
    <definedName name="ffffff" hidden="1">{#N/A,#N/A,TRUE,"RIDE";#N/A,#N/A,TRUE,"STEERING";#N/A,#N/A,TRUE,"HANDLING";#N/A,#N/A,TRUE,"BRAKING"}</definedName>
    <definedName name="fffffffff" localSheetId="5" hidden="1">{#N/A,#N/A,TRUE,"RIDE";#N/A,#N/A,TRUE,"STEERING";#N/A,#N/A,TRUE,"HANDLING";#N/A,#N/A,TRUE,"BRAKING"}</definedName>
    <definedName name="fffffffff" hidden="1">{#N/A,#N/A,TRUE,"RIDE";#N/A,#N/A,TRUE,"STEERING";#N/A,#N/A,TRUE,"HANDLING";#N/A,#N/A,TRUE,"BRAKING"}</definedName>
    <definedName name="ffffffffffffffffff" localSheetId="5" hidden="1">{#N/A,#N/A,TRUE,"RIDE";#N/A,#N/A,TRUE,"STEERING";#N/A,#N/A,TRUE,"HANDLING";#N/A,#N/A,TRUE,"BRAKING"}</definedName>
    <definedName name="ffffffffffffffffff" hidden="1">{#N/A,#N/A,TRUE,"RIDE";#N/A,#N/A,TRUE,"STEERING";#N/A,#N/A,TRUE,"HANDLING";#N/A,#N/A,TRUE,"BRAKING"}</definedName>
    <definedName name="fg" localSheetId="5">[178]実車委託書!#REF!</definedName>
    <definedName name="fg">[179]実車委託書!#REF!</definedName>
    <definedName name="FG12TBTB2RTDKDKGMLRT" localSheetId="5">[180]협조전!#REF!</definedName>
    <definedName name="FG12TBTB2RTDKDKGMLRT">[181]협조전!#REF!</definedName>
    <definedName name="FG22TBTB3RTDKDKDK" localSheetId="5">[182]차수!#REF!</definedName>
    <definedName name="FG22TBTB3RTDKDKDK">[183]차수!#REF!</definedName>
    <definedName name="FG24RTDKDK">#REF!</definedName>
    <definedName name="fga" localSheetId="5">[178]実車委託書!#REF!</definedName>
    <definedName name="fga">[179]実車委託書!#REF!</definedName>
    <definedName name="ｆｇｈｊ" localSheetId="5" hidden="1">{#N/A,#N/A,TRUE,"RIDE";#N/A,#N/A,TRUE,"STEERING";#N/A,#N/A,TRUE,"HANDLING";#N/A,#N/A,TRUE,"BRAKING"}</definedName>
    <definedName name="ｆｇｈｊ" hidden="1">{#N/A,#N/A,TRUE,"RIDE";#N/A,#N/A,TRUE,"STEERING";#N/A,#N/A,TRUE,"HANDLING";#N/A,#N/A,TRUE,"BRAKING"}</definedName>
    <definedName name="fgPRRKRKRKTBTB1RT" localSheetId="5">[184]문서처리전!#REF!</definedName>
    <definedName name="fgPRRKRKRKTBTB1RT">[185]문서처리전!#REF!</definedName>
    <definedName name="FGPRTBTB1RTDKDK" localSheetId="5">#REF!</definedName>
    <definedName name="FGPRTBTB1RTDKDK">#REF!</definedName>
    <definedName name="FGR12C15TBTB1RTDKDK">#REF!</definedName>
    <definedName name="FGRKBS11TBTB3RTDKDK" localSheetId="5">[186]협조전!#REF!</definedName>
    <definedName name="FGRKBS11TBTB3RTDKDK">[187]협조전!#REF!</definedName>
    <definedName name="fgRKBS8TBTB3RT" localSheetId="5">[186]협조전!#REF!</definedName>
    <definedName name="fgRKBS8TBTB3RT">[187]협조전!#REF!</definedName>
    <definedName name="fgRKRKRKRKRKTBTB2RTDKDK" localSheetId="5">#REF!</definedName>
    <definedName name="fgRKRKRKRKRKTBTB2RTDKDK">#REF!</definedName>
    <definedName name="fgs" localSheetId="5">[178]実車委託書!#REF!</definedName>
    <definedName name="fgs">[179]実車委託書!#REF!</definedName>
    <definedName name="fgTBTB3RTDKDK">#REF!</definedName>
    <definedName name="fgTBTB4RTDKDK">#REF!</definedName>
    <definedName name="FGtbtbspspsprtdkdk" localSheetId="5">[188]BUS제원1!#REF!</definedName>
    <definedName name="FGtbtbspspsprtdkdk">[189]BUS제원1!#REF!</definedName>
    <definedName name="fgz" localSheetId="5">[178]実車委託書!#REF!</definedName>
    <definedName name="fgz">[179]実車委託書!#REF!</definedName>
    <definedName name="FHD_GB2">#REF!</definedName>
    <definedName name="FILEを開く" localSheetId="5">'[60]R&amp;D変換サブ'!$C$1</definedName>
    <definedName name="FILEを開く">'[61]R&amp;D変換サブ'!$C$1</definedName>
    <definedName name="Filter1">#REF!</definedName>
    <definedName name="Finished_Click" localSheetId="5">[76]!Finished_Click</definedName>
    <definedName name="Finished_Click">[77]!Finished_Click</definedName>
    <definedName name="Finland">#REF!</definedName>
    <definedName name="First">#REF!</definedName>
    <definedName name="First_Lower">#REF!</definedName>
    <definedName name="FIRST_QUARTER_AND_SECOND_QUARTER_1999_FIXED_ASSETS" localSheetId="5">'[104]#REF'!$A$98</definedName>
    <definedName name="FIRST_QUARTER_AND_SECOND_QUARTER_1999_FIXED_ASSETS">'[105]#REF'!$A$98</definedName>
    <definedName name="FirstYear">#REF!</definedName>
    <definedName name="Fixture_Cost_Tot" localSheetId="5">[154]Worksheet!$O$13</definedName>
    <definedName name="Fixture_Cost_Tot">[155]Worksheet!$O$13</definedName>
    <definedName name="Fleet" localSheetId="5">'[106]C80 Hedge &amp; Prov.'!$K$13</definedName>
    <definedName name="Fleet">'[107]C80 Hedge &amp; Prov.'!$K$13</definedName>
    <definedName name="fnmarg" localSheetId="5">'[162]Final Status One Pager'!#REF!</definedName>
    <definedName name="fnmarg">'[163]Final Status One Pager'!#REF!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ASPLIT">#REF!</definedName>
    <definedName name="FORDFORMAT" localSheetId="5">[150]FORD94!#REF!</definedName>
    <definedName name="FORDFORMAT">[151]FORD94!#REF!</definedName>
    <definedName name="Forecast_ECN">#REF!</definedName>
    <definedName name="Forecast_NEGO">#REF!</definedName>
    <definedName name="Forecast_OTH">#REF!</definedName>
    <definedName name="Forecast_VA">#REF!</definedName>
    <definedName name="Forecast_VE">#REF!</definedName>
    <definedName name="form">#REF!</definedName>
    <definedName name="FORMAT" localSheetId="5">[190]CVT산정!#REF!</definedName>
    <definedName name="FORMAT">[191]CVT산정!#REF!</definedName>
    <definedName name="Format????" localSheetId="5">[192]!Format????</definedName>
    <definedName name="Format????">[193]!Format????</definedName>
    <definedName name="formatcopy_95" localSheetId="5">[52]!formatcopy_95</definedName>
    <definedName name="formatcopy_95">[53]!formatcopy_95</definedName>
    <definedName name="Format張り付け" localSheetId="5">[50]!Format張り付け</definedName>
    <definedName name="Format張り付け">[51]!Format張り付け</definedName>
    <definedName name="FourThree">#REF!</definedName>
    <definedName name="Fra_Fra">#REF!</definedName>
    <definedName name="Fra_Fra2">#REF!</definedName>
    <definedName name="Frame33">#REF!</definedName>
    <definedName name="Frame35">#REF!</definedName>
    <definedName name="Frame61">#REF!</definedName>
    <definedName name="Frame64">#REF!</definedName>
    <definedName name="Frame69">#REF!</definedName>
    <definedName name="France">#REF!</definedName>
    <definedName name="FRF">#REF!</definedName>
    <definedName name="from1to1">#REF!</definedName>
    <definedName name="from9to0">#REF!</definedName>
    <definedName name="from9to1">#REF!</definedName>
    <definedName name="Frthree" localSheetId="5">'[194]645a 9-18 PTO 4.3'!$C$1:$AC$189</definedName>
    <definedName name="Frthree">'[195]645a 9-18 PTO 4.3'!$C$1:$AC$189</definedName>
    <definedName name="FS____BR__JV_FS_BIDDERS_">#REF!</definedName>
    <definedName name="FS____ET__JV_FS_BIDDERS_">#REF!</definedName>
    <definedName name="FS____HA__JV_FS_BIDDERS_">#REF!</definedName>
    <definedName name="FS____HI__JV_FS_BIDDERS_">#REF!</definedName>
    <definedName name="FS____HS__JV_FS_BIDDERS_">#REF!</definedName>
    <definedName name="FS____IT__JV_FS_BIDDERS_">#REF!</definedName>
    <definedName name="FS____JP__JV_FS_BIDDERS_">#REF!</definedName>
    <definedName name="FS____LB__JV_FS_BIDDERS_">#REF!</definedName>
    <definedName name="FS____RR__JV_FS_BIDDERS_">#REF!</definedName>
    <definedName name="FS____RS__JV_FS_BIDDERS_">#REF!</definedName>
    <definedName name="FS____TR__JV_FS_BIDDERS_">#REF!</definedName>
    <definedName name="FS____UK__JV_FS_BIDDERS_">#REF!</definedName>
    <definedName name="FS____VN__JV_FS_BIDDERS_">#REF!</definedName>
    <definedName name="FS____ZA__JV_FS_BIDDERS_">#REF!</definedName>
    <definedName name="FS_F_VW_00_32085_1__FS_NEUTEILE_">#REF!</definedName>
    <definedName name="FS_F_VW_00_32085_1__JV_FS_PRAESENTATIONEN_">#REF!</definedName>
    <definedName name="FS_F_VW_00_32085_1__JV_FS_REC_SAVING_">#REF!</definedName>
    <definedName name="FS_F_VW_00_32085_1_1__V_FS_BAUSTUFE_VORGABEN_STK_">#REF!</definedName>
    <definedName name="FS_F_VW_00_32085_1_1205__JV_FS_RV_AVG_PROTODATA_">#REF!</definedName>
    <definedName name="FS_F_VW_00_32085_1_1205_1__JV_FS_BAUSTUFE_ANGEBOTE_WAE_">#REF!</definedName>
    <definedName name="FS_F_VW_00_32085_1_1205_EUR__JV_FS_PR_EX_RATES_DATUM_REC_">#REF!</definedName>
    <definedName name="FS_F_VW_00_32085_1_1205_SK__JV_FS_BIDDERS_">#REF!</definedName>
    <definedName name="FS_F_VW_00_32085_1_14807__JV_FS_RV_AVG_PROTODATA_">#REF!</definedName>
    <definedName name="FS_F_VW_00_32085_1_14807_1__JV_FS_BAUSTUFE_ANGEBOTE_WAE_">#REF!</definedName>
    <definedName name="FS_F_VW_00_32085_1_14807_EUR__JV_FS_PR_EX_RATES_DATUM_REC_">#REF!</definedName>
    <definedName name="FS_F_VW_00_32085_1_14807_IL__JV_FS_BIDDERS_">#REF!</definedName>
    <definedName name="FS_F_VW_00_32085_1_15067__JV_FS_RV_AVG_PROTODATA_">#REF!</definedName>
    <definedName name="FS_F_VW_00_32085_1_15067_1__JV_FS_BAUSTUFE_ANGEBOTE_WAE_">#REF!</definedName>
    <definedName name="FS_F_VW_00_32085_1_15073__JV_FS_RV_AVG_PROTODATA_">#REF!</definedName>
    <definedName name="FS_F_VW_00_32085_1_15073_1__JV_FS_BAUSTUFE_ANGEBOTE_WAE_">#REF!</definedName>
    <definedName name="FS_F_VW_00_32085_1_15073_EUR__JV_FS_PR_EX_RATES_DATUM_REC_">#REF!</definedName>
    <definedName name="FS_F_VW_00_32085_1_15073_IL__JV_FS_BIDDERS_">#REF!</definedName>
    <definedName name="FS_F_VW_00_32085_1_222__JV_FS_ANGEBOTSUEBERSICHT_">#REF!</definedName>
    <definedName name="FS_F_VW_00_32085_1_222__JV_FS_AVG_PRICE_">#REF!</definedName>
    <definedName name="FS_F_VW_00_32085_1_222__JV_FS_BWERTSHEET_">#REF!</definedName>
    <definedName name="FS_F_VW_00_32085_1_222__JV_FS_COMPARISON_">#REF!</definedName>
    <definedName name="FS_F_VW_00_32085_1_222__JV_FS_REC_LIEF_">#REF!</definedName>
    <definedName name="FS_F_VW_00_32085_1_222__JV_FS_RV_AVG_PROTODATA_">#REF!</definedName>
    <definedName name="FS_F_VW_00_32085_1_222__JV_FS_RV_LTERM_PNACHLASS_">#REF!</definedName>
    <definedName name="FS_F_VW_00_32085_1_222_1__JV_FS_BAUSTUFE_ANGEBOTE_WAE_">#REF!</definedName>
    <definedName name="FS_F_VW_00_32085_1_222_35__JV_FS_REC_">#REF!</definedName>
    <definedName name="FS_F_VW_00_32085_1_222_EUR__JV_FS_PR_EX_RATES_DATUM_REC_">#REF!</definedName>
    <definedName name="FS_F_VW_00_32085_1_222_ST__JV_FS_BIDDERS_">#REF!</definedName>
    <definedName name="FS_F_VW_00_32085_1_2279__JV_FS_RV_AVG_PROTODATA_">#REF!</definedName>
    <definedName name="FS_F_VW_00_32085_1_2279_1__JV_FS_BAUSTUFE_ANGEBOTE_WAE_">#REF!</definedName>
    <definedName name="FS_F_VW_00_32085_1_2279_AU__JV_FS_BIDDERS_">#REF!</definedName>
    <definedName name="FS_F_VW_00_32085_1_2279_EUR__JV_FS_PR_EX_RATES_DATUM_REC_">#REF!</definedName>
    <definedName name="FS_F_VW_00_32085_1_2287__JV_FS_RV_AVG_PROTODATA_">#REF!</definedName>
    <definedName name="FS_F_VW_00_32085_1_2287_1__JV_FS_BAUSTUFE_ANGEBOTE_WAE_">#REF!</definedName>
    <definedName name="FS_F_VW_00_32085_1_2287_AU__JV_FS_BIDDERS_">#REF!</definedName>
    <definedName name="FS_F_VW_00_32085_1_2287_EUR__JV_FS_PR_EX_RATES_DATUM_REC_">#REF!</definedName>
    <definedName name="FS_F_VW_00_32085_1_23604__JV_FS_ANGEBOTSUEBERSICHT_">#REF!</definedName>
    <definedName name="FS_F_VW_00_32085_1_23604__JV_FS_AVG_PRICE_">#REF!</definedName>
    <definedName name="FS_F_VW_00_32085_1_23604__JV_FS_BWERTSHEET_">#REF!</definedName>
    <definedName name="FS_F_VW_00_32085_1_23604__JV_FS_COMPARISON_">#REF!</definedName>
    <definedName name="FS_F_VW_00_32085_1_23604__JV_FS_REC_LIEF_">#REF!</definedName>
    <definedName name="FS_F_VW_00_32085_1_23604__JV_FS_RV_AVG_PROTODATA_">#REF!</definedName>
    <definedName name="FS_F_VW_00_32085_1_23604__JV_FS_RV_LTERM_PNACHLASS_">#REF!</definedName>
    <definedName name="FS_F_VW_00_32085_1_23604_1__JV_FS_BAUSTUFE_ANGEBOTE_WAE_">#REF!</definedName>
    <definedName name="FS_F_VW_00_32085_1_23604_35__JV_FS_REC_">#REF!</definedName>
    <definedName name="FS_F_VW_00_32085_1_23604_EUR__JV_FS_PR_EX_RATES_DATUM_REC_">#REF!</definedName>
    <definedName name="FS_F_VW_00_32085_1_23604_ST__JV_FS_BIDDERS_">#REF!</definedName>
    <definedName name="FS_F_VW_00_32085_1_23945__JV_FS_RV_AVG_PROTODATA_">#REF!</definedName>
    <definedName name="FS_F_VW_00_32085_1_23945_1__JV_FS_BAUSTUFE_ANGEBOTE_WAE_">#REF!</definedName>
    <definedName name="FS_F_VW_00_32085_1_23945_EUR__JV_FS_PR_EX_RATES_DATUM_REC_">#REF!</definedName>
    <definedName name="FS_F_VW_00_32085_1_23945_MX__JV_FS_BIDDERS_">#REF!</definedName>
    <definedName name="FS_F_VW_00_32085_1_24904__JV_FS_RV_AVG_PROTODATA_">#REF!</definedName>
    <definedName name="FS_F_VW_00_32085_1_24904_1__JV_FS_BAUSTUFE_ANGEBOTE_WAE_">#REF!</definedName>
    <definedName name="FS_F_VW_00_32085_1_25758__JV_FS_RV_AVG_PROTODATA_">#REF!</definedName>
    <definedName name="FS_F_VW_00_32085_1_25758_1__JV_FS_BAUSTUFE_ANGEBOTE_WAE_">#REF!</definedName>
    <definedName name="FS_F_VW_00_32085_1_25758_EUR__JV_FS_PR_EX_RATES_DATUM_REC_">#REF!</definedName>
    <definedName name="FS_F_VW_00_32085_1_25758_MX__JV_FS_BIDDERS_">#REF!</definedName>
    <definedName name="FS_F_VW_00_32085_1_26046__JV_FS_RV_AVG_PROTODATA_">#REF!</definedName>
    <definedName name="FS_F_VW_00_32085_1_26046_1__JV_FS_BAUSTUFE_ANGEBOTE_WAE_">#REF!</definedName>
    <definedName name="FS_F_VW_00_32085_1_26046_EUR__JV_FS_PR_EX_RATES_DATUM_REC_">#REF!</definedName>
    <definedName name="FS_F_VW_00_32085_1_26046_US__JV_FS_BIDDERS_">#REF!</definedName>
    <definedName name="FS_F_VW_00_32085_1_28524__JV_FS_RV_AVG_PROTODATA_">#REF!</definedName>
    <definedName name="FS_F_VW_00_32085_1_28524_1__JV_FS_BAUSTUFE_ANGEBOTE_WAE_">#REF!</definedName>
    <definedName name="FS_F_VW_00_32085_1_28524_EUR__JV_FS_PR_EX_RATES_DATUM_REC_">#REF!</definedName>
    <definedName name="FS_F_VW_00_32085_1_28524_SK__JV_FS_BIDDERS_">#REF!</definedName>
    <definedName name="FS_F_VW_00_32085_1_300__JV_FS_RV_AVG_PROTODATA_">#REF!</definedName>
    <definedName name="FS_F_VW_00_32085_1_300_1__JV_FS_BAUSTUFE_ANGEBOTE_WAE_">#REF!</definedName>
    <definedName name="FS_F_VW_00_32085_1_300_EUR__JV_FS_PR_EX_RATES_DATUM_REC_">#REF!</definedName>
    <definedName name="FS_F_VW_00_32085_1_300_SK__JV_FS_BIDDERS_">#REF!</definedName>
    <definedName name="FS_F_VW_00_32085_1_31224__JV_FS_RV_AVG_PROTODATA_">#REF!</definedName>
    <definedName name="FS_F_VW_00_32085_1_31224_1__JV_FS_BAUSTUFE_ANGEBOTE_WAE_">#REF!</definedName>
    <definedName name="FS_F_VW_00_32085_1_31224_EUR__JV_FS_PR_EX_RATES_DATUM_REC_">#REF!</definedName>
    <definedName name="FS_F_VW_00_32085_1_31224_US__JV_FS_BIDDERS_">#REF!</definedName>
    <definedName name="FS_F_VW_00_32085_1_3127__JV_FS_ANGEBOTSUEBERSICHT_">#REF!</definedName>
    <definedName name="FS_F_VW_00_32085_1_3127__JV_FS_AVG_PRICE_">#REF!</definedName>
    <definedName name="FS_F_VW_00_32085_1_3127__JV_FS_BWERTSHEET_">#REF!</definedName>
    <definedName name="FS_F_VW_00_32085_1_3127__JV_FS_COMPARISON_">#REF!</definedName>
    <definedName name="FS_F_VW_00_32085_1_3127__JV_FS_REC_LIEF_">#REF!</definedName>
    <definedName name="FS_F_VW_00_32085_1_3127__JV_FS_RV_AVG_PROTODATA_">#REF!</definedName>
    <definedName name="FS_F_VW_00_32085_1_3127__JV_FS_RV_LTERM_PNACHLASS_">#REF!</definedName>
    <definedName name="FS_F_VW_00_32085_1_3127_1__JV_FS_BAUSTUFE_ANGEBOTE_WAE_">#REF!</definedName>
    <definedName name="FS_F_VW_00_32085_1_3127_35__JV_FS_REC_">#REF!</definedName>
    <definedName name="FS_F_VW_00_32085_1_3127_EUR__JV_FS_PR_EX_RATES_DATUM_REC_">#REF!</definedName>
    <definedName name="FS_F_VW_00_32085_1_3127_VW__JV_FS_BIDDERS_">#REF!</definedName>
    <definedName name="FS_F_VW_00_32085_1_3247__JV_FS_RV_AVG_PROTODATA_">#REF!</definedName>
    <definedName name="FS_F_VW_00_32085_1_3247_1__JV_FS_BAUSTUFE_ANGEBOTE_WAE_">#REF!</definedName>
    <definedName name="FS_F_VW_00_32085_1_3247_EUR__JV_FS_PR_EX_RATES_DATUM_REC_">#REF!</definedName>
    <definedName name="FS_F_VW_00_32085_1_3247_US__JV_FS_BIDDERS_">#REF!</definedName>
    <definedName name="FS_F_VW_00_32085_1_3266__JV_FS_RV_AVG_PROTODATA_">#REF!</definedName>
    <definedName name="FS_F_VW_00_32085_1_3266_1__JV_FS_BAUSTUFE_ANGEBOTE_WAE_">#REF!</definedName>
    <definedName name="FS_F_VW_00_32085_1_3266_EUR__JV_FS_PR_EX_RATES_DATUM_REC_">#REF!</definedName>
    <definedName name="FS_F_VW_00_32085_1_3266_US__JV_FS_BIDDERS_">#REF!</definedName>
    <definedName name="FS_F_VW_00_32085_1_3333__JV_FS_RV_AVG_PROTODATA_">#REF!</definedName>
    <definedName name="FS_F_VW_00_32085_1_3333_1__JV_FS_BAUSTUFE_ANGEBOTE_WAE_">#REF!</definedName>
    <definedName name="FS_F_VW_00_32085_1_3333_EUR__JV_FS_PR_EX_RATES_DATUM_REC_">#REF!</definedName>
    <definedName name="FS_F_VW_00_32085_1_3333_US__JV_FS_BIDDERS_">#REF!</definedName>
    <definedName name="FS_F_VW_00_32085_1_342__JV_FS_RV_AVG_PROTODATA_">#REF!</definedName>
    <definedName name="FS_F_VW_00_32085_1_342_1__JV_FS_BAUSTUFE_ANGEBOTE_WAE_">#REF!</definedName>
    <definedName name="FS_F_VW_00_32085_1_35__JV_FS_BEDARFE_">#REF!</definedName>
    <definedName name="FS_F_VW_00_32085_1_35_222__JV_FS_BEDARFE_PREISE_QUOTE_">#REF!</definedName>
    <definedName name="FS_F_VW_00_32085_1_35_23604__JV_FS_BEDARFE_PREISE_QUOTE_">#REF!</definedName>
    <definedName name="FS_F_VW_00_32085_1_35_3127__JV_FS_BEDARFE_PREISE_QUOTE_">#REF!</definedName>
    <definedName name="FS_F_VW_00_32085_1_35_3739__JV_FS_BEDARFE_PREISE_QUOTE_">#REF!</definedName>
    <definedName name="FS_F_VW_00_32085_1_35_599__JV_FS_BEDARFE_PREISE_QUOTE_">#REF!</definedName>
    <definedName name="FS_F_VW_00_32085_1_35_61__JV_FS_BEDARFE_PREISE_QUOTE_">#REF!</definedName>
    <definedName name="FS_F_VW_00_32085_1_35_7586__JV_FS_BEDARFE_PREISE_QUOTE_">#REF!</definedName>
    <definedName name="FS_F_VW_00_32085_1_35_7587__JV_FS_BEDARFE_PREISE_QUOTE_">#REF!</definedName>
    <definedName name="FS_F_VW_00_32085_1_35_8096__JV_FS_BEDARFE_PREISE_QUOTE_">#REF!</definedName>
    <definedName name="FS_F_VW_00_32085_1_355__JV_FS_RV_AVG_PROTODATA_">#REF!</definedName>
    <definedName name="FS_F_VW_00_32085_1_355_1__JV_FS_BAUSTUFE_ANGEBOTE_WAE_">#REF!</definedName>
    <definedName name="FS_F_VW_00_32085_1_3739__JV_FS_ANGEBOTSUEBERSICHT_">#REF!</definedName>
    <definedName name="FS_F_VW_00_32085_1_3739__JV_FS_AVG_PRICE_">#REF!</definedName>
    <definedName name="FS_F_VW_00_32085_1_3739__JV_FS_BWERTSHEET_">#REF!</definedName>
    <definedName name="FS_F_VW_00_32085_1_3739__JV_FS_COMPARISON_">#REF!</definedName>
    <definedName name="FS_F_VW_00_32085_1_3739__JV_FS_REC_LIEF_">#REF!</definedName>
    <definedName name="FS_F_VW_00_32085_1_3739__JV_FS_RV_AVG_PROTODATA_">#REF!</definedName>
    <definedName name="FS_F_VW_00_32085_1_3739__JV_FS_RV_LTERM_PNACHLASS_">#REF!</definedName>
    <definedName name="FS_F_VW_00_32085_1_3739_1__JV_FS_BAUSTUFE_ANGEBOTE_WAE_">#REF!</definedName>
    <definedName name="FS_F_VW_00_32085_1_3739_35__JV_FS_REC_">#REF!</definedName>
    <definedName name="FS_F_VW_00_32085_1_3739_EUR__JV_FS_PR_EX_RATES_DATUM_REC_">#REF!</definedName>
    <definedName name="FS_F_VW_00_32085_1_3739_ST__JV_FS_BIDDERS_">#REF!</definedName>
    <definedName name="FS_F_VW_00_32085_1_40645__JV_FS_RV_AVG_PROTODATA_">#REF!</definedName>
    <definedName name="FS_F_VW_00_32085_1_40645_1__JV_FS_BAUSTUFE_ANGEBOTE_WAE_">#REF!</definedName>
    <definedName name="FS_F_VW_00_32085_1_40645_EUR__JV_FS_PR_EX_RATES_DATUM_REC_">#REF!</definedName>
    <definedName name="FS_F_VW_00_32085_1_40645_ST__JV_FS_BIDDERS_">#REF!</definedName>
    <definedName name="FS_F_VW_00_32085_1_552__JV_FS_RV_AVG_PROTODATA_">#REF!</definedName>
    <definedName name="FS_F_VW_00_32085_1_552_1__JV_FS_BAUSTUFE_ANGEBOTE_WAE_">#REF!</definedName>
    <definedName name="FS_F_VW_00_32085_1_552_EUR__JV_FS_PR_EX_RATES_DATUM_REC_">#REF!</definedName>
    <definedName name="FS_F_VW_00_32085_1_552_SK__JV_FS_BIDDERS_">#REF!</definedName>
    <definedName name="FS_F_VW_00_32085_1_599__JV_FS_ANGEBOTSUEBERSICHT_">#REF!</definedName>
    <definedName name="FS_F_VW_00_32085_1_599__JV_FS_AVG_PRICE_">#REF!</definedName>
    <definedName name="FS_F_VW_00_32085_1_599__JV_FS_BWERTSHEET_">#REF!</definedName>
    <definedName name="FS_F_VW_00_32085_1_599__JV_FS_COMPARISON_">#REF!</definedName>
    <definedName name="FS_F_VW_00_32085_1_599__JV_FS_REC_LIEF_">#REF!</definedName>
    <definedName name="FS_F_VW_00_32085_1_599__JV_FS_RV_AVG_PROTODATA_">#REF!</definedName>
    <definedName name="FS_F_VW_00_32085_1_599__JV_FS_RV_LTERM_PNACHLASS_">#REF!</definedName>
    <definedName name="FS_F_VW_00_32085_1_599_1__JV_FS_BAUSTUFE_ANGEBOTE_WAE_">#REF!</definedName>
    <definedName name="FS_F_VW_00_32085_1_599_35__JV_FS_REC_">#REF!</definedName>
    <definedName name="FS_F_VW_00_32085_1_599_EUR__JV_FS_PR_EX_RATES_DATUM_REC_">#REF!</definedName>
    <definedName name="FS_F_VW_00_32085_1_599_VW__JV_FS_BIDDERS_">#REF!</definedName>
    <definedName name="FS_F_VW_00_32085_1_61__JV_FS_ANGEBOTSUEBERSICHT_">#REF!</definedName>
    <definedName name="FS_F_VW_00_32085_1_61__JV_FS_AVG_PRICE_">#REF!</definedName>
    <definedName name="FS_F_VW_00_32085_1_61__JV_FS_BWERTSHEET_">#REF!</definedName>
    <definedName name="FS_F_VW_00_32085_1_61__JV_FS_COMPARISON_">#REF!</definedName>
    <definedName name="FS_F_VW_00_32085_1_61__JV_FS_REC_LIEF_">#REF!</definedName>
    <definedName name="FS_F_VW_00_32085_1_61__JV_FS_RV_AVG_PROTODATA_">#REF!</definedName>
    <definedName name="FS_F_VW_00_32085_1_61__JV_FS_RV_LTERM_PNACHLASS_">#REF!</definedName>
    <definedName name="FS_F_VW_00_32085_1_61_1__JV_FS_BAUSTUFE_ANGEBOTE_WAE_">#REF!</definedName>
    <definedName name="FS_F_VW_00_32085_1_61_35__JV_FS_REC_">#REF!</definedName>
    <definedName name="FS_F_VW_00_32085_1_61_EUR__JV_FS_PR_EX_RATES_DATUM_REC_">#REF!</definedName>
    <definedName name="FS_F_VW_00_32085_1_61_ST__JV_FS_BIDDERS_">#REF!</definedName>
    <definedName name="FS_F_VW_00_32085_1_6293__JV_FS_RV_AVG_PROTODATA_">#REF!</definedName>
    <definedName name="FS_F_VW_00_32085_1_6293_1__JV_FS_BAUSTUFE_ANGEBOTE_WAE_">#REF!</definedName>
    <definedName name="FS_F_VW_00_32085_1_6293_EUR__JV_FS_PR_EX_RATES_DATUM_REC_">#REF!</definedName>
    <definedName name="FS_F_VW_00_32085_1_6293_ST__JV_FS_BIDDERS_">#REF!</definedName>
    <definedName name="FS_F_VW_00_32085_1_674__JV_FS_RV_AVG_PROTODATA_">#REF!</definedName>
    <definedName name="FS_F_VW_00_32085_1_674_1__JV_FS_BAUSTUFE_ANGEBOTE_WAE_">#REF!</definedName>
    <definedName name="FS_F_VW_00_32085_1_674_EUR__JV_FS_PR_EX_RATES_DATUM_REC_">#REF!</definedName>
    <definedName name="FS_F_VW_00_32085_1_674_ST__JV_FS_BIDDERS_">#REF!</definedName>
    <definedName name="FS_F_VW_00_32085_1_7586__JV_FS_ANGEBOTSUEBERSICHT_">#REF!</definedName>
    <definedName name="FS_F_VW_00_32085_1_7586__JV_FS_AVG_PRICE_">#REF!</definedName>
    <definedName name="FS_F_VW_00_32085_1_7586__JV_FS_BWERTSHEET_">#REF!</definedName>
    <definedName name="FS_F_VW_00_32085_1_7586__JV_FS_COMPARISON_">#REF!</definedName>
    <definedName name="FS_F_VW_00_32085_1_7586__JV_FS_REC_LIEF_">#REF!</definedName>
    <definedName name="FS_F_VW_00_32085_1_7586__JV_FS_RV_AVG_PROTODATA_">#REF!</definedName>
    <definedName name="FS_F_VW_00_32085_1_7586__JV_FS_RV_LTERM_PNACHLASS_">#REF!</definedName>
    <definedName name="FS_F_VW_00_32085_1_7586_1__JV_FS_BAUSTUFE_ANGEBOTE_WAE_">#REF!</definedName>
    <definedName name="FS_F_VW_00_32085_1_7586_35__JV_FS_REC_">#REF!</definedName>
    <definedName name="FS_F_VW_00_32085_1_7586_CZK__JV_FS_PR_EX_RATES_DATUM_REC_">#REF!</definedName>
    <definedName name="FS_F_VW_00_32085_1_7586_EUR__JV_FS_PR_EX_RATES_DATUM_REC_">#REF!</definedName>
    <definedName name="FS_F_VW_00_32085_1_7586_VW__JV_FS_BIDDERS_">#REF!</definedName>
    <definedName name="FS_F_VW_00_32085_1_7587__JV_FS_ANGEBOTSUEBERSICHT_">#REF!</definedName>
    <definedName name="FS_F_VW_00_32085_1_7587__JV_FS_AVG_PRICE_">#REF!</definedName>
    <definedName name="FS_F_VW_00_32085_1_7587__JV_FS_BWERTSHEET_">#REF!</definedName>
    <definedName name="FS_F_VW_00_32085_1_7587__JV_FS_COMPARISON_">#REF!</definedName>
    <definedName name="FS_F_VW_00_32085_1_7587__JV_FS_REC_LIEF_">#REF!</definedName>
    <definedName name="FS_F_VW_00_32085_1_7587__JV_FS_RV_AVG_PROTODATA_">#REF!</definedName>
    <definedName name="FS_F_VW_00_32085_1_7587__JV_FS_RV_LTERM_PNACHLASS_">#REF!</definedName>
    <definedName name="FS_F_VW_00_32085_1_7587_1__JV_FS_BAUSTUFE_ANGEBOTE_WAE_">#REF!</definedName>
    <definedName name="FS_F_VW_00_32085_1_7587_35__JV_FS_REC_">#REF!</definedName>
    <definedName name="FS_F_VW_00_32085_1_7587_EUR__JV_FS_PR_EX_RATES_DATUM_REC_">#REF!</definedName>
    <definedName name="FS_F_VW_00_32085_1_7587_VW__JV_FS_BIDDERS_">#REF!</definedName>
    <definedName name="FS_F_VW_00_32085_1_8096__JV_FS_ANGEBOTSUEBERSICHT_">#REF!</definedName>
    <definedName name="FS_F_VW_00_32085_1_8096__JV_FS_AVG_PRICE_">#REF!</definedName>
    <definedName name="FS_F_VW_00_32085_1_8096__JV_FS_BWERTSHEET_">#REF!</definedName>
    <definedName name="FS_F_VW_00_32085_1_8096__JV_FS_COMPARISON_">#REF!</definedName>
    <definedName name="FS_F_VW_00_32085_1_8096__JV_FS_REC_LIEF_">#REF!</definedName>
    <definedName name="FS_F_VW_00_32085_1_8096__JV_FS_RV_AVG_PROTODATA_">#REF!</definedName>
    <definedName name="FS_F_VW_00_32085_1_8096__JV_FS_RV_LTERM_PNACHLASS_">#REF!</definedName>
    <definedName name="FS_F_VW_00_32085_1_8096_1__JV_FS_BAUSTUFE_ANGEBOTE_WAE_">#REF!</definedName>
    <definedName name="FS_F_VW_00_32085_1_8096_35__JV_FS_REC_">#REF!</definedName>
    <definedName name="FS_F_VW_00_32085_1_8096_BX__JV_FS_BIDDERS_">#REF!</definedName>
    <definedName name="FS_F_VW_00_32085_1_8096_EUR__JV_FS_PR_EX_RATES_DATUM_REC_">#REF!</definedName>
    <definedName name="FS_F_VW_00_32085_1_9511__JV_FS_RV_AVG_PROTODATA_">#REF!</definedName>
    <definedName name="FS_F_VW_00_32085_1_9511_1__JV_FS_BAUSTUFE_ANGEBOTE_WAE_">#REF!</definedName>
    <definedName name="FS_F_VW_00_32085_1_9511_EUR__JV_FS_PR_EX_RATES_DATUM_REC_">#REF!</definedName>
    <definedName name="FS_F_VW_00_32085_1_9511_MX__JV_FS_BIDDERS_">#REF!</definedName>
    <definedName name="FS_F_VW_00_32085_1_CZK_7586__JV_FS_PR_EX_RATES_DATUM_COMP_">#REF!</definedName>
    <definedName name="FS_F_VW_00_32085_1_EUR_1205__JV_FS_PR_EX_RATES_DATUM_COMP_">#REF!</definedName>
    <definedName name="FS_F_VW_00_32085_1_EUR_14807__JV_FS_PR_EX_RATES_DATUM_COMP_">#REF!</definedName>
    <definedName name="FS_F_VW_00_32085_1_EUR_15073__JV_FS_PR_EX_RATES_DATUM_COMP_">#REF!</definedName>
    <definedName name="FS_F_VW_00_32085_1_EUR_222__JV_FS_PR_EX_RATES_DATUM_COMP_">#REF!</definedName>
    <definedName name="FS_F_VW_00_32085_1_EUR_2279__JV_FS_PR_EX_RATES_DATUM_COMP_">#REF!</definedName>
    <definedName name="FS_F_VW_00_32085_1_EUR_2287__JV_FS_PR_EX_RATES_DATUM_COMP_">#REF!</definedName>
    <definedName name="FS_F_VW_00_32085_1_EUR_23604__JV_FS_PR_EX_RATES_DATUM_COMP_">#REF!</definedName>
    <definedName name="FS_F_VW_00_32085_1_EUR_23945__JV_FS_PR_EX_RATES_DATUM_COMP_">#REF!</definedName>
    <definedName name="FS_F_VW_00_32085_1_EUR_25758__JV_FS_PR_EX_RATES_DATUM_COMP_">#REF!</definedName>
    <definedName name="FS_F_VW_00_32085_1_EUR_26046__JV_FS_PR_EX_RATES_DATUM_COMP_">#REF!</definedName>
    <definedName name="FS_F_VW_00_32085_1_EUR_28524__JV_FS_PR_EX_RATES_DATUM_COMP_">#REF!</definedName>
    <definedName name="FS_F_VW_00_32085_1_EUR_300__JV_FS_PR_EX_RATES_DATUM_COMP_">#REF!</definedName>
    <definedName name="FS_F_VW_00_32085_1_EUR_31224__JV_FS_PR_EX_RATES_DATUM_COMP_">#REF!</definedName>
    <definedName name="FS_F_VW_00_32085_1_EUR_3127__JV_FS_PR_EX_RATES_DATUM_COMP_">#REF!</definedName>
    <definedName name="FS_F_VW_00_32085_1_EUR_3247__JV_FS_PR_EX_RATES_DATUM_COMP_">#REF!</definedName>
    <definedName name="FS_F_VW_00_32085_1_EUR_3266__JV_FS_PR_EX_RATES_DATUM_COMP_">#REF!</definedName>
    <definedName name="FS_F_VW_00_32085_1_EUR_3333__JV_FS_PR_EX_RATES_DATUM_COMP_">#REF!</definedName>
    <definedName name="FS_F_VW_00_32085_1_EUR_3739__JV_FS_PR_EX_RATES_DATUM_COMP_">#REF!</definedName>
    <definedName name="FS_F_VW_00_32085_1_EUR_40645__JV_FS_PR_EX_RATES_DATUM_COMP_">#REF!</definedName>
    <definedName name="FS_F_VW_00_32085_1_EUR_552__JV_FS_PR_EX_RATES_DATUM_COMP_">#REF!</definedName>
    <definedName name="FS_F_VW_00_32085_1_EUR_599__JV_FS_PR_EX_RATES_DATUM_COMP_">#REF!</definedName>
    <definedName name="FS_F_VW_00_32085_1_EUR_61__JV_FS_PR_EX_RATES_DATUM_COMP_">#REF!</definedName>
    <definedName name="FS_F_VW_00_32085_1_EUR_6293__JV_FS_PR_EX_RATES_DATUM_COMP_">#REF!</definedName>
    <definedName name="FS_F_VW_00_32085_1_EUR_674__JV_FS_PR_EX_RATES_DATUM_COMP_">#REF!</definedName>
    <definedName name="FS_F_VW_00_32085_1_EUR_7586__JV_FS_PR_EX_RATES_DATUM_COMP_">#REF!</definedName>
    <definedName name="FS_F_VW_00_32085_1_EUR_7587__JV_FS_PR_EX_RATES_DATUM_COMP_">#REF!</definedName>
    <definedName name="FS_F_VW_00_32085_1_EUR_8096__JV_FS_PR_EX_RATES_DATUM_COMP_">#REF!</definedName>
    <definedName name="FS_F_VW_00_32085_1_EUR_9511__JV_FS_PR_EX_RATES_DATUM_COMP_">#REF!</definedName>
    <definedName name="FS_F_VW_00_32085_3__FS_NEUTEILE_">#REF!</definedName>
    <definedName name="FS_F_VW_00_32085_3__JV_FS_PRAESENTATIONEN_">#REF!</definedName>
    <definedName name="FS_F_VW_00_32085_3__JV_FS_REC_SAVING_">#REF!</definedName>
    <definedName name="FS_F_VW_00_32085_3_1__V_FS_BAUSTUFE_VORGABEN_STK_">#REF!</definedName>
    <definedName name="FS_F_VW_00_32085_3_1205__JV_FS_RV_AVG_PROTODATA_">#REF!</definedName>
    <definedName name="FS_F_VW_00_32085_3_1205_1__JV_FS_BAUSTUFE_ANGEBOTE_WAE_">#REF!</definedName>
    <definedName name="FS_F_VW_00_32085_3_1205_EUR__JV_FS_PR_EX_RATES_DATUM_REC_">#REF!</definedName>
    <definedName name="FS_F_VW_00_32085_3_1205_SK__JV_FS_BIDDERS_">#REF!</definedName>
    <definedName name="FS_F_VW_00_32085_3_14807__JV_FS_RV_AVG_PROTODATA_">#REF!</definedName>
    <definedName name="FS_F_VW_00_32085_3_14807_1__JV_FS_BAUSTUFE_ANGEBOTE_WAE_">#REF!</definedName>
    <definedName name="FS_F_VW_00_32085_3_14807_EUR__JV_FS_PR_EX_RATES_DATUM_REC_">#REF!</definedName>
    <definedName name="FS_F_VW_00_32085_3_14807_IL__JV_FS_BIDDERS_">#REF!</definedName>
    <definedName name="FS_F_VW_00_32085_3_15067__JV_FS_RV_AVG_PROTODATA_">#REF!</definedName>
    <definedName name="FS_F_VW_00_32085_3_15067_1__JV_FS_BAUSTUFE_ANGEBOTE_WAE_">#REF!</definedName>
    <definedName name="FS_F_VW_00_32085_3_15067_EUR__JV_FS_PR_EX_RATES_DATUM_REC_">#REF!</definedName>
    <definedName name="FS_F_VW_00_32085_3_15067_IL__JV_FS_BIDDERS_">#REF!</definedName>
    <definedName name="FS_F_VW_00_32085_3_15073__JV_FS_RV_AVG_PROTODATA_">#REF!</definedName>
    <definedName name="FS_F_VW_00_32085_3_15073_1__JV_FS_BAUSTUFE_ANGEBOTE_WAE_">#REF!</definedName>
    <definedName name="FS_F_VW_00_32085_3_15073_EUR__JV_FS_PR_EX_RATES_DATUM_REC_">#REF!</definedName>
    <definedName name="FS_F_VW_00_32085_3_15073_IL__JV_FS_BIDDERS_">#REF!</definedName>
    <definedName name="FS_F_VW_00_32085_3_222__JV_FS_ANGEBOTSUEBERSICHT_">#REF!</definedName>
    <definedName name="FS_F_VW_00_32085_3_222__JV_FS_AVG_PRICE_">#REF!</definedName>
    <definedName name="FS_F_VW_00_32085_3_222__JV_FS_BWERTSHEET_">#REF!</definedName>
    <definedName name="FS_F_VW_00_32085_3_222__JV_FS_COMPARISON_">#REF!</definedName>
    <definedName name="FS_F_VW_00_32085_3_222__JV_FS_REC_LIEF_">#REF!</definedName>
    <definedName name="FS_F_VW_00_32085_3_222__JV_FS_RV_AVG_PROTODATA_">#REF!</definedName>
    <definedName name="FS_F_VW_00_32085_3_222__JV_FS_RV_LTERM_PNACHLASS_">#REF!</definedName>
    <definedName name="FS_F_VW_00_32085_3_222_1__JV_FS_BAUSTUFE_ANGEBOTE_WAE_">#REF!</definedName>
    <definedName name="FS_F_VW_00_32085_3_222_35__JV_FS_REC_">#REF!</definedName>
    <definedName name="FS_F_VW_00_32085_3_222_EUR__JV_FS_PR_EX_RATES_DATUM_REC_">#REF!</definedName>
    <definedName name="FS_F_VW_00_32085_3_222_ST__JV_FS_BIDDERS_">#REF!</definedName>
    <definedName name="FS_F_VW_00_32085_3_2279__JV_FS_RV_AVG_PROTODATA_">#REF!</definedName>
    <definedName name="FS_F_VW_00_32085_3_2279_1__JV_FS_BAUSTUFE_ANGEBOTE_WAE_">#REF!</definedName>
    <definedName name="FS_F_VW_00_32085_3_2279_AU__JV_FS_BIDDERS_">#REF!</definedName>
    <definedName name="FS_F_VW_00_32085_3_2279_EUR__JV_FS_PR_EX_RATES_DATUM_REC_">#REF!</definedName>
    <definedName name="FS_F_VW_00_32085_3_2287__JV_FS_RV_AVG_PROTODATA_">#REF!</definedName>
    <definedName name="FS_F_VW_00_32085_3_2287_1__JV_FS_BAUSTUFE_ANGEBOTE_WAE_">#REF!</definedName>
    <definedName name="FS_F_VW_00_32085_3_2287_AU__JV_FS_BIDDERS_">#REF!</definedName>
    <definedName name="FS_F_VW_00_32085_3_2287_EUR__JV_FS_PR_EX_RATES_DATUM_REC_">#REF!</definedName>
    <definedName name="FS_F_VW_00_32085_3_23604__JV_FS_ANGEBOTSUEBERSICHT_">#REF!</definedName>
    <definedName name="FS_F_VW_00_32085_3_23604__JV_FS_AVG_PRICE_">#REF!</definedName>
    <definedName name="FS_F_VW_00_32085_3_23604__JV_FS_BWERTSHEET_">#REF!</definedName>
    <definedName name="FS_F_VW_00_32085_3_23604__JV_FS_COMPARISON_">#REF!</definedName>
    <definedName name="FS_F_VW_00_32085_3_23604__JV_FS_REC_LIEF_">#REF!</definedName>
    <definedName name="FS_F_VW_00_32085_3_23604__JV_FS_RV_AVG_PROTODATA_">#REF!</definedName>
    <definedName name="FS_F_VW_00_32085_3_23604__JV_FS_RV_LTERM_PNACHLASS_">#REF!</definedName>
    <definedName name="FS_F_VW_00_32085_3_23604_1__JV_FS_BAUSTUFE_ANGEBOTE_WAE_">#REF!</definedName>
    <definedName name="FS_F_VW_00_32085_3_23604_35__JV_FS_REC_">#REF!</definedName>
    <definedName name="FS_F_VW_00_32085_3_23604_EUR__JV_FS_PR_EX_RATES_DATUM_REC_">#REF!</definedName>
    <definedName name="FS_F_VW_00_32085_3_23604_ST__JV_FS_BIDDERS_">#REF!</definedName>
    <definedName name="FS_F_VW_00_32085_3_23945__JV_FS_RV_AVG_PROTODATA_">#REF!</definedName>
    <definedName name="FS_F_VW_00_32085_3_23945_1__JV_FS_BAUSTUFE_ANGEBOTE_WAE_">#REF!</definedName>
    <definedName name="FS_F_VW_00_32085_3_23945_EUR__JV_FS_PR_EX_RATES_DATUM_REC_">#REF!</definedName>
    <definedName name="FS_F_VW_00_32085_3_23945_MX__JV_FS_BIDDERS_">#REF!</definedName>
    <definedName name="FS_F_VW_00_32085_3_24904__JV_FS_RV_AVG_PROTODATA_">#REF!</definedName>
    <definedName name="FS_F_VW_00_32085_3_24904_1__JV_FS_BAUSTUFE_ANGEBOTE_WAE_">#REF!</definedName>
    <definedName name="FS_F_VW_00_32085_3_24904_EUR__JV_FS_PR_EX_RATES_DATUM_REC_">#REF!</definedName>
    <definedName name="FS_F_VW_00_32085_3_24904_MX__JV_FS_BIDDERS_">#REF!</definedName>
    <definedName name="FS_F_VW_00_32085_3_25758__JV_FS_RV_AVG_PROTODATA_">#REF!</definedName>
    <definedName name="FS_F_VW_00_32085_3_25758_1__JV_FS_BAUSTUFE_ANGEBOTE_WAE_">#REF!</definedName>
    <definedName name="FS_F_VW_00_32085_3_25758_EUR__JV_FS_PR_EX_RATES_DATUM_REC_">#REF!</definedName>
    <definedName name="FS_F_VW_00_32085_3_25758_MX__JV_FS_BIDDERS_">#REF!</definedName>
    <definedName name="FS_F_VW_00_32085_3_26046__JV_FS_RV_AVG_PROTODATA_">#REF!</definedName>
    <definedName name="FS_F_VW_00_32085_3_26046_1__JV_FS_BAUSTUFE_ANGEBOTE_WAE_">#REF!</definedName>
    <definedName name="FS_F_VW_00_32085_3_26046_EUR__JV_FS_PR_EX_RATES_DATUM_REC_">#REF!</definedName>
    <definedName name="FS_F_VW_00_32085_3_26046_US__JV_FS_BIDDERS_">#REF!</definedName>
    <definedName name="FS_F_VW_00_32085_3_28524__JV_FS_RV_AVG_PROTODATA_">#REF!</definedName>
    <definedName name="FS_F_VW_00_32085_3_28524_1__JV_FS_BAUSTUFE_ANGEBOTE_WAE_">#REF!</definedName>
    <definedName name="FS_F_VW_00_32085_3_28524_EUR__JV_FS_PR_EX_RATES_DATUM_REC_">#REF!</definedName>
    <definedName name="FS_F_VW_00_32085_3_28524_SK__JV_FS_BIDDERS_">#REF!</definedName>
    <definedName name="FS_F_VW_00_32085_3_300__JV_FS_RV_AVG_PROTODATA_">#REF!</definedName>
    <definedName name="FS_F_VW_00_32085_3_300_1__JV_FS_BAUSTUFE_ANGEBOTE_WAE_">#REF!</definedName>
    <definedName name="FS_F_VW_00_32085_3_300_EUR__JV_FS_PR_EX_RATES_DATUM_REC_">#REF!</definedName>
    <definedName name="FS_F_VW_00_32085_3_300_SK__JV_FS_BIDDERS_">#REF!</definedName>
    <definedName name="FS_F_VW_00_32085_3_31224__JV_FS_RV_AVG_PROTODATA_">#REF!</definedName>
    <definedName name="FS_F_VW_00_32085_3_31224_1__JV_FS_BAUSTUFE_ANGEBOTE_WAE_">#REF!</definedName>
    <definedName name="FS_F_VW_00_32085_3_31224_EUR__JV_FS_PR_EX_RATES_DATUM_REC_">#REF!</definedName>
    <definedName name="FS_F_VW_00_32085_3_31224_US__JV_FS_BIDDERS_">#REF!</definedName>
    <definedName name="FS_F_VW_00_32085_3_3127__JV_FS_ANGEBOTSUEBERSICHT_">#REF!</definedName>
    <definedName name="FS_F_VW_00_32085_3_3127__JV_FS_AVG_PRICE_">#REF!</definedName>
    <definedName name="FS_F_VW_00_32085_3_3127__JV_FS_BWERTSHEET_">#REF!</definedName>
    <definedName name="FS_F_VW_00_32085_3_3127__JV_FS_COMPARISON_">#REF!</definedName>
    <definedName name="FS_F_VW_00_32085_3_3127__JV_FS_REC_LIEF_">#REF!</definedName>
    <definedName name="FS_F_VW_00_32085_3_3127__JV_FS_RV_AVG_PROTODATA_">#REF!</definedName>
    <definedName name="FS_F_VW_00_32085_3_3127__JV_FS_RV_LTERM_PNACHLASS_">#REF!</definedName>
    <definedName name="FS_F_VW_00_32085_3_3127_1__JV_FS_BAUSTUFE_ANGEBOTE_WAE_">#REF!</definedName>
    <definedName name="FS_F_VW_00_32085_3_3127_35__JV_FS_REC_">#REF!</definedName>
    <definedName name="FS_F_VW_00_32085_3_3127_EUR__JV_FS_PR_EX_RATES_DATUM_REC_">#REF!</definedName>
    <definedName name="FS_F_VW_00_32085_3_3127_VW__JV_FS_BIDDERS_">#REF!</definedName>
    <definedName name="FS_F_VW_00_32085_3_3247__JV_FS_RV_AVG_PROTODATA_">#REF!</definedName>
    <definedName name="FS_F_VW_00_32085_3_3247_1__JV_FS_BAUSTUFE_ANGEBOTE_WAE_">#REF!</definedName>
    <definedName name="FS_F_VW_00_32085_3_3247_EUR__JV_FS_PR_EX_RATES_DATUM_REC_">#REF!</definedName>
    <definedName name="FS_F_VW_00_32085_3_3247_US__JV_FS_BIDDERS_">#REF!</definedName>
    <definedName name="FS_F_VW_00_32085_3_3266__JV_FS_RV_AVG_PROTODATA_">#REF!</definedName>
    <definedName name="FS_F_VW_00_32085_3_3266_1__JV_FS_BAUSTUFE_ANGEBOTE_WAE_">#REF!</definedName>
    <definedName name="FS_F_VW_00_32085_3_3266_EUR__JV_FS_PR_EX_RATES_DATUM_REC_">#REF!</definedName>
    <definedName name="FS_F_VW_00_32085_3_3266_US__JV_FS_BIDDERS_">#REF!</definedName>
    <definedName name="FS_F_VW_00_32085_3_3333__JV_FS_RV_AVG_PROTODATA_">#REF!</definedName>
    <definedName name="FS_F_VW_00_32085_3_3333_1__JV_FS_BAUSTUFE_ANGEBOTE_WAE_">#REF!</definedName>
    <definedName name="FS_F_VW_00_32085_3_3333_EUR__JV_FS_PR_EX_RATES_DATUM_REC_">#REF!</definedName>
    <definedName name="FS_F_VW_00_32085_3_3333_US__JV_FS_BIDDERS_">#REF!</definedName>
    <definedName name="FS_F_VW_00_32085_3_342__JV_FS_RV_AVG_PROTODATA_">#REF!</definedName>
    <definedName name="FS_F_VW_00_32085_3_342_1__JV_FS_BAUSTUFE_ANGEBOTE_WAE_">#REF!</definedName>
    <definedName name="FS_F_VW_00_32085_3_342_EUR__JV_FS_PR_EX_RATES_DATUM_REC_">#REF!</definedName>
    <definedName name="FS_F_VW_00_32085_3_342_SK__JV_FS_BIDDERS_">#REF!</definedName>
    <definedName name="FS_F_VW_00_32085_3_35__JV_FS_BEDARFE_">#REF!</definedName>
    <definedName name="FS_F_VW_00_32085_3_35_222__JV_FS_BEDARFE_PREISE_QUOTE_">#REF!</definedName>
    <definedName name="FS_F_VW_00_32085_3_35_23604__JV_FS_BEDARFE_PREISE_QUOTE_">#REF!</definedName>
    <definedName name="FS_F_VW_00_32085_3_35_3127__JV_FS_BEDARFE_PREISE_QUOTE_">#REF!</definedName>
    <definedName name="FS_F_VW_00_32085_3_35_3739__JV_FS_BEDARFE_PREISE_QUOTE_">#REF!</definedName>
    <definedName name="FS_F_VW_00_32085_3_35_599__JV_FS_BEDARFE_PREISE_QUOTE_">#REF!</definedName>
    <definedName name="FS_F_VW_00_32085_3_35_61__JV_FS_BEDARFE_PREISE_QUOTE_">#REF!</definedName>
    <definedName name="FS_F_VW_00_32085_3_35_7586__JV_FS_BEDARFE_PREISE_QUOTE_">#REF!</definedName>
    <definedName name="FS_F_VW_00_32085_3_35_7587__JV_FS_BEDARFE_PREISE_QUOTE_">#REF!</definedName>
    <definedName name="FS_F_VW_00_32085_3_35_8096__JV_FS_BEDARFE_PREISE_QUOTE_">#REF!</definedName>
    <definedName name="FS_F_VW_00_32085_3_355__JV_FS_RV_AVG_PROTODATA_">#REF!</definedName>
    <definedName name="FS_F_VW_00_32085_3_355_1__JV_FS_BAUSTUFE_ANGEBOTE_WAE_">#REF!</definedName>
    <definedName name="FS_F_VW_00_32085_3_3739__JV_FS_ANGEBOTSUEBERSICHT_">#REF!</definedName>
    <definedName name="FS_F_VW_00_32085_3_3739__JV_FS_AVG_PRICE_">#REF!</definedName>
    <definedName name="FS_F_VW_00_32085_3_3739__JV_FS_BWERTSHEET_">#REF!</definedName>
    <definedName name="FS_F_VW_00_32085_3_3739__JV_FS_COMPARISON_">#REF!</definedName>
    <definedName name="FS_F_VW_00_32085_3_3739__JV_FS_REC_LIEF_">#REF!</definedName>
    <definedName name="FS_F_VW_00_32085_3_3739__JV_FS_RV_AVG_PROTODATA_">#REF!</definedName>
    <definedName name="FS_F_VW_00_32085_3_3739__JV_FS_RV_LTERM_PNACHLASS_">#REF!</definedName>
    <definedName name="FS_F_VW_00_32085_3_3739_1__JV_FS_BAUSTUFE_ANGEBOTE_WAE_">#REF!</definedName>
    <definedName name="FS_F_VW_00_32085_3_3739_35__JV_FS_REC_">#REF!</definedName>
    <definedName name="FS_F_VW_00_32085_3_3739_EUR__JV_FS_PR_EX_RATES_DATUM_REC_">#REF!</definedName>
    <definedName name="FS_F_VW_00_32085_3_3739_ST__JV_FS_BIDDERS_">#REF!</definedName>
    <definedName name="FS_F_VW_00_32085_3_40645__JV_FS_RV_AVG_PROTODATA_">#REF!</definedName>
    <definedName name="FS_F_VW_00_32085_3_40645_1__JV_FS_BAUSTUFE_ANGEBOTE_WAE_">#REF!</definedName>
    <definedName name="FS_F_VW_00_32085_3_40645_EUR__JV_FS_PR_EX_RATES_DATUM_REC_">#REF!</definedName>
    <definedName name="FS_F_VW_00_32085_3_40645_ST__JV_FS_BIDDERS_">#REF!</definedName>
    <definedName name="FS_F_VW_00_32085_3_552__JV_FS_RV_AVG_PROTODATA_">#REF!</definedName>
    <definedName name="FS_F_VW_00_32085_3_552_1__JV_FS_BAUSTUFE_ANGEBOTE_WAE_">#REF!</definedName>
    <definedName name="FS_F_VW_00_32085_3_552_EUR__JV_FS_PR_EX_RATES_DATUM_REC_">#REF!</definedName>
    <definedName name="FS_F_VW_00_32085_3_552_SK__JV_FS_BIDDERS_">#REF!</definedName>
    <definedName name="FS_F_VW_00_32085_3_599__JV_FS_ANGEBOTSUEBERSICHT_">#REF!</definedName>
    <definedName name="FS_F_VW_00_32085_3_599__JV_FS_AVG_PRICE_">#REF!</definedName>
    <definedName name="FS_F_VW_00_32085_3_599__JV_FS_BWERTSHEET_">#REF!</definedName>
    <definedName name="FS_F_VW_00_32085_3_599__JV_FS_COMPARISON_">#REF!</definedName>
    <definedName name="FS_F_VW_00_32085_3_599__JV_FS_REC_LIEF_">#REF!</definedName>
    <definedName name="FS_F_VW_00_32085_3_599__JV_FS_RV_AVG_PROTODATA_">#REF!</definedName>
    <definedName name="FS_F_VW_00_32085_3_599__JV_FS_RV_LTERM_PNACHLASS_">#REF!</definedName>
    <definedName name="FS_F_VW_00_32085_3_599_1__JV_FS_BAUSTUFE_ANGEBOTE_WAE_">#REF!</definedName>
    <definedName name="FS_F_VW_00_32085_3_599_35__JV_FS_REC_">#REF!</definedName>
    <definedName name="FS_F_VW_00_32085_3_599_EUR__JV_FS_PR_EX_RATES_DATUM_REC_">#REF!</definedName>
    <definedName name="FS_F_VW_00_32085_3_599_VW__JV_FS_BIDDERS_">#REF!</definedName>
    <definedName name="FS_F_VW_00_32085_3_61__JV_FS_RV_AVG_PROTODATA_">#REF!</definedName>
    <definedName name="FS_F_VW_00_32085_3_61_1__JV_FS_BAUSTUFE_ANGEBOTE_WAE_">#REF!</definedName>
    <definedName name="FS_F_VW_00_32085_3_61_EUR__JV_FS_PR_EX_RATES_DATUM_REC_">#REF!</definedName>
    <definedName name="FS_F_VW_00_32085_3_61_ST__JV_FS_BIDDERS_">#REF!</definedName>
    <definedName name="FS_F_VW_00_32085_3_6293__JV_FS_RV_AVG_PROTODATA_">#REF!</definedName>
    <definedName name="FS_F_VW_00_32085_3_6293_1__JV_FS_BAUSTUFE_ANGEBOTE_WAE_">#REF!</definedName>
    <definedName name="FS_F_VW_00_32085_3_6293_EUR__JV_FS_PR_EX_RATES_DATUM_REC_">#REF!</definedName>
    <definedName name="FS_F_VW_00_32085_3_6293_ST__JV_FS_BIDDERS_">#REF!</definedName>
    <definedName name="FS_F_VW_00_32085_3_674__JV_FS_RV_AVG_PROTODATA_">#REF!</definedName>
    <definedName name="FS_F_VW_00_32085_3_674_1__JV_FS_BAUSTUFE_ANGEBOTE_WAE_">#REF!</definedName>
    <definedName name="FS_F_VW_00_32085_3_674_EUR__JV_FS_PR_EX_RATES_DATUM_REC_">#REF!</definedName>
    <definedName name="FS_F_VW_00_32085_3_674_ST__JV_FS_BIDDERS_">#REF!</definedName>
    <definedName name="FS_F_VW_00_32085_3_7586__JV_FS_ANGEBOTSUEBERSICHT_">#REF!</definedName>
    <definedName name="FS_F_VW_00_32085_3_7586__JV_FS_AVG_PRICE_">#REF!</definedName>
    <definedName name="FS_F_VW_00_32085_3_7586__JV_FS_BWERTSHEET_">#REF!</definedName>
    <definedName name="FS_F_VW_00_32085_3_7586__JV_FS_COMPARISON_">#REF!</definedName>
    <definedName name="FS_F_VW_00_32085_3_7586__JV_FS_REC_LIEF_">#REF!</definedName>
    <definedName name="FS_F_VW_00_32085_3_7586__JV_FS_RV_AVG_PROTODATA_">#REF!</definedName>
    <definedName name="FS_F_VW_00_32085_3_7586__JV_FS_RV_LTERM_PNACHLASS_">#REF!</definedName>
    <definedName name="FS_F_VW_00_32085_3_7586_1__JV_FS_BAUSTUFE_ANGEBOTE_WAE_">#REF!</definedName>
    <definedName name="FS_F_VW_00_32085_3_7586_35__JV_FS_REC_">#REF!</definedName>
    <definedName name="FS_F_VW_00_32085_3_7586_CZK__JV_FS_PR_EX_RATES_DATUM_REC_">#REF!</definedName>
    <definedName name="FS_F_VW_00_32085_3_7586_EUR__JV_FS_PR_EX_RATES_DATUM_REC_">#REF!</definedName>
    <definedName name="FS_F_VW_00_32085_3_7586_VW__JV_FS_BIDDERS_">#REF!</definedName>
    <definedName name="FS_F_VW_00_32085_3_7587__JV_FS_ANGEBOTSUEBERSICHT_">#REF!</definedName>
    <definedName name="FS_F_VW_00_32085_3_7587__JV_FS_AVG_PRICE_">#REF!</definedName>
    <definedName name="FS_F_VW_00_32085_3_7587__JV_FS_BWERTSHEET_">#REF!</definedName>
    <definedName name="FS_F_VW_00_32085_3_7587__JV_FS_COMPARISON_">#REF!</definedName>
    <definedName name="FS_F_VW_00_32085_3_7587__JV_FS_REC_LIEF_">#REF!</definedName>
    <definedName name="FS_F_VW_00_32085_3_7587__JV_FS_RV_AVG_PROTODATA_">#REF!</definedName>
    <definedName name="FS_F_VW_00_32085_3_7587__JV_FS_RV_LTERM_PNACHLASS_">#REF!</definedName>
    <definedName name="FS_F_VW_00_32085_3_7587_1__JV_FS_BAUSTUFE_ANGEBOTE_WAE_">#REF!</definedName>
    <definedName name="FS_F_VW_00_32085_3_7587_35__JV_FS_REC_">#REF!</definedName>
    <definedName name="FS_F_VW_00_32085_3_7587_EUR__JV_FS_PR_EX_RATES_DATUM_REC_">#REF!</definedName>
    <definedName name="FS_F_VW_00_32085_3_7587_VW__JV_FS_BIDDERS_">#REF!</definedName>
    <definedName name="FS_F_VW_00_32085_3_8096__JV_FS_ANGEBOTSUEBERSICHT_">#REF!</definedName>
    <definedName name="FS_F_VW_00_32085_3_8096__JV_FS_AVG_PRICE_">#REF!</definedName>
    <definedName name="FS_F_VW_00_32085_3_8096__JV_FS_BWERTSHEET_">#REF!</definedName>
    <definedName name="FS_F_VW_00_32085_3_8096__JV_FS_COMPARISON_">#REF!</definedName>
    <definedName name="FS_F_VW_00_32085_3_8096__JV_FS_REC_LIEF_">#REF!</definedName>
    <definedName name="FS_F_VW_00_32085_3_8096__JV_FS_RV_AVG_PROTODATA_">#REF!</definedName>
    <definedName name="FS_F_VW_00_32085_3_8096__JV_FS_RV_LTERM_PNACHLASS_">#REF!</definedName>
    <definedName name="FS_F_VW_00_32085_3_8096_1__JV_FS_BAUSTUFE_ANGEBOTE_WAE_">#REF!</definedName>
    <definedName name="FS_F_VW_00_32085_3_8096_35__JV_FS_REC_">#REF!</definedName>
    <definedName name="FS_F_VW_00_32085_3_8096_BX__JV_FS_BIDDERS_">#REF!</definedName>
    <definedName name="FS_F_VW_00_32085_3_8096_EUR__JV_FS_PR_EX_RATES_DATUM_REC_">#REF!</definedName>
    <definedName name="FS_F_VW_00_32085_3_9511__JV_FS_RV_AVG_PROTODATA_">#REF!</definedName>
    <definedName name="FS_F_VW_00_32085_3_9511_1__JV_FS_BAUSTUFE_ANGEBOTE_WAE_">#REF!</definedName>
    <definedName name="FS_F_VW_00_32085_3_9511_EUR__JV_FS_PR_EX_RATES_DATUM_REC_">#REF!</definedName>
    <definedName name="FS_F_VW_00_32085_3_9511_MX__JV_FS_BIDDERS_">#REF!</definedName>
    <definedName name="FS_F_VW_00_32085_3_CZK_7586__JV_FS_PR_EX_RATES_DATUM_COMP_">#REF!</definedName>
    <definedName name="FS_F_VW_00_32085_3_EUR_1205__JV_FS_PR_EX_RATES_DATUM_COMP_">#REF!</definedName>
    <definedName name="FS_F_VW_00_32085_3_EUR_14807__JV_FS_PR_EX_RATES_DATUM_COMP_">#REF!</definedName>
    <definedName name="FS_F_VW_00_32085_3_EUR_15067__JV_FS_PR_EX_RATES_DATUM_COMP_">#REF!</definedName>
    <definedName name="FS_F_VW_00_32085_3_EUR_15073__JV_FS_PR_EX_RATES_DATUM_COMP_">#REF!</definedName>
    <definedName name="FS_F_VW_00_32085_3_EUR_222__JV_FS_PR_EX_RATES_DATUM_COMP_">#REF!</definedName>
    <definedName name="FS_F_VW_00_32085_3_EUR_2279__JV_FS_PR_EX_RATES_DATUM_COMP_">#REF!</definedName>
    <definedName name="FS_F_VW_00_32085_3_EUR_2287__JV_FS_PR_EX_RATES_DATUM_COMP_">#REF!</definedName>
    <definedName name="FS_F_VW_00_32085_3_EUR_23604__JV_FS_PR_EX_RATES_DATUM_COMP_">#REF!</definedName>
    <definedName name="FS_F_VW_00_32085_3_EUR_23945__JV_FS_PR_EX_RATES_DATUM_COMP_">#REF!</definedName>
    <definedName name="FS_F_VW_00_32085_3_EUR_24904__JV_FS_PR_EX_RATES_DATUM_COMP_">#REF!</definedName>
    <definedName name="FS_F_VW_00_32085_3_EUR_25758__JV_FS_PR_EX_RATES_DATUM_COMP_">#REF!</definedName>
    <definedName name="FS_F_VW_00_32085_3_EUR_26046__JV_FS_PR_EX_RATES_DATUM_COMP_">#REF!</definedName>
    <definedName name="FS_F_VW_00_32085_3_EUR_28524__JV_FS_PR_EX_RATES_DATUM_COMP_">#REF!</definedName>
    <definedName name="FS_F_VW_00_32085_3_EUR_300__JV_FS_PR_EX_RATES_DATUM_COMP_">#REF!</definedName>
    <definedName name="FS_F_VW_00_32085_3_EUR_31224__JV_FS_PR_EX_RATES_DATUM_COMP_">#REF!</definedName>
    <definedName name="FS_F_VW_00_32085_3_EUR_3127__JV_FS_PR_EX_RATES_DATUM_COMP_">#REF!</definedName>
    <definedName name="FS_F_VW_00_32085_3_EUR_3247__JV_FS_PR_EX_RATES_DATUM_COMP_">#REF!</definedName>
    <definedName name="FS_F_VW_00_32085_3_EUR_3266__JV_FS_PR_EX_RATES_DATUM_COMP_">#REF!</definedName>
    <definedName name="FS_F_VW_00_32085_3_EUR_3333__JV_FS_PR_EX_RATES_DATUM_COMP_">#REF!</definedName>
    <definedName name="FS_F_VW_00_32085_3_EUR_342__JV_FS_PR_EX_RATES_DATUM_COMP_">#REF!</definedName>
    <definedName name="FS_F_VW_00_32085_3_EUR_3739__JV_FS_PR_EX_RATES_DATUM_COMP_">#REF!</definedName>
    <definedName name="FS_F_VW_00_32085_3_EUR_40645__JV_FS_PR_EX_RATES_DATUM_COMP_">#REF!</definedName>
    <definedName name="FS_F_VW_00_32085_3_EUR_552__JV_FS_PR_EX_RATES_DATUM_COMP_">#REF!</definedName>
    <definedName name="FS_F_VW_00_32085_3_EUR_599__JV_FS_PR_EX_RATES_DATUM_COMP_">#REF!</definedName>
    <definedName name="FS_F_VW_00_32085_3_EUR_61__JV_FS_PR_EX_RATES_DATUM_COMP_">#REF!</definedName>
    <definedName name="FS_F_VW_00_32085_3_EUR_6293__JV_FS_PR_EX_RATES_DATUM_COMP_">#REF!</definedName>
    <definedName name="FS_F_VW_00_32085_3_EUR_674__JV_FS_PR_EX_RATES_DATUM_COMP_">#REF!</definedName>
    <definedName name="FS_F_VW_00_32085_3_EUR_7586__JV_FS_PR_EX_RATES_DATUM_COMP_">#REF!</definedName>
    <definedName name="FS_F_VW_00_32085_3_EUR_7587__JV_FS_PR_EX_RATES_DATUM_COMP_">#REF!</definedName>
    <definedName name="FS_F_VW_00_32085_3_EUR_8096__JV_FS_PR_EX_RATES_DATUM_COMP_">#REF!</definedName>
    <definedName name="FS_F_VW_00_32085_3_EUR_9511__JV_FS_PR_EX_RATES_DATUM_COMP_">#REF!</definedName>
    <definedName name="FS_F_VW_00_32085_5__FS_NEUTEILE_">#REF!</definedName>
    <definedName name="FS_F_VW_00_32085_5__JV_FS_PRAESENTATIONEN_">#REF!</definedName>
    <definedName name="FS_F_VW_00_32085_5__JV_FS_REC_SAVING_">#REF!</definedName>
    <definedName name="FS_F_VW_00_32085_5_1__V_FS_BAUSTUFE_VORGABEN_STK_">#REF!</definedName>
    <definedName name="FS_F_VW_00_32085_5_11__JV_FS_BEDARFE_">#REF!</definedName>
    <definedName name="FS_F_VW_00_32085_5_11_222__JV_FS_BEDARFE_PREISE_QUOTE_">#REF!</definedName>
    <definedName name="FS_F_VW_00_32085_5_11_23604__JV_FS_BEDARFE_PREISE_QUOTE_">#REF!</definedName>
    <definedName name="FS_F_VW_00_32085_5_11_3127__JV_FS_BEDARFE_PREISE_QUOTE_">#REF!</definedName>
    <definedName name="FS_F_VW_00_32085_5_11_3739__JV_FS_BEDARFE_PREISE_QUOTE_">#REF!</definedName>
    <definedName name="FS_F_VW_00_32085_5_11_40645__JV_FS_BEDARFE_PREISE_QUOTE_">#REF!</definedName>
    <definedName name="FS_F_VW_00_32085_5_11_599__JV_FS_BEDARFE_PREISE_QUOTE_">#REF!</definedName>
    <definedName name="FS_F_VW_00_32085_5_11_61__JV_FS_BEDARFE_PREISE_QUOTE_">#REF!</definedName>
    <definedName name="FS_F_VW_00_32085_5_11_7586__JV_FS_BEDARFE_PREISE_QUOTE_">#REF!</definedName>
    <definedName name="FS_F_VW_00_32085_5_11_7587__JV_FS_BEDARFE_PREISE_QUOTE_">#REF!</definedName>
    <definedName name="FS_F_VW_00_32085_5_11_8096__JV_FS_BEDARFE_PREISE_QUOTE_">#REF!</definedName>
    <definedName name="FS_F_VW_00_32085_5_1205__JV_FS_RV_AVG_PROTODATA_">#REF!</definedName>
    <definedName name="FS_F_VW_00_32085_5_1205_1__JV_FS_BAUSTUFE_ANGEBOTE_WAE_">#REF!</definedName>
    <definedName name="FS_F_VW_00_32085_5_1205_EUR__JV_FS_PR_EX_RATES_DATUM_REC_">#REF!</definedName>
    <definedName name="FS_F_VW_00_32085_5_1205_SK__JV_FS_BIDDERS_">#REF!</definedName>
    <definedName name="FS_F_VW_00_32085_5_14807__JV_FS_RV_AVG_PROTODATA_">#REF!</definedName>
    <definedName name="FS_F_VW_00_32085_5_14807_1__JV_FS_BAUSTUFE_ANGEBOTE_WAE_">#REF!</definedName>
    <definedName name="FS_F_VW_00_32085_5_14807_EUR__JV_FS_PR_EX_RATES_DATUM_REC_">#REF!</definedName>
    <definedName name="FS_F_VW_00_32085_5_14807_IL__JV_FS_BIDDERS_">#REF!</definedName>
    <definedName name="FS_F_VW_00_32085_5_15067__JV_FS_RV_AVG_PROTODATA_">#REF!</definedName>
    <definedName name="FS_F_VW_00_32085_5_15067_1__JV_FS_BAUSTUFE_ANGEBOTE_WAE_">#REF!</definedName>
    <definedName name="FS_F_VW_00_32085_5_15067_EUR__JV_FS_PR_EX_RATES_DATUM_REC_">#REF!</definedName>
    <definedName name="FS_F_VW_00_32085_5_15067_IL__JV_FS_BIDDERS_">#REF!</definedName>
    <definedName name="FS_F_VW_00_32085_5_15073__JV_FS_RV_AVG_PROTODATA_">#REF!</definedName>
    <definedName name="FS_F_VW_00_32085_5_15073_1__JV_FS_BAUSTUFE_ANGEBOTE_WAE_">#REF!</definedName>
    <definedName name="FS_F_VW_00_32085_5_15073_EUR__JV_FS_PR_EX_RATES_DATUM_REC_">#REF!</definedName>
    <definedName name="FS_F_VW_00_32085_5_15073_IL__JV_FS_BIDDERS_">#REF!</definedName>
    <definedName name="FS_F_VW_00_32085_5_222__JV_FS_ANGEBOTSUEBERSICHT_">#REF!</definedName>
    <definedName name="FS_F_VW_00_32085_5_222__JV_FS_AVG_PRICE_">#REF!</definedName>
    <definedName name="FS_F_VW_00_32085_5_222__JV_FS_BWERTSHEET_">#REF!</definedName>
    <definedName name="FS_F_VW_00_32085_5_222__JV_FS_COMPARISON_">#REF!</definedName>
    <definedName name="FS_F_VW_00_32085_5_222__JV_FS_REC_LIEF_">#REF!</definedName>
    <definedName name="FS_F_VW_00_32085_5_222__JV_FS_RV_AVG_PROTODATA_">#REF!</definedName>
    <definedName name="FS_F_VW_00_32085_5_222__JV_FS_RV_LTERM_PNACHLASS_">#REF!</definedName>
    <definedName name="FS_F_VW_00_32085_5_222_1__JV_FS_BAUSTUFE_ANGEBOTE_WAE_">#REF!</definedName>
    <definedName name="FS_F_VW_00_32085_5_222_11__JV_FS_REC_">#REF!</definedName>
    <definedName name="FS_F_VW_00_32085_5_222_EUR__JV_FS_PR_EX_RATES_DATUM_REC_">#REF!</definedName>
    <definedName name="FS_F_VW_00_32085_5_222_ST__JV_FS_BIDDERS_">#REF!</definedName>
    <definedName name="FS_F_VW_00_32085_5_2279__JV_FS_RV_AVG_PROTODATA_">#REF!</definedName>
    <definedName name="FS_F_VW_00_32085_5_2279_1__JV_FS_BAUSTUFE_ANGEBOTE_WAE_">#REF!</definedName>
    <definedName name="FS_F_VW_00_32085_5_2279_AU__JV_FS_BIDDERS_">#REF!</definedName>
    <definedName name="FS_F_VW_00_32085_5_2279_EUR__JV_FS_PR_EX_RATES_DATUM_REC_">#REF!</definedName>
    <definedName name="FS_F_VW_00_32085_5_2287__JV_FS_RV_AVG_PROTODATA_">#REF!</definedName>
    <definedName name="FS_F_VW_00_32085_5_2287_1__JV_FS_BAUSTUFE_ANGEBOTE_WAE_">#REF!</definedName>
    <definedName name="FS_F_VW_00_32085_5_2287_AU__JV_FS_BIDDERS_">#REF!</definedName>
    <definedName name="FS_F_VW_00_32085_5_2287_EUR__JV_FS_PR_EX_RATES_DATUM_REC_">#REF!</definedName>
    <definedName name="FS_F_VW_00_32085_5_23604__JV_FS_ANGEBOTSUEBERSICHT_">#REF!</definedName>
    <definedName name="FS_F_VW_00_32085_5_23604__JV_FS_AVG_PRICE_">#REF!</definedName>
    <definedName name="FS_F_VW_00_32085_5_23604__JV_FS_BWERTSHEET_">#REF!</definedName>
    <definedName name="FS_F_VW_00_32085_5_23604__JV_FS_COMPARISON_">#REF!</definedName>
    <definedName name="FS_F_VW_00_32085_5_23604__JV_FS_REC_LIEF_">#REF!</definedName>
    <definedName name="FS_F_VW_00_32085_5_23604__JV_FS_RV_AVG_PROTODATA_">#REF!</definedName>
    <definedName name="FS_F_VW_00_32085_5_23604__JV_FS_RV_LTERM_PNACHLASS_">#REF!</definedName>
    <definedName name="FS_F_VW_00_32085_5_23604_1__JV_FS_BAUSTUFE_ANGEBOTE_WAE_">#REF!</definedName>
    <definedName name="FS_F_VW_00_32085_5_23604_11__JV_FS_REC_">#REF!</definedName>
    <definedName name="FS_F_VW_00_32085_5_23604_EUR__JV_FS_PR_EX_RATES_DATUM_REC_">#REF!</definedName>
    <definedName name="FS_F_VW_00_32085_5_23604_ST__JV_FS_BIDDERS_">#REF!</definedName>
    <definedName name="FS_F_VW_00_32085_5_23945__JV_FS_RV_AVG_PROTODATA_">#REF!</definedName>
    <definedName name="FS_F_VW_00_32085_5_23945_1__JV_FS_BAUSTUFE_ANGEBOTE_WAE_">#REF!</definedName>
    <definedName name="FS_F_VW_00_32085_5_23945_EUR__JV_FS_PR_EX_RATES_DATUM_REC_">#REF!</definedName>
    <definedName name="FS_F_VW_00_32085_5_23945_MX__JV_FS_BIDDERS_">#REF!</definedName>
    <definedName name="FS_F_VW_00_32085_5_24904__JV_FS_RV_AVG_PROTODATA_">#REF!</definedName>
    <definedName name="FS_F_VW_00_32085_5_24904_1__JV_FS_BAUSTUFE_ANGEBOTE_WAE_">#REF!</definedName>
    <definedName name="FS_F_VW_00_32085_5_24904_EUR__JV_FS_PR_EX_RATES_DATUM_REC_">#REF!</definedName>
    <definedName name="FS_F_VW_00_32085_5_24904_MX__JV_FS_BIDDERS_">#REF!</definedName>
    <definedName name="FS_F_VW_00_32085_5_25758__JV_FS_RV_AVG_PROTODATA_">#REF!</definedName>
    <definedName name="FS_F_VW_00_32085_5_25758_1__JV_FS_BAUSTUFE_ANGEBOTE_WAE_">#REF!</definedName>
    <definedName name="FS_F_VW_00_32085_5_25758_EUR__JV_FS_PR_EX_RATES_DATUM_REC_">#REF!</definedName>
    <definedName name="FS_F_VW_00_32085_5_25758_MX__JV_FS_BIDDERS_">#REF!</definedName>
    <definedName name="FS_F_VW_00_32085_5_26046__JV_FS_RV_AVG_PROTODATA_">#REF!</definedName>
    <definedName name="FS_F_VW_00_32085_5_26046_1__JV_FS_BAUSTUFE_ANGEBOTE_WAE_">#REF!</definedName>
    <definedName name="FS_F_VW_00_32085_5_26046_EUR__JV_FS_PR_EX_RATES_DATUM_REC_">#REF!</definedName>
    <definedName name="FS_F_VW_00_32085_5_26046_US__JV_FS_BIDDERS_">#REF!</definedName>
    <definedName name="FS_F_VW_00_32085_5_28524__JV_FS_RV_AVG_PROTODATA_">#REF!</definedName>
    <definedName name="FS_F_VW_00_32085_5_28524_1__JV_FS_BAUSTUFE_ANGEBOTE_WAE_">#REF!</definedName>
    <definedName name="FS_F_VW_00_32085_5_28524_EUR__JV_FS_PR_EX_RATES_DATUM_REC_">#REF!</definedName>
    <definedName name="FS_F_VW_00_32085_5_28524_SK__JV_FS_BIDDERS_">#REF!</definedName>
    <definedName name="FS_F_VW_00_32085_5_300__JV_FS_RV_AVG_PROTODATA_">#REF!</definedName>
    <definedName name="FS_F_VW_00_32085_5_300_1__JV_FS_BAUSTUFE_ANGEBOTE_WAE_">#REF!</definedName>
    <definedName name="FS_F_VW_00_32085_5_300_EUR__JV_FS_PR_EX_RATES_DATUM_REC_">#REF!</definedName>
    <definedName name="FS_F_VW_00_32085_5_300_SK__JV_FS_BIDDERS_">#REF!</definedName>
    <definedName name="FS_F_VW_00_32085_5_31224__JV_FS_RV_AVG_PROTODATA_">#REF!</definedName>
    <definedName name="FS_F_VW_00_32085_5_31224_1__JV_FS_BAUSTUFE_ANGEBOTE_WAE_">#REF!</definedName>
    <definedName name="FS_F_VW_00_32085_5_31224_EUR__JV_FS_PR_EX_RATES_DATUM_REC_">#REF!</definedName>
    <definedName name="FS_F_VW_00_32085_5_31224_US__JV_FS_BIDDERS_">#REF!</definedName>
    <definedName name="FS_F_VW_00_32085_5_3127__JV_FS_ANGEBOTSUEBERSICHT_">#REF!</definedName>
    <definedName name="FS_F_VW_00_32085_5_3127__JV_FS_AVG_PRICE_">#REF!</definedName>
    <definedName name="FS_F_VW_00_32085_5_3127__JV_FS_BWERTSHEET_">#REF!</definedName>
    <definedName name="FS_F_VW_00_32085_5_3127__JV_FS_COMPARISON_">#REF!</definedName>
    <definedName name="FS_F_VW_00_32085_5_3127__JV_FS_REC_LIEF_">#REF!</definedName>
    <definedName name="FS_F_VW_00_32085_5_3127__JV_FS_RV_AVG_PROTODATA_">#REF!</definedName>
    <definedName name="FS_F_VW_00_32085_5_3127__JV_FS_RV_LTERM_PNACHLASS_">#REF!</definedName>
    <definedName name="FS_F_VW_00_32085_5_3127_1__JV_FS_BAUSTUFE_ANGEBOTE_WAE_">#REF!</definedName>
    <definedName name="FS_F_VW_00_32085_5_3127_11__JV_FS_REC_">#REF!</definedName>
    <definedName name="FS_F_VW_00_32085_5_3127_EUR__JV_FS_PR_EX_RATES_DATUM_REC_">#REF!</definedName>
    <definedName name="FS_F_VW_00_32085_5_3127_VW__JV_FS_BIDDERS_">#REF!</definedName>
    <definedName name="FS_F_VW_00_32085_5_3247__JV_FS_RV_AVG_PROTODATA_">#REF!</definedName>
    <definedName name="FS_F_VW_00_32085_5_3247_1__JV_FS_BAUSTUFE_ANGEBOTE_WAE_">#REF!</definedName>
    <definedName name="FS_F_VW_00_32085_5_3247_EUR__JV_FS_PR_EX_RATES_DATUM_REC_">#REF!</definedName>
    <definedName name="FS_F_VW_00_32085_5_3247_US__JV_FS_BIDDERS_">#REF!</definedName>
    <definedName name="FS_F_VW_00_32085_5_3266__JV_FS_RV_AVG_PROTODATA_">#REF!</definedName>
    <definedName name="FS_F_VW_00_32085_5_3266_1__JV_FS_BAUSTUFE_ANGEBOTE_WAE_">#REF!</definedName>
    <definedName name="FS_F_VW_00_32085_5_3266_EUR__JV_FS_PR_EX_RATES_DATUM_REC_">#REF!</definedName>
    <definedName name="FS_F_VW_00_32085_5_3266_US__JV_FS_BIDDERS_">#REF!</definedName>
    <definedName name="FS_F_VW_00_32085_5_3333__JV_FS_RV_AVG_PROTODATA_">#REF!</definedName>
    <definedName name="FS_F_VW_00_32085_5_3333_1__JV_FS_BAUSTUFE_ANGEBOTE_WAE_">#REF!</definedName>
    <definedName name="FS_F_VW_00_32085_5_3333_EUR__JV_FS_PR_EX_RATES_DATUM_REC_">#REF!</definedName>
    <definedName name="FS_F_VW_00_32085_5_3333_US__JV_FS_BIDDERS_">#REF!</definedName>
    <definedName name="FS_F_VW_00_32085_5_342__JV_FS_RV_AVG_PROTODATA_">#REF!</definedName>
    <definedName name="FS_F_VW_00_32085_5_342_1__JV_FS_BAUSTUFE_ANGEBOTE_WAE_">#REF!</definedName>
    <definedName name="FS_F_VW_00_32085_5_342_EUR__JV_FS_PR_EX_RATES_DATUM_REC_">#REF!</definedName>
    <definedName name="FS_F_VW_00_32085_5_342_SK__JV_FS_BIDDERS_">#REF!</definedName>
    <definedName name="FS_F_VW_00_32085_5_355__JV_FS_RV_AVG_PROTODATA_">#REF!</definedName>
    <definedName name="FS_F_VW_00_32085_5_355_1__JV_FS_BAUSTUFE_ANGEBOTE_WAE_">#REF!</definedName>
    <definedName name="FS_F_VW_00_32085_5_3739__JV_FS_ANGEBOTSUEBERSICHT_">#REF!</definedName>
    <definedName name="FS_F_VW_00_32085_5_3739__JV_FS_AVG_PRICE_">#REF!</definedName>
    <definedName name="FS_F_VW_00_32085_5_3739__JV_FS_BWERTSHEET_">#REF!</definedName>
    <definedName name="FS_F_VW_00_32085_5_3739__JV_FS_COMPARISON_">#REF!</definedName>
    <definedName name="FS_F_VW_00_32085_5_3739__JV_FS_REC_LIEF_">#REF!</definedName>
    <definedName name="FS_F_VW_00_32085_5_3739__JV_FS_RV_AVG_PROTODATA_">#REF!</definedName>
    <definedName name="FS_F_VW_00_32085_5_3739__JV_FS_RV_LTERM_PNACHLASS_">#REF!</definedName>
    <definedName name="FS_F_VW_00_32085_5_3739_1__JV_FS_BAUSTUFE_ANGEBOTE_WAE_">#REF!</definedName>
    <definedName name="FS_F_VW_00_32085_5_3739_11__JV_FS_REC_">#REF!</definedName>
    <definedName name="FS_F_VW_00_32085_5_3739_EUR__JV_FS_PR_EX_RATES_DATUM_REC_">#REF!</definedName>
    <definedName name="FS_F_VW_00_32085_5_3739_ST__JV_FS_BIDDERS_">#REF!</definedName>
    <definedName name="FS_F_VW_00_32085_5_40645__JV_FS_ANGEBOTSUEBERSICHT_">#REF!</definedName>
    <definedName name="FS_F_VW_00_32085_5_40645__JV_FS_AVG_PRICE_">#REF!</definedName>
    <definedName name="FS_F_VW_00_32085_5_40645__JV_FS_BWERTSHEET_">#REF!</definedName>
    <definedName name="FS_F_VW_00_32085_5_40645__JV_FS_COMPARISON_">#REF!</definedName>
    <definedName name="FS_F_VW_00_32085_5_40645__JV_FS_REC_LIEF_">#REF!</definedName>
    <definedName name="FS_F_VW_00_32085_5_40645__JV_FS_RV_AVG_PROTODATA_">#REF!</definedName>
    <definedName name="FS_F_VW_00_32085_5_40645__JV_FS_RV_LTERM_PNACHLASS_">#REF!</definedName>
    <definedName name="FS_F_VW_00_32085_5_40645_1__JV_FS_BAUSTUFE_ANGEBOTE_WAE_">#REF!</definedName>
    <definedName name="FS_F_VW_00_32085_5_40645_11__JV_FS_REC_">#REF!</definedName>
    <definedName name="FS_F_VW_00_32085_5_40645_EUR__JV_FS_PR_EX_RATES_DATUM_REC_">#REF!</definedName>
    <definedName name="FS_F_VW_00_32085_5_40645_ST__JV_FS_BIDDERS_">#REF!</definedName>
    <definedName name="FS_F_VW_00_32085_5_552__JV_FS_RV_AVG_PROTODATA_">#REF!</definedName>
    <definedName name="FS_F_VW_00_32085_5_552_1__JV_FS_BAUSTUFE_ANGEBOTE_WAE_">#REF!</definedName>
    <definedName name="FS_F_VW_00_32085_5_552_EUR__JV_FS_PR_EX_RATES_DATUM_REC_">#REF!</definedName>
    <definedName name="FS_F_VW_00_32085_5_552_SK__JV_FS_BIDDERS_">#REF!</definedName>
    <definedName name="FS_F_VW_00_32085_5_599__JV_FS_ANGEBOTSUEBERSICHT_">#REF!</definedName>
    <definedName name="FS_F_VW_00_32085_5_599__JV_FS_AVG_PRICE_">#REF!</definedName>
    <definedName name="FS_F_VW_00_32085_5_599__JV_FS_BWERTSHEET_">#REF!</definedName>
    <definedName name="FS_F_VW_00_32085_5_599__JV_FS_COMPARISON_">#REF!</definedName>
    <definedName name="FS_F_VW_00_32085_5_599__JV_FS_REC_LIEF_">#REF!</definedName>
    <definedName name="FS_F_VW_00_32085_5_599__JV_FS_RV_AVG_PROTODATA_">#REF!</definedName>
    <definedName name="FS_F_VW_00_32085_5_599__JV_FS_RV_LTERM_PNACHLASS_">#REF!</definedName>
    <definedName name="FS_F_VW_00_32085_5_599_1__JV_FS_BAUSTUFE_ANGEBOTE_WAE_">#REF!</definedName>
    <definedName name="FS_F_VW_00_32085_5_599_11__JV_FS_REC_">#REF!</definedName>
    <definedName name="FS_F_VW_00_32085_5_599_EUR__JV_FS_PR_EX_RATES_DATUM_REC_">#REF!</definedName>
    <definedName name="FS_F_VW_00_32085_5_599_VW__JV_FS_BIDDERS_">#REF!</definedName>
    <definedName name="FS_F_VW_00_32085_5_61__JV_FS_ANGEBOTSUEBERSICHT_">#REF!</definedName>
    <definedName name="FS_F_VW_00_32085_5_61__JV_FS_AVG_PRICE_">#REF!</definedName>
    <definedName name="FS_F_VW_00_32085_5_61__JV_FS_BWERTSHEET_">#REF!</definedName>
    <definedName name="FS_F_VW_00_32085_5_61__JV_FS_COMPARISON_">#REF!</definedName>
    <definedName name="FS_F_VW_00_32085_5_61__JV_FS_REC_LIEF_">#REF!</definedName>
    <definedName name="FS_F_VW_00_32085_5_61__JV_FS_RV_AVG_PROTODATA_">#REF!</definedName>
    <definedName name="FS_F_VW_00_32085_5_61__JV_FS_RV_LTERM_PNACHLASS_">#REF!</definedName>
    <definedName name="FS_F_VW_00_32085_5_61_1__JV_FS_BAUSTUFE_ANGEBOTE_WAE_">#REF!</definedName>
    <definedName name="FS_F_VW_00_32085_5_61_11__JV_FS_REC_">#REF!</definedName>
    <definedName name="FS_F_VW_00_32085_5_61_EUR__JV_FS_PR_EX_RATES_DATUM_REC_">#REF!</definedName>
    <definedName name="FS_F_VW_00_32085_5_61_ST__JV_FS_BIDDERS_">#REF!</definedName>
    <definedName name="FS_F_VW_00_32085_5_6293__JV_FS_RV_AVG_PROTODATA_">#REF!</definedName>
    <definedName name="FS_F_VW_00_32085_5_6293_1__JV_FS_BAUSTUFE_ANGEBOTE_WAE_">#REF!</definedName>
    <definedName name="FS_F_VW_00_32085_5_6293_EUR__JV_FS_PR_EX_RATES_DATUM_REC_">#REF!</definedName>
    <definedName name="FS_F_VW_00_32085_5_6293_ST__JV_FS_BIDDERS_">#REF!</definedName>
    <definedName name="FS_F_VW_00_32085_5_674__JV_FS_RV_AVG_PROTODATA_">#REF!</definedName>
    <definedName name="FS_F_VW_00_32085_5_674_1__JV_FS_BAUSTUFE_ANGEBOTE_WAE_">#REF!</definedName>
    <definedName name="FS_F_VW_00_32085_5_674_EUR__JV_FS_PR_EX_RATES_DATUM_REC_">#REF!</definedName>
    <definedName name="FS_F_VW_00_32085_5_674_ST__JV_FS_BIDDERS_">#REF!</definedName>
    <definedName name="FS_F_VW_00_32085_5_7586__JV_FS_ANGEBOTSUEBERSICHT_">#REF!</definedName>
    <definedName name="FS_F_VW_00_32085_5_7586__JV_FS_AVG_PRICE_">#REF!</definedName>
    <definedName name="FS_F_VW_00_32085_5_7586__JV_FS_BWERTSHEET_">#REF!</definedName>
    <definedName name="FS_F_VW_00_32085_5_7586__JV_FS_COMPARISON_">#REF!</definedName>
    <definedName name="FS_F_VW_00_32085_5_7586__JV_FS_REC_LIEF_">#REF!</definedName>
    <definedName name="FS_F_VW_00_32085_5_7586__JV_FS_RV_AVG_PROTODATA_">#REF!</definedName>
    <definedName name="FS_F_VW_00_32085_5_7586__JV_FS_RV_LTERM_PNACHLASS_">#REF!</definedName>
    <definedName name="FS_F_VW_00_32085_5_7586_1__JV_FS_BAUSTUFE_ANGEBOTE_WAE_">#REF!</definedName>
    <definedName name="FS_F_VW_00_32085_5_7586_11__JV_FS_REC_">#REF!</definedName>
    <definedName name="FS_F_VW_00_32085_5_7586_EUR__JV_FS_PR_EX_RATES_DATUM_REC_">#REF!</definedName>
    <definedName name="FS_F_VW_00_32085_5_7586_VW__JV_FS_BIDDERS_">#REF!</definedName>
    <definedName name="FS_F_VW_00_32085_5_7587__JV_FS_ANGEBOTSUEBERSICHT_">#REF!</definedName>
    <definedName name="FS_F_VW_00_32085_5_7587__JV_FS_AVG_PRICE_">#REF!</definedName>
    <definedName name="FS_F_VW_00_32085_5_7587__JV_FS_BWERTSHEET_">#REF!</definedName>
    <definedName name="FS_F_VW_00_32085_5_7587__JV_FS_COMPARISON_">#REF!</definedName>
    <definedName name="FS_F_VW_00_32085_5_7587__JV_FS_REC_LIEF_">#REF!</definedName>
    <definedName name="FS_F_VW_00_32085_5_7587__JV_FS_RV_AVG_PROTODATA_">#REF!</definedName>
    <definedName name="FS_F_VW_00_32085_5_7587__JV_FS_RV_LTERM_PNACHLASS_">#REF!</definedName>
    <definedName name="FS_F_VW_00_32085_5_7587_1__JV_FS_BAUSTUFE_ANGEBOTE_WAE_">#REF!</definedName>
    <definedName name="FS_F_VW_00_32085_5_7587_11__JV_FS_REC_">#REF!</definedName>
    <definedName name="FS_F_VW_00_32085_5_7587_EUR__JV_FS_PR_EX_RATES_DATUM_REC_">#REF!</definedName>
    <definedName name="FS_F_VW_00_32085_5_7587_VW__JV_FS_BIDDERS_">#REF!</definedName>
    <definedName name="FS_F_VW_00_32085_5_8096__JV_FS_ANGEBOTSUEBERSICHT_">#REF!</definedName>
    <definedName name="FS_F_VW_00_32085_5_8096__JV_FS_AVG_PRICE_">#REF!</definedName>
    <definedName name="FS_F_VW_00_32085_5_8096__JV_FS_BWERTSHEET_">#REF!</definedName>
    <definedName name="FS_F_VW_00_32085_5_8096__JV_FS_COMPARISON_">#REF!</definedName>
    <definedName name="FS_F_VW_00_32085_5_8096__JV_FS_REC_LIEF_">#REF!</definedName>
    <definedName name="FS_F_VW_00_32085_5_8096__JV_FS_RV_AVG_PROTODATA_">#REF!</definedName>
    <definedName name="FS_F_VW_00_32085_5_8096__JV_FS_RV_LTERM_PNACHLASS_">#REF!</definedName>
    <definedName name="FS_F_VW_00_32085_5_8096_1__JV_FS_BAUSTUFE_ANGEBOTE_WAE_">#REF!</definedName>
    <definedName name="FS_F_VW_00_32085_5_8096_11__JV_FS_REC_">#REF!</definedName>
    <definedName name="FS_F_VW_00_32085_5_8096_BX__JV_FS_BIDDERS_">#REF!</definedName>
    <definedName name="FS_F_VW_00_32085_5_8096_EUR__JV_FS_PR_EX_RATES_DATUM_REC_">#REF!</definedName>
    <definedName name="FS_F_VW_00_32085_5_9511__JV_FS_RV_AVG_PROTODATA_">#REF!</definedName>
    <definedName name="FS_F_VW_00_32085_5_9511_1__JV_FS_BAUSTUFE_ANGEBOTE_WAE_">#REF!</definedName>
    <definedName name="FS_F_VW_00_32085_5_9511_EUR__JV_FS_PR_EX_RATES_DATUM_REC_">#REF!</definedName>
    <definedName name="FS_F_VW_00_32085_5_9511_MX__JV_FS_BIDDERS_">#REF!</definedName>
    <definedName name="FS_F_VW_00_32085_5_EUR_1205__JV_FS_PR_EX_RATES_DATUM_COMP_">#REF!</definedName>
    <definedName name="FS_F_VW_00_32085_5_EUR_14807__JV_FS_PR_EX_RATES_DATUM_COMP_">#REF!</definedName>
    <definedName name="FS_F_VW_00_32085_5_EUR_15067__JV_FS_PR_EX_RATES_DATUM_COMP_">#REF!</definedName>
    <definedName name="FS_F_VW_00_32085_5_EUR_15073__JV_FS_PR_EX_RATES_DATUM_COMP_">#REF!</definedName>
    <definedName name="FS_F_VW_00_32085_5_EUR_222__JV_FS_PR_EX_RATES_DATUM_COMP_">#REF!</definedName>
    <definedName name="FS_F_VW_00_32085_5_EUR_2279__JV_FS_PR_EX_RATES_DATUM_COMP_">#REF!</definedName>
    <definedName name="FS_F_VW_00_32085_5_EUR_2287__JV_FS_PR_EX_RATES_DATUM_COMP_">#REF!</definedName>
    <definedName name="FS_F_VW_00_32085_5_EUR_23604__JV_FS_PR_EX_RATES_DATUM_COMP_">#REF!</definedName>
    <definedName name="FS_F_VW_00_32085_5_EUR_23945__JV_FS_PR_EX_RATES_DATUM_COMP_">#REF!</definedName>
    <definedName name="FS_F_VW_00_32085_5_EUR_24904__JV_FS_PR_EX_RATES_DATUM_COMP_">#REF!</definedName>
    <definedName name="FS_F_VW_00_32085_5_EUR_25758__JV_FS_PR_EX_RATES_DATUM_COMP_">#REF!</definedName>
    <definedName name="FS_F_VW_00_32085_5_EUR_26046__JV_FS_PR_EX_RATES_DATUM_COMP_">#REF!</definedName>
    <definedName name="FS_F_VW_00_32085_5_EUR_28524__JV_FS_PR_EX_RATES_DATUM_COMP_">#REF!</definedName>
    <definedName name="FS_F_VW_00_32085_5_EUR_300__JV_FS_PR_EX_RATES_DATUM_COMP_">#REF!</definedName>
    <definedName name="FS_F_VW_00_32085_5_EUR_31224__JV_FS_PR_EX_RATES_DATUM_COMP_">#REF!</definedName>
    <definedName name="FS_F_VW_00_32085_5_EUR_3127__JV_FS_PR_EX_RATES_DATUM_COMP_">#REF!</definedName>
    <definedName name="FS_F_VW_00_32085_5_EUR_3247__JV_FS_PR_EX_RATES_DATUM_COMP_">#REF!</definedName>
    <definedName name="FS_F_VW_00_32085_5_EUR_3266__JV_FS_PR_EX_RATES_DATUM_COMP_">#REF!</definedName>
    <definedName name="FS_F_VW_00_32085_5_EUR_3333__JV_FS_PR_EX_RATES_DATUM_COMP_">#REF!</definedName>
    <definedName name="FS_F_VW_00_32085_5_EUR_342__JV_FS_PR_EX_RATES_DATUM_COMP_">#REF!</definedName>
    <definedName name="FS_F_VW_00_32085_5_EUR_3739__JV_FS_PR_EX_RATES_DATUM_COMP_">#REF!</definedName>
    <definedName name="FS_F_VW_00_32085_5_EUR_40645__JV_FS_PR_EX_RATES_DATUM_COMP_">#REF!</definedName>
    <definedName name="FS_F_VW_00_32085_5_EUR_552__JV_FS_PR_EX_RATES_DATUM_COMP_">#REF!</definedName>
    <definedName name="FS_F_VW_00_32085_5_EUR_599__JV_FS_PR_EX_RATES_DATUM_COMP_">#REF!</definedName>
    <definedName name="FS_F_VW_00_32085_5_EUR_61__JV_FS_PR_EX_RATES_DATUM_COMP_">#REF!</definedName>
    <definedName name="FS_F_VW_00_32085_5_EUR_6293__JV_FS_PR_EX_RATES_DATUM_COMP_">#REF!</definedName>
    <definedName name="FS_F_VW_00_32085_5_EUR_674__JV_FS_PR_EX_RATES_DATUM_COMP_">#REF!</definedName>
    <definedName name="FS_F_VW_00_32085_5_EUR_7586__JV_FS_PR_EX_RATES_DATUM_COMP_">#REF!</definedName>
    <definedName name="FS_F_VW_00_32085_5_EUR_7587__JV_FS_PR_EX_RATES_DATUM_COMP_">#REF!</definedName>
    <definedName name="FS_F_VW_00_32085_5_EUR_8096__JV_FS_PR_EX_RATES_DATUM_COMP_">#REF!</definedName>
    <definedName name="FS_F_VW_00_32085_5_EUR_9511__JV_FS_PR_EX_RATES_DATUM_COMP_">#REF!</definedName>
    <definedName name="FS_F_VW_00_32085_9__FS_NEUTEILE_">#REF!</definedName>
    <definedName name="FS_F_VW_00_32085_9__JV_FS_PRAESENTATIONEN_">#REF!</definedName>
    <definedName name="FS_F_VW_00_32085_9__JV_FS_REC_SAVING_">#REF!</definedName>
    <definedName name="FS_F_VW_00_32085_9_1__V_FS_BAUSTUFE_VORGABEN_STK_">#REF!</definedName>
    <definedName name="FS_F_VW_00_32085_9_11__JV_FS_BEDARFE_">#REF!</definedName>
    <definedName name="FS_F_VW_00_32085_9_11_222__JV_FS_BEDARFE_PREISE_QUOTE_">#REF!</definedName>
    <definedName name="FS_F_VW_00_32085_9_11_23604__JV_FS_BEDARFE_PREISE_QUOTE_">#REF!</definedName>
    <definedName name="FS_F_VW_00_32085_9_11_3127__JV_FS_BEDARFE_PREISE_QUOTE_">#REF!</definedName>
    <definedName name="FS_F_VW_00_32085_9_11_3739__JV_FS_BEDARFE_PREISE_QUOTE_">#REF!</definedName>
    <definedName name="FS_F_VW_00_32085_9_11_40645__JV_FS_BEDARFE_PREISE_QUOTE_">#REF!</definedName>
    <definedName name="FS_F_VW_00_32085_9_11_599__JV_FS_BEDARFE_PREISE_QUOTE_">#REF!</definedName>
    <definedName name="FS_F_VW_00_32085_9_11_61__JV_FS_BEDARFE_PREISE_QUOTE_">#REF!</definedName>
    <definedName name="FS_F_VW_00_32085_9_11_7586__JV_FS_BEDARFE_PREISE_QUOTE_">#REF!</definedName>
    <definedName name="FS_F_VW_00_32085_9_11_7587__JV_FS_BEDARFE_PREISE_QUOTE_">#REF!</definedName>
    <definedName name="FS_F_VW_00_32085_9_11_8096__JV_FS_BEDARFE_PREISE_QUOTE_">#REF!</definedName>
    <definedName name="FS_F_VW_00_32085_9_1205__JV_FS_RV_AVG_PROTODATA_">#REF!</definedName>
    <definedName name="FS_F_VW_00_32085_9_1205_1__JV_FS_BAUSTUFE_ANGEBOTE_WAE_">#REF!</definedName>
    <definedName name="FS_F_VW_00_32085_9_1205_EUR__JV_FS_PR_EX_RATES_DATUM_REC_">#REF!</definedName>
    <definedName name="FS_F_VW_00_32085_9_1205_SK__JV_FS_BIDDERS_">#REF!</definedName>
    <definedName name="FS_F_VW_00_32085_9_14807__JV_FS_RV_AVG_PROTODATA_">#REF!</definedName>
    <definedName name="FS_F_VW_00_32085_9_14807_1__JV_FS_BAUSTUFE_ANGEBOTE_WAE_">#REF!</definedName>
    <definedName name="FS_F_VW_00_32085_9_14807_EUR__JV_FS_PR_EX_RATES_DATUM_REC_">#REF!</definedName>
    <definedName name="FS_F_VW_00_32085_9_14807_IL__JV_FS_BIDDERS_">#REF!</definedName>
    <definedName name="FS_F_VW_00_32085_9_15067__JV_FS_RV_AVG_PROTODATA_">#REF!</definedName>
    <definedName name="FS_F_VW_00_32085_9_15067_1__JV_FS_BAUSTUFE_ANGEBOTE_WAE_">#REF!</definedName>
    <definedName name="FS_F_VW_00_32085_9_15067_EUR__JV_FS_PR_EX_RATES_DATUM_REC_">#REF!</definedName>
    <definedName name="FS_F_VW_00_32085_9_15067_IL__JV_FS_BIDDERS_">#REF!</definedName>
    <definedName name="FS_F_VW_00_32085_9_15073__JV_FS_RV_AVG_PROTODATA_">#REF!</definedName>
    <definedName name="FS_F_VW_00_32085_9_15073_1__JV_FS_BAUSTUFE_ANGEBOTE_WAE_">#REF!</definedName>
    <definedName name="FS_F_VW_00_32085_9_15073_EUR__JV_FS_PR_EX_RATES_DATUM_REC_">#REF!</definedName>
    <definedName name="FS_F_VW_00_32085_9_15073_IL__JV_FS_BIDDERS_">#REF!</definedName>
    <definedName name="FS_F_VW_00_32085_9_222__JV_FS_ANGEBOTSUEBERSICHT_">#REF!</definedName>
    <definedName name="FS_F_VW_00_32085_9_222__JV_FS_AVG_PRICE_">#REF!</definedName>
    <definedName name="FS_F_VW_00_32085_9_222__JV_FS_BWERTSHEET_">#REF!</definedName>
    <definedName name="FS_F_VW_00_32085_9_222__JV_FS_COMPARISON_">#REF!</definedName>
    <definedName name="FS_F_VW_00_32085_9_222__JV_FS_REC_LIEF_">#REF!</definedName>
    <definedName name="FS_F_VW_00_32085_9_222__JV_FS_RV_AVG_PROTODATA_">#REF!</definedName>
    <definedName name="FS_F_VW_00_32085_9_222__JV_FS_RV_LTERM_PNACHLASS_">#REF!</definedName>
    <definedName name="FS_F_VW_00_32085_9_222_1__JV_FS_BAUSTUFE_ANGEBOTE_WAE_">#REF!</definedName>
    <definedName name="FS_F_VW_00_32085_9_222_11__JV_FS_REC_">#REF!</definedName>
    <definedName name="FS_F_VW_00_32085_9_222_EUR__JV_FS_PR_EX_RATES_DATUM_REC_">#REF!</definedName>
    <definedName name="FS_F_VW_00_32085_9_222_ST__JV_FS_BIDDERS_">#REF!</definedName>
    <definedName name="FS_F_VW_00_32085_9_2279__JV_FS_RV_AVG_PROTODATA_">#REF!</definedName>
    <definedName name="FS_F_VW_00_32085_9_2279_1__JV_FS_BAUSTUFE_ANGEBOTE_WAE_">#REF!</definedName>
    <definedName name="FS_F_VW_00_32085_9_2279_AU__JV_FS_BIDDERS_">#REF!</definedName>
    <definedName name="FS_F_VW_00_32085_9_2279_EUR__JV_FS_PR_EX_RATES_DATUM_REC_">#REF!</definedName>
    <definedName name="FS_F_VW_00_32085_9_2287__JV_FS_RV_AVG_PROTODATA_">#REF!</definedName>
    <definedName name="FS_F_VW_00_32085_9_2287_1__JV_FS_BAUSTUFE_ANGEBOTE_WAE_">#REF!</definedName>
    <definedName name="FS_F_VW_00_32085_9_2287_AU__JV_FS_BIDDERS_">#REF!</definedName>
    <definedName name="FS_F_VW_00_32085_9_2287_EUR__JV_FS_PR_EX_RATES_DATUM_REC_">#REF!</definedName>
    <definedName name="FS_F_VW_00_32085_9_23604__JV_FS_ANGEBOTSUEBERSICHT_">#REF!</definedName>
    <definedName name="FS_F_VW_00_32085_9_23604__JV_FS_AVG_PRICE_">#REF!</definedName>
    <definedName name="FS_F_VW_00_32085_9_23604__JV_FS_BWERTSHEET_">#REF!</definedName>
    <definedName name="FS_F_VW_00_32085_9_23604__JV_FS_COMPARISON_">#REF!</definedName>
    <definedName name="FS_F_VW_00_32085_9_23604__JV_FS_REC_LIEF_">#REF!</definedName>
    <definedName name="FS_F_VW_00_32085_9_23604__JV_FS_RV_AVG_PROTODATA_">#REF!</definedName>
    <definedName name="FS_F_VW_00_32085_9_23604__JV_FS_RV_LTERM_PNACHLASS_">#REF!</definedName>
    <definedName name="FS_F_VW_00_32085_9_23604_1__JV_FS_BAUSTUFE_ANGEBOTE_WAE_">#REF!</definedName>
    <definedName name="FS_F_VW_00_32085_9_23604_11__JV_FS_REC_">#REF!</definedName>
    <definedName name="FS_F_VW_00_32085_9_23604_EUR__JV_FS_PR_EX_RATES_DATUM_REC_">#REF!</definedName>
    <definedName name="FS_F_VW_00_32085_9_23604_ST__JV_FS_BIDDERS_">#REF!</definedName>
    <definedName name="FS_F_VW_00_32085_9_23945__JV_FS_RV_AVG_PROTODATA_">#REF!</definedName>
    <definedName name="FS_F_VW_00_32085_9_23945_1__JV_FS_BAUSTUFE_ANGEBOTE_WAE_">#REF!</definedName>
    <definedName name="FS_F_VW_00_32085_9_23945_EUR__JV_FS_PR_EX_RATES_DATUM_REC_">#REF!</definedName>
    <definedName name="FS_F_VW_00_32085_9_23945_MX__JV_FS_BIDDERS_">#REF!</definedName>
    <definedName name="FS_F_VW_00_32085_9_24904__JV_FS_RV_AVG_PROTODATA_">#REF!</definedName>
    <definedName name="FS_F_VW_00_32085_9_24904_1__JV_FS_BAUSTUFE_ANGEBOTE_WAE_">#REF!</definedName>
    <definedName name="FS_F_VW_00_32085_9_24904_EUR__JV_FS_PR_EX_RATES_DATUM_REC_">#REF!</definedName>
    <definedName name="FS_F_VW_00_32085_9_24904_MX__JV_FS_BIDDERS_">#REF!</definedName>
    <definedName name="FS_F_VW_00_32085_9_25758__JV_FS_RV_AVG_PROTODATA_">#REF!</definedName>
    <definedName name="FS_F_VW_00_32085_9_25758_1__JV_FS_BAUSTUFE_ANGEBOTE_WAE_">#REF!</definedName>
    <definedName name="FS_F_VW_00_32085_9_25758_EUR__JV_FS_PR_EX_RATES_DATUM_REC_">#REF!</definedName>
    <definedName name="FS_F_VW_00_32085_9_25758_MX__JV_FS_BIDDERS_">#REF!</definedName>
    <definedName name="FS_F_VW_00_32085_9_26046__JV_FS_RV_AVG_PROTODATA_">#REF!</definedName>
    <definedName name="FS_F_VW_00_32085_9_26046_1__JV_FS_BAUSTUFE_ANGEBOTE_WAE_">#REF!</definedName>
    <definedName name="FS_F_VW_00_32085_9_26046_EUR__JV_FS_PR_EX_RATES_DATUM_REC_">#REF!</definedName>
    <definedName name="FS_F_VW_00_32085_9_26046_US__JV_FS_BIDDERS_">#REF!</definedName>
    <definedName name="FS_F_VW_00_32085_9_28524__JV_FS_RV_AVG_PROTODATA_">#REF!</definedName>
    <definedName name="FS_F_VW_00_32085_9_28524_1__JV_FS_BAUSTUFE_ANGEBOTE_WAE_">#REF!</definedName>
    <definedName name="FS_F_VW_00_32085_9_28524_EUR__JV_FS_PR_EX_RATES_DATUM_REC_">#REF!</definedName>
    <definedName name="FS_F_VW_00_32085_9_28524_SK__JV_FS_BIDDERS_">#REF!</definedName>
    <definedName name="FS_F_VW_00_32085_9_300__JV_FS_RV_AVG_PROTODATA_">#REF!</definedName>
    <definedName name="FS_F_VW_00_32085_9_300_1__JV_FS_BAUSTUFE_ANGEBOTE_WAE_">#REF!</definedName>
    <definedName name="FS_F_VW_00_32085_9_300_EUR__JV_FS_PR_EX_RATES_DATUM_REC_">#REF!</definedName>
    <definedName name="FS_F_VW_00_32085_9_300_SK__JV_FS_BIDDERS_">#REF!</definedName>
    <definedName name="FS_F_VW_00_32085_9_31224__JV_FS_RV_AVG_PROTODATA_">#REF!</definedName>
    <definedName name="FS_F_VW_00_32085_9_31224_1__JV_FS_BAUSTUFE_ANGEBOTE_WAE_">#REF!</definedName>
    <definedName name="FS_F_VW_00_32085_9_31224_EUR__JV_FS_PR_EX_RATES_DATUM_REC_">#REF!</definedName>
    <definedName name="FS_F_VW_00_32085_9_31224_US__JV_FS_BIDDERS_">#REF!</definedName>
    <definedName name="FS_F_VW_00_32085_9_3127__JV_FS_ANGEBOTSUEBERSICHT_">#REF!</definedName>
    <definedName name="FS_F_VW_00_32085_9_3127__JV_FS_AVG_PRICE_">#REF!</definedName>
    <definedName name="FS_F_VW_00_32085_9_3127__JV_FS_BWERTSHEET_">#REF!</definedName>
    <definedName name="FS_F_VW_00_32085_9_3127__JV_FS_COMPARISON_">#REF!</definedName>
    <definedName name="FS_F_VW_00_32085_9_3127__JV_FS_REC_LIEF_">#REF!</definedName>
    <definedName name="FS_F_VW_00_32085_9_3127__JV_FS_RV_AVG_PROTODATA_">#REF!</definedName>
    <definedName name="FS_F_VW_00_32085_9_3127__JV_FS_RV_LTERM_PNACHLASS_">#REF!</definedName>
    <definedName name="FS_F_VW_00_32085_9_3127_1__JV_FS_BAUSTUFE_ANGEBOTE_WAE_">#REF!</definedName>
    <definedName name="FS_F_VW_00_32085_9_3127_11__JV_FS_REC_">#REF!</definedName>
    <definedName name="FS_F_VW_00_32085_9_3127_EUR__JV_FS_PR_EX_RATES_DATUM_REC_">#REF!</definedName>
    <definedName name="FS_F_VW_00_32085_9_3127_VW__JV_FS_BIDDERS_">#REF!</definedName>
    <definedName name="FS_F_VW_00_32085_9_3247__JV_FS_RV_AVG_PROTODATA_">#REF!</definedName>
    <definedName name="FS_F_VW_00_32085_9_3247_1__JV_FS_BAUSTUFE_ANGEBOTE_WAE_">#REF!</definedName>
    <definedName name="FS_F_VW_00_32085_9_3247_EUR__JV_FS_PR_EX_RATES_DATUM_REC_">#REF!</definedName>
    <definedName name="FS_F_VW_00_32085_9_3247_US__JV_FS_BIDDERS_">#REF!</definedName>
    <definedName name="FS_F_VW_00_32085_9_3266__JV_FS_RV_AVG_PROTODATA_">#REF!</definedName>
    <definedName name="FS_F_VW_00_32085_9_3266_1__JV_FS_BAUSTUFE_ANGEBOTE_WAE_">#REF!</definedName>
    <definedName name="FS_F_VW_00_32085_9_3266_EUR__JV_FS_PR_EX_RATES_DATUM_REC_">#REF!</definedName>
    <definedName name="FS_F_VW_00_32085_9_3266_US__JV_FS_BIDDERS_">#REF!</definedName>
    <definedName name="FS_F_VW_00_32085_9_3333__JV_FS_RV_AVG_PROTODATA_">#REF!</definedName>
    <definedName name="FS_F_VW_00_32085_9_3333_1__JV_FS_BAUSTUFE_ANGEBOTE_WAE_">#REF!</definedName>
    <definedName name="FS_F_VW_00_32085_9_3333_EUR__JV_FS_PR_EX_RATES_DATUM_REC_">#REF!</definedName>
    <definedName name="FS_F_VW_00_32085_9_3333_US__JV_FS_BIDDERS_">#REF!</definedName>
    <definedName name="FS_F_VW_00_32085_9_342__JV_FS_RV_AVG_PROTODATA_">#REF!</definedName>
    <definedName name="FS_F_VW_00_32085_9_342_1__JV_FS_BAUSTUFE_ANGEBOTE_WAE_">#REF!</definedName>
    <definedName name="FS_F_VW_00_32085_9_342_EUR__JV_FS_PR_EX_RATES_DATUM_REC_">#REF!</definedName>
    <definedName name="FS_F_VW_00_32085_9_342_SK__JV_FS_BIDDERS_">#REF!</definedName>
    <definedName name="FS_F_VW_00_32085_9_355__JV_FS_RV_AVG_PROTODATA_">#REF!</definedName>
    <definedName name="FS_F_VW_00_32085_9_355_1__JV_FS_BAUSTUFE_ANGEBOTE_WAE_">#REF!</definedName>
    <definedName name="FS_F_VW_00_32085_9_3739__JV_FS_ANGEBOTSUEBERSICHT_">#REF!</definedName>
    <definedName name="FS_F_VW_00_32085_9_3739__JV_FS_AVG_PRICE_">#REF!</definedName>
    <definedName name="FS_F_VW_00_32085_9_3739__JV_FS_BWERTSHEET_">#REF!</definedName>
    <definedName name="FS_F_VW_00_32085_9_3739__JV_FS_COMPARISON_">#REF!</definedName>
    <definedName name="FS_F_VW_00_32085_9_3739__JV_FS_REC_LIEF_">#REF!</definedName>
    <definedName name="FS_F_VW_00_32085_9_3739__JV_FS_RV_AVG_PROTODATA_">#REF!</definedName>
    <definedName name="FS_F_VW_00_32085_9_3739__JV_FS_RV_LTERM_PNACHLASS_">#REF!</definedName>
    <definedName name="FS_F_VW_00_32085_9_3739_1__JV_FS_BAUSTUFE_ANGEBOTE_WAE_">#REF!</definedName>
    <definedName name="FS_F_VW_00_32085_9_3739_11__JV_FS_REC_">#REF!</definedName>
    <definedName name="FS_F_VW_00_32085_9_3739_EUR__JV_FS_PR_EX_RATES_DATUM_REC_">#REF!</definedName>
    <definedName name="FS_F_VW_00_32085_9_3739_ST__JV_FS_BIDDERS_">#REF!</definedName>
    <definedName name="FS_F_VW_00_32085_9_40645__JV_FS_ANGEBOTSUEBERSICHT_">#REF!</definedName>
    <definedName name="FS_F_VW_00_32085_9_40645__JV_FS_AVG_PRICE_">#REF!</definedName>
    <definedName name="FS_F_VW_00_32085_9_40645__JV_FS_BWERTSHEET_">#REF!</definedName>
    <definedName name="FS_F_VW_00_32085_9_40645__JV_FS_COMPARISON_">#REF!</definedName>
    <definedName name="FS_F_VW_00_32085_9_40645__JV_FS_REC_LIEF_">#REF!</definedName>
    <definedName name="FS_F_VW_00_32085_9_40645__JV_FS_RV_AVG_PROTODATA_">#REF!</definedName>
    <definedName name="FS_F_VW_00_32085_9_40645__JV_FS_RV_LTERM_PNACHLASS_">#REF!</definedName>
    <definedName name="FS_F_VW_00_32085_9_40645_1__JV_FS_BAUSTUFE_ANGEBOTE_WAE_">#REF!</definedName>
    <definedName name="FS_F_VW_00_32085_9_40645_11__JV_FS_REC_">#REF!</definedName>
    <definedName name="FS_F_VW_00_32085_9_40645_EUR__JV_FS_PR_EX_RATES_DATUM_REC_">#REF!</definedName>
    <definedName name="FS_F_VW_00_32085_9_40645_ST__JV_FS_BIDDERS_">#REF!</definedName>
    <definedName name="FS_F_VW_00_32085_9_552__JV_FS_RV_AVG_PROTODATA_">#REF!</definedName>
    <definedName name="FS_F_VW_00_32085_9_552_1__JV_FS_BAUSTUFE_ANGEBOTE_WAE_">#REF!</definedName>
    <definedName name="FS_F_VW_00_32085_9_552_EUR__JV_FS_PR_EX_RATES_DATUM_REC_">#REF!</definedName>
    <definedName name="FS_F_VW_00_32085_9_552_SK__JV_FS_BIDDERS_">#REF!</definedName>
    <definedName name="FS_F_VW_00_32085_9_599__JV_FS_ANGEBOTSUEBERSICHT_">#REF!</definedName>
    <definedName name="FS_F_VW_00_32085_9_599__JV_FS_AVG_PRICE_">#REF!</definedName>
    <definedName name="FS_F_VW_00_32085_9_599__JV_FS_BWERTSHEET_">#REF!</definedName>
    <definedName name="FS_F_VW_00_32085_9_599__JV_FS_COMPARISON_">#REF!</definedName>
    <definedName name="FS_F_VW_00_32085_9_599__JV_FS_REC_LIEF_">#REF!</definedName>
    <definedName name="FS_F_VW_00_32085_9_599__JV_FS_RV_AVG_PROTODATA_">#REF!</definedName>
    <definedName name="FS_F_VW_00_32085_9_599__JV_FS_RV_LTERM_PNACHLASS_">#REF!</definedName>
    <definedName name="FS_F_VW_00_32085_9_599_1__JV_FS_BAUSTUFE_ANGEBOTE_WAE_">#REF!</definedName>
    <definedName name="FS_F_VW_00_32085_9_599_11__JV_FS_REC_">#REF!</definedName>
    <definedName name="FS_F_VW_00_32085_9_599_EUR__JV_FS_PR_EX_RATES_DATUM_REC_">#REF!</definedName>
    <definedName name="FS_F_VW_00_32085_9_599_VW__JV_FS_BIDDERS_">#REF!</definedName>
    <definedName name="FS_F_VW_00_32085_9_61__JV_FS_ANGEBOTSUEBERSICHT_">#REF!</definedName>
    <definedName name="FS_F_VW_00_32085_9_61__JV_FS_AVG_PRICE_">#REF!</definedName>
    <definedName name="FS_F_VW_00_32085_9_61__JV_FS_BWERTSHEET_">#REF!</definedName>
    <definedName name="FS_F_VW_00_32085_9_61__JV_FS_COMPARISON_">#REF!</definedName>
    <definedName name="FS_F_VW_00_32085_9_61__JV_FS_REC_LIEF_">#REF!</definedName>
    <definedName name="FS_F_VW_00_32085_9_61__JV_FS_RV_AVG_PROTODATA_">#REF!</definedName>
    <definedName name="FS_F_VW_00_32085_9_61__JV_FS_RV_LTERM_PNACHLASS_">#REF!</definedName>
    <definedName name="FS_F_VW_00_32085_9_61_1__JV_FS_BAUSTUFE_ANGEBOTE_WAE_">#REF!</definedName>
    <definedName name="FS_F_VW_00_32085_9_61_11__JV_FS_REC_">#REF!</definedName>
    <definedName name="FS_F_VW_00_32085_9_61_EUR__JV_FS_PR_EX_RATES_DATUM_REC_">#REF!</definedName>
    <definedName name="FS_F_VW_00_32085_9_61_ST__JV_FS_BIDDERS_">#REF!</definedName>
    <definedName name="FS_F_VW_00_32085_9_6293__JV_FS_RV_AVG_PROTODATA_">#REF!</definedName>
    <definedName name="FS_F_VW_00_32085_9_6293_1__JV_FS_BAUSTUFE_ANGEBOTE_WAE_">#REF!</definedName>
    <definedName name="FS_F_VW_00_32085_9_6293_EUR__JV_FS_PR_EX_RATES_DATUM_REC_">#REF!</definedName>
    <definedName name="FS_F_VW_00_32085_9_6293_ST__JV_FS_BIDDERS_">#REF!</definedName>
    <definedName name="FS_F_VW_00_32085_9_674__JV_FS_RV_AVG_PROTODATA_">#REF!</definedName>
    <definedName name="FS_F_VW_00_32085_9_674_1__JV_FS_BAUSTUFE_ANGEBOTE_WAE_">#REF!</definedName>
    <definedName name="FS_F_VW_00_32085_9_674_EUR__JV_FS_PR_EX_RATES_DATUM_REC_">#REF!</definedName>
    <definedName name="FS_F_VW_00_32085_9_674_ST__JV_FS_BIDDERS_">#REF!</definedName>
    <definedName name="FS_F_VW_00_32085_9_7586__JV_FS_ANGEBOTSUEBERSICHT_">#REF!</definedName>
    <definedName name="FS_F_VW_00_32085_9_7586__JV_FS_AVG_PRICE_">#REF!</definedName>
    <definedName name="FS_F_VW_00_32085_9_7586__JV_FS_BWERTSHEET_">#REF!</definedName>
    <definedName name="FS_F_VW_00_32085_9_7586__JV_FS_COMPARISON_">#REF!</definedName>
    <definedName name="FS_F_VW_00_32085_9_7586__JV_FS_REC_LIEF_">#REF!</definedName>
    <definedName name="FS_F_VW_00_32085_9_7586__JV_FS_RV_AVG_PROTODATA_">#REF!</definedName>
    <definedName name="FS_F_VW_00_32085_9_7586__JV_FS_RV_LTERM_PNACHLASS_">#REF!</definedName>
    <definedName name="FS_F_VW_00_32085_9_7586_1__JV_FS_BAUSTUFE_ANGEBOTE_WAE_">#REF!</definedName>
    <definedName name="FS_F_VW_00_32085_9_7586_11__JV_FS_REC_">#REF!</definedName>
    <definedName name="FS_F_VW_00_32085_9_7586_EUR__JV_FS_PR_EX_RATES_DATUM_REC_">#REF!</definedName>
    <definedName name="FS_F_VW_00_32085_9_7586_VW__JV_FS_BIDDERS_">#REF!</definedName>
    <definedName name="FS_F_VW_00_32085_9_7587__JV_FS_ANGEBOTSUEBERSICHT_">#REF!</definedName>
    <definedName name="FS_F_VW_00_32085_9_7587__JV_FS_AVG_PRICE_">#REF!</definedName>
    <definedName name="FS_F_VW_00_32085_9_7587__JV_FS_BWERTSHEET_">#REF!</definedName>
    <definedName name="FS_F_VW_00_32085_9_7587__JV_FS_COMPARISON_">#REF!</definedName>
    <definedName name="FS_F_VW_00_32085_9_7587__JV_FS_REC_LIEF_">#REF!</definedName>
    <definedName name="FS_F_VW_00_32085_9_7587__JV_FS_RV_AVG_PROTODATA_">#REF!</definedName>
    <definedName name="FS_F_VW_00_32085_9_7587__JV_FS_RV_LTERM_PNACHLASS_">#REF!</definedName>
    <definedName name="FS_F_VW_00_32085_9_7587_1__JV_FS_BAUSTUFE_ANGEBOTE_WAE_">#REF!</definedName>
    <definedName name="FS_F_VW_00_32085_9_7587_11__JV_FS_REC_">#REF!</definedName>
    <definedName name="FS_F_VW_00_32085_9_7587_EUR__JV_FS_PR_EX_RATES_DATUM_REC_">#REF!</definedName>
    <definedName name="FS_F_VW_00_32085_9_7587_VW__JV_FS_BIDDERS_">#REF!</definedName>
    <definedName name="FS_F_VW_00_32085_9_8096__JV_FS_ANGEBOTSUEBERSICHT_">#REF!</definedName>
    <definedName name="FS_F_VW_00_32085_9_8096__JV_FS_AVG_PRICE_">#REF!</definedName>
    <definedName name="FS_F_VW_00_32085_9_8096__JV_FS_BWERTSHEET_">#REF!</definedName>
    <definedName name="FS_F_VW_00_32085_9_8096__JV_FS_COMPARISON_">#REF!</definedName>
    <definedName name="FS_F_VW_00_32085_9_8096__JV_FS_REC_LIEF_">#REF!</definedName>
    <definedName name="FS_F_VW_00_32085_9_8096__JV_FS_RV_AVG_PROTODATA_">#REF!</definedName>
    <definedName name="FS_F_VW_00_32085_9_8096__JV_FS_RV_LTERM_PNACHLASS_">#REF!</definedName>
    <definedName name="FS_F_VW_00_32085_9_8096_1__JV_FS_BAUSTUFE_ANGEBOTE_WAE_">#REF!</definedName>
    <definedName name="FS_F_VW_00_32085_9_8096_11__JV_FS_REC_">#REF!</definedName>
    <definedName name="FS_F_VW_00_32085_9_8096_BX__JV_FS_BIDDERS_">#REF!</definedName>
    <definedName name="FS_F_VW_00_32085_9_8096_EUR__JV_FS_PR_EX_RATES_DATUM_REC_">#REF!</definedName>
    <definedName name="FS_F_VW_00_32085_9_9511__JV_FS_RV_AVG_PROTODATA_">#REF!</definedName>
    <definedName name="FS_F_VW_00_32085_9_9511_1__JV_FS_BAUSTUFE_ANGEBOTE_WAE_">#REF!</definedName>
    <definedName name="FS_F_VW_00_32085_9_9511_EUR__JV_FS_PR_EX_RATES_DATUM_REC_">#REF!</definedName>
    <definedName name="FS_F_VW_00_32085_9_9511_MX__JV_FS_BIDDERS_">#REF!</definedName>
    <definedName name="FS_F_VW_00_32085_9_EUR_1205__JV_FS_PR_EX_RATES_DATUM_COMP_">#REF!</definedName>
    <definedName name="FS_F_VW_00_32085_9_EUR_14807__JV_FS_PR_EX_RATES_DATUM_COMP_">#REF!</definedName>
    <definedName name="FS_F_VW_00_32085_9_EUR_15067__JV_FS_PR_EX_RATES_DATUM_COMP_">#REF!</definedName>
    <definedName name="FS_F_VW_00_32085_9_EUR_15073__JV_FS_PR_EX_RATES_DATUM_COMP_">#REF!</definedName>
    <definedName name="FS_F_VW_00_32085_9_EUR_222__JV_FS_PR_EX_RATES_DATUM_COMP_">#REF!</definedName>
    <definedName name="FS_F_VW_00_32085_9_EUR_2279__JV_FS_PR_EX_RATES_DATUM_COMP_">#REF!</definedName>
    <definedName name="FS_F_VW_00_32085_9_EUR_2287__JV_FS_PR_EX_RATES_DATUM_COMP_">#REF!</definedName>
    <definedName name="FS_F_VW_00_32085_9_EUR_23604__JV_FS_PR_EX_RATES_DATUM_COMP_">#REF!</definedName>
    <definedName name="FS_F_VW_00_32085_9_EUR_23945__JV_FS_PR_EX_RATES_DATUM_COMP_">#REF!</definedName>
    <definedName name="FS_F_VW_00_32085_9_EUR_24904__JV_FS_PR_EX_RATES_DATUM_COMP_">#REF!</definedName>
    <definedName name="FS_F_VW_00_32085_9_EUR_25758__JV_FS_PR_EX_RATES_DATUM_COMP_">#REF!</definedName>
    <definedName name="FS_F_VW_00_32085_9_EUR_26046__JV_FS_PR_EX_RATES_DATUM_COMP_">#REF!</definedName>
    <definedName name="FS_F_VW_00_32085_9_EUR_28524__JV_FS_PR_EX_RATES_DATUM_COMP_">#REF!</definedName>
    <definedName name="FS_F_VW_00_32085_9_EUR_300__JV_FS_PR_EX_RATES_DATUM_COMP_">#REF!</definedName>
    <definedName name="FS_F_VW_00_32085_9_EUR_31224__JV_FS_PR_EX_RATES_DATUM_COMP_">#REF!</definedName>
    <definedName name="FS_F_VW_00_32085_9_EUR_3127__JV_FS_PR_EX_RATES_DATUM_COMP_">#REF!</definedName>
    <definedName name="FS_F_VW_00_32085_9_EUR_3247__JV_FS_PR_EX_RATES_DATUM_COMP_">#REF!</definedName>
    <definedName name="FS_F_VW_00_32085_9_EUR_3266__JV_FS_PR_EX_RATES_DATUM_COMP_">#REF!</definedName>
    <definedName name="FS_F_VW_00_32085_9_EUR_3333__JV_FS_PR_EX_RATES_DATUM_COMP_">#REF!</definedName>
    <definedName name="FS_F_VW_00_32085_9_EUR_342__JV_FS_PR_EX_RATES_DATUM_COMP_">#REF!</definedName>
    <definedName name="FS_F_VW_00_32085_9_EUR_3739__JV_FS_PR_EX_RATES_DATUM_COMP_">#REF!</definedName>
    <definedName name="FS_F_VW_00_32085_9_EUR_40645__JV_FS_PR_EX_RATES_DATUM_COMP_">#REF!</definedName>
    <definedName name="FS_F_VW_00_32085_9_EUR_552__JV_FS_PR_EX_RATES_DATUM_COMP_">#REF!</definedName>
    <definedName name="FS_F_VW_00_32085_9_EUR_599__JV_FS_PR_EX_RATES_DATUM_COMP_">#REF!</definedName>
    <definedName name="FS_F_VW_00_32085_9_EUR_61__JV_FS_PR_EX_RATES_DATUM_COMP_">#REF!</definedName>
    <definedName name="FS_F_VW_00_32085_9_EUR_6293__JV_FS_PR_EX_RATES_DATUM_COMP_">#REF!</definedName>
    <definedName name="FS_F_VW_00_32085_9_EUR_674__JV_FS_PR_EX_RATES_DATUM_COMP_">#REF!</definedName>
    <definedName name="FS_F_VW_00_32085_9_EUR_7586__JV_FS_PR_EX_RATES_DATUM_COMP_">#REF!</definedName>
    <definedName name="FS_F_VW_00_32085_9_EUR_7587__JV_FS_PR_EX_RATES_DATUM_COMP_">#REF!</definedName>
    <definedName name="FS_F_VW_00_32085_9_EUR_8096__JV_FS_PR_EX_RATES_DATUM_COMP_">#REF!</definedName>
    <definedName name="FS_F_VW_00_32085_9_EUR_9511__JV_FS_PR_EX_RATES_DATUM_COMP_">#REF!</definedName>
    <definedName name="FS_F_VW_01_34381_1__JV_FS_PRAESENTATIONEN_" localSheetId="5">[196]home!$B$6:$AN$6</definedName>
    <definedName name="FS_F_VW_01_34381_1__JV_FS_PRAESENTATIONEN_">[197]home!$B$6:$AN$6</definedName>
    <definedName name="FS_F_VW_01_34381_1__JV_FS_REC_SAVING_" localSheetId="5">[196]home!$B$4745:$M$4745</definedName>
    <definedName name="FS_F_VW_01_34381_1__JV_FS_REC_SAVING_">[197]home!$B$4745:$M$4745</definedName>
    <definedName name="FS_F_VW_01_34381_1_1__V_FS_BAUSTUFE_VORGABEN_STK_" localSheetId="5">[196]home!$B$1449:$D$1449</definedName>
    <definedName name="FS_F_VW_01_34381_1_1__V_FS_BAUSTUFE_VORGABEN_STK_">[197]home!$B$1449:$D$1449</definedName>
    <definedName name="FS_F_VW_01_34381_1_12869_VW__JV_FS_BIDDERS_" localSheetId="5">[196]home!$B$3073:$L$3073</definedName>
    <definedName name="FS_F_VW_01_34381_1_12869_VW__JV_FS_BIDDERS_">[197]home!$B$3073:$L$3073</definedName>
    <definedName name="FS_F_VW_01_34381_1_13030_VW__JV_FS_BIDDERS_" localSheetId="5">[196]home!$B$3047:$L$3047</definedName>
    <definedName name="FS_F_VW_01_34381_1_13030_VW__JV_FS_BIDDERS_">[197]home!$B$3047:$L$3047</definedName>
    <definedName name="FS_F_VW_01_34381_1_1331_BX__JV_FS_BIDDERS_" localSheetId="5">[196]home!$B$3068:$L$3068</definedName>
    <definedName name="FS_F_VW_01_34381_1_1331_BX__JV_FS_BIDDERS_">[197]home!$B$3068:$L$3068</definedName>
    <definedName name="FS_F_VW_01_34381_1_1433_BX__JV_FS_BIDDERS_" localSheetId="5">[196]home!$B$3060:$L$3060</definedName>
    <definedName name="FS_F_VW_01_34381_1_1433_BX__JV_FS_BIDDERS_">[197]home!$B$3060:$L$3060</definedName>
    <definedName name="FS_F_VW_01_34381_1_1440_VW__JV_FS_BIDDERS_" localSheetId="5">[196]home!$B$3038:$L$3038</definedName>
    <definedName name="FS_F_VW_01_34381_1_1440_VW__JV_FS_BIDDERS_">[197]home!$B$3038:$L$3038</definedName>
    <definedName name="FS_F_VW_01_34381_1_1441_BX__JV_FS_BIDDERS_" localSheetId="5">[196]home!$B$3062:$L$3062</definedName>
    <definedName name="FS_F_VW_01_34381_1_1441_BX__JV_FS_BIDDERS_">[197]home!$B$3062:$L$3062</definedName>
    <definedName name="FS_F_VW_01_34381_1_1480_BX__JV_FS_BIDDERS_" localSheetId="5">[196]home!$B$3077:$L$3077</definedName>
    <definedName name="FS_F_VW_01_34381_1_1480_BX__JV_FS_BIDDERS_">[197]home!$B$3077:$L$3077</definedName>
    <definedName name="FS_F_VW_01_34381_1_1553_BX__JV_FS_BIDDERS_" localSheetId="5">[196]home!$B$3040:$L$3040</definedName>
    <definedName name="FS_F_VW_01_34381_1_1553_BX__JV_FS_BIDDERS_">[197]home!$B$3040:$L$3040</definedName>
    <definedName name="FS_F_VW_01_34381_1_158__JV_FS_REC_LIEF_" localSheetId="5">[196]home!$B$4670:$P$4670</definedName>
    <definedName name="FS_F_VW_01_34381_1_158__JV_FS_REC_LIEF_">[197]home!$B$4670:$P$4670</definedName>
    <definedName name="FS_F_VW_01_34381_1_158_1__JV_FS_BAUSTUFE_ANGEBOTE_WAE_" localSheetId="5">[196]home!$B$566:$E$566</definedName>
    <definedName name="FS_F_VW_01_34381_1_158_1__JV_FS_BAUSTUFE_ANGEBOTE_WAE_">[197]home!$B$566:$E$566</definedName>
    <definedName name="FS_F_VW_01_34381_1_158_11__JV_FS_REC_" localSheetId="5">[196]home!$B$3479:$Q$3479</definedName>
    <definedName name="FS_F_VW_01_34381_1_158_11__JV_FS_REC_">[197]home!$B$3479:$Q$3479</definedName>
    <definedName name="FS_F_VW_01_34381_1_158_2__JV_FS_BAUSTUFE_ANGEBOTE_WAE_" localSheetId="5">[196]home!$B$567:$E$567</definedName>
    <definedName name="FS_F_VW_01_34381_1_158_2__JV_FS_BAUSTUFE_ANGEBOTE_WAE_">[197]home!$B$567:$E$567</definedName>
    <definedName name="FS_F_VW_01_34381_1_158_28__JV_FS_REC_" localSheetId="5">[196]home!$B$3480:$Q$3480</definedName>
    <definedName name="FS_F_VW_01_34381_1_158_28__JV_FS_REC_">[197]home!$B$3480:$Q$3480</definedName>
    <definedName name="FS_F_VW_01_34381_1_158_37__JV_FS_REC_" localSheetId="5">[196]home!$B$3481:$Q$3481</definedName>
    <definedName name="FS_F_VW_01_34381_1_158_37__JV_FS_REC_">[197]home!$B$3481:$Q$3481</definedName>
    <definedName name="FS_F_VW_01_34381_1_158_46__JV_FS_REC_" localSheetId="5">[196]home!$B$3482:$Q$3482</definedName>
    <definedName name="FS_F_VW_01_34381_1_158_46__JV_FS_REC_">[197]home!$B$3482:$Q$3482</definedName>
    <definedName name="FS_F_VW_01_34381_1_158_68__JV_FS_REC_" localSheetId="5">[196]home!$B$3483:$Q$3483</definedName>
    <definedName name="FS_F_VW_01_34381_1_158_68__JV_FS_REC_">[197]home!$B$3483:$Q$3483</definedName>
    <definedName name="FS_F_VW_01_34381_1_158_VW__JV_FS_BIDDERS_" localSheetId="5">[196]home!$B$3052:$L$3052</definedName>
    <definedName name="FS_F_VW_01_34381_1_158_VW__JV_FS_BIDDERS_">[197]home!$B$3052:$L$3052</definedName>
    <definedName name="FS_F_VW_01_34381_1_160_ST__JV_FS_BIDDERS_" localSheetId="5">[196]home!$B$3035:$L$3035</definedName>
    <definedName name="FS_F_VW_01_34381_1_160_ST__JV_FS_BIDDERS_">[197]home!$B$3035:$L$3035</definedName>
    <definedName name="FS_F_VW_01_34381_1_161_BX__JV_FS_BIDDERS_" localSheetId="5">[196]home!$B$3075:$L$3075</definedName>
    <definedName name="FS_F_VW_01_34381_1_161_BX__JV_FS_BIDDERS_">[197]home!$B$3075:$L$3075</definedName>
    <definedName name="FS_F_VW_01_34381_1_18245_MX__JV_FS_BIDDERS_" localSheetId="5">[196]home!$B$3058:$L$3058</definedName>
    <definedName name="FS_F_VW_01_34381_1_18245_MX__JV_FS_BIDDERS_">[197]home!$B$3058:$L$3058</definedName>
    <definedName name="FS_F_VW_01_34381_1_183_VW__JV_FS_BIDDERS_" localSheetId="5">[196]home!$B$3042:$L$3042</definedName>
    <definedName name="FS_F_VW_01_34381_1_183_VW__JV_FS_BIDDERS_">[197]home!$B$3042:$L$3042</definedName>
    <definedName name="FS_F_VW_01_34381_1_1892_RR__JV_FS_BIDDERS_" localSheetId="5">[196]home!$B$3037:$L$3037</definedName>
    <definedName name="FS_F_VW_01_34381_1_1892_RR__JV_FS_BIDDERS_">[197]home!$B$3037:$L$3037</definedName>
    <definedName name="FS_F_VW_01_34381_1_19745_RR__JV_FS_BIDDERS_" localSheetId="5">[196]home!$B$3066:$L$3066</definedName>
    <definedName name="FS_F_VW_01_34381_1_19745_RR__JV_FS_BIDDERS_">[197]home!$B$3066:$L$3066</definedName>
    <definedName name="FS_F_VW_01_34381_1_2__V_FS_BAUSTUFE_VORGABEN_STK_" localSheetId="5">[196]home!$B$1450:$D$1450</definedName>
    <definedName name="FS_F_VW_01_34381_1_2__V_FS_BAUSTUFE_VORGABEN_STK_">[197]home!$B$1450:$D$1450</definedName>
    <definedName name="FS_F_VW_01_34381_1_20477_MX__JV_FS_BIDDERS_" localSheetId="5">[196]home!$B$3065:$L$3065</definedName>
    <definedName name="FS_F_VW_01_34381_1_20477_MX__JV_FS_BIDDERS_">[197]home!$B$3065:$L$3065</definedName>
    <definedName name="FS_F_VW_01_34381_1_2147_IT__JV_FS_BIDDERS_" localSheetId="5">[196]home!$B$3046:$L$3046</definedName>
    <definedName name="FS_F_VW_01_34381_1_2147_IT__JV_FS_BIDDERS_">[197]home!$B$3046:$L$3046</definedName>
    <definedName name="FS_F_VW_01_34381_1_2149_IT__JV_FS_BIDDERS_" localSheetId="5">[196]home!$B$3071:$L$3071</definedName>
    <definedName name="FS_F_VW_01_34381_1_2149_IT__JV_FS_BIDDERS_">[197]home!$B$3071:$L$3071</definedName>
    <definedName name="FS_F_VW_01_34381_1_2278_AU__JV_FS_BIDDERS_" localSheetId="5">[196]home!$B$3067:$L$3067</definedName>
    <definedName name="FS_F_VW_01_34381_1_2278_AU__JV_FS_BIDDERS_">[197]home!$B$3067:$L$3067</definedName>
    <definedName name="FS_F_VW_01_34381_1_22805_VW__JV_FS_BIDDERS_" localSheetId="5">[196]home!$B$3057:$L$3057</definedName>
    <definedName name="FS_F_VW_01_34381_1_22805_VW__JV_FS_BIDDERS_">[197]home!$B$3057:$L$3057</definedName>
    <definedName name="FS_F_VW_01_34381_1_2363_AU__JV_FS_BIDDERS_" localSheetId="5">[196]home!$B$3053:$L$3053</definedName>
    <definedName name="FS_F_VW_01_34381_1_2363_AU__JV_FS_BIDDERS_">[197]home!$B$3053:$L$3053</definedName>
    <definedName name="FS_F_VW_01_34381_1_2365_AU__JV_FS_BIDDERS_" localSheetId="5">[196]home!$B$3043:$L$3043</definedName>
    <definedName name="FS_F_VW_01_34381_1_2365_AU__JV_FS_BIDDERS_">[197]home!$B$3043:$L$3043</definedName>
    <definedName name="FS_F_VW_01_34381_1_24968_US__JV_FS_BIDDERS_" localSheetId="5">[196]home!$B$3048:$L$3048</definedName>
    <definedName name="FS_F_VW_01_34381_1_24968_US__JV_FS_BIDDERS_">[197]home!$B$3048:$L$3048</definedName>
    <definedName name="FS_F_VW_01_34381_1_24969_US__JV_FS_BIDDERS_" localSheetId="5">[196]home!$B$3069:$L$3069</definedName>
    <definedName name="FS_F_VW_01_34381_1_24969_US__JV_FS_BIDDERS_">[197]home!$B$3069:$L$3069</definedName>
    <definedName name="FS_F_VW_01_34381_1_2609_RR__JV_FS_BIDDERS_" localSheetId="5">[196]home!$B$3059:$L$3059</definedName>
    <definedName name="FS_F_VW_01_34381_1_2609_RR__JV_FS_BIDDERS_">[197]home!$B$3059:$L$3059</definedName>
    <definedName name="FS_F_VW_01_34381_1_2631_US__JV_FS_BIDDERS_" localSheetId="5">[196]home!$B$3061:$L$3061</definedName>
    <definedName name="FS_F_VW_01_34381_1_2631_US__JV_FS_BIDDERS_">[197]home!$B$3061:$L$3061</definedName>
    <definedName name="FS_F_VW_01_34381_1_28227_MX__JV_FS_BIDDERS_" localSheetId="5">[196]home!$B$3036:$L$3036</definedName>
    <definedName name="FS_F_VW_01_34381_1_28227_MX__JV_FS_BIDDERS_">[197]home!$B$3036:$L$3036</definedName>
    <definedName name="FS_F_VW_01_34381_1_28228_MX__JV_FS_BIDDERS_" localSheetId="5">[196]home!$B$3072:$L$3072</definedName>
    <definedName name="FS_F_VW_01_34381_1_28228_MX__JV_FS_BIDDERS_">[197]home!$B$3072:$L$3072</definedName>
    <definedName name="FS_F_VW_01_34381_1_2952_US__JV_FS_BIDDERS_" localSheetId="5">[196]home!$B$3044:$L$3044</definedName>
    <definedName name="FS_F_VW_01_34381_1_2952_US__JV_FS_BIDDERS_">[197]home!$B$3044:$L$3044</definedName>
    <definedName name="FS_F_VW_01_34381_1_3243_VW__JV_FS_BIDDERS_" localSheetId="5">[196]home!$B$3054:$L$3054</definedName>
    <definedName name="FS_F_VW_01_34381_1_3243_VW__JV_FS_BIDDERS_">[197]home!$B$3054:$L$3054</definedName>
    <definedName name="FS_F_VW_01_34381_1_3437_VW__JV_FS_BIDDERS_" localSheetId="5">[196]home!$B$3050:$L$3050</definedName>
    <definedName name="FS_F_VW_01_34381_1_3437_VW__JV_FS_BIDDERS_">[197]home!$B$3050:$L$3050</definedName>
    <definedName name="FS_F_VW_01_34381_1_35166_ST__JV_FS_BIDDERS_" localSheetId="5">[196]home!$B$3070:$L$3070</definedName>
    <definedName name="FS_F_VW_01_34381_1_35166_ST__JV_FS_BIDDERS_">[197]home!$B$3070:$L$3070</definedName>
    <definedName name="FS_F_VW_01_34381_1_4_ST__JV_FS_BIDDERS_" localSheetId="5">[196]home!$B$3056:$L$3056</definedName>
    <definedName name="FS_F_VW_01_34381_1_4_ST__JV_FS_BIDDERS_">[197]home!$B$3056:$L$3056</definedName>
    <definedName name="FS_F_VW_01_34381_1_42007_SK__JV_FS_BIDDERS_" localSheetId="5">[196]home!$B$3051:$L$3051</definedName>
    <definedName name="FS_F_VW_01_34381_1_42007_SK__JV_FS_BIDDERS_">[197]home!$B$3051:$L$3051</definedName>
    <definedName name="FS_F_VW_01_34381_1_5553_MX__JV_FS_BIDDERS_" localSheetId="5">[196]home!$B$3055:$L$3055</definedName>
    <definedName name="FS_F_VW_01_34381_1_5553_MX__JV_FS_BIDDERS_">[197]home!$B$3055:$L$3055</definedName>
    <definedName name="FS_F_VW_01_34381_1_626_SK__JV_FS_BIDDERS_" localSheetId="5">[196]home!$B$3063:$L$3063</definedName>
    <definedName name="FS_F_VW_01_34381_1_626_SK__JV_FS_BIDDERS_">[197]home!$B$3063:$L$3063</definedName>
    <definedName name="FS_F_VW_01_34381_1_627_SK__JV_FS_BIDDERS_" localSheetId="5">[196]home!$B$3034:$L$3034</definedName>
    <definedName name="FS_F_VW_01_34381_1_627_SK__JV_FS_BIDDERS_">[197]home!$B$3034:$L$3034</definedName>
    <definedName name="FS_F_VW_01_34381_1_6588_BX__JV_FS_BIDDERS_" localSheetId="5">[196]home!$B$3074:$L$3074</definedName>
    <definedName name="FS_F_VW_01_34381_1_6588_BX__JV_FS_BIDDERS_">[197]home!$B$3074:$L$3074</definedName>
    <definedName name="FS_F_VW_01_34381_1_6626_ST__JV_FS_BIDDERS_" localSheetId="5">[196]home!$B$3064:$L$3064</definedName>
    <definedName name="FS_F_VW_01_34381_1_6626_ST__JV_FS_BIDDERS_">[197]home!$B$3064:$L$3064</definedName>
    <definedName name="FS_F_VW_01_34381_1_6995_US__JV_FS_BIDDERS_" localSheetId="5">[196]home!$B$3041:$L$3041</definedName>
    <definedName name="FS_F_VW_01_34381_1_6995_US__JV_FS_BIDDERS_">[197]home!$B$3041:$L$3041</definedName>
    <definedName name="FS_F_VW_01_34381_1_7591_US__JV_FS_BIDDERS_" localSheetId="5">[196]home!$B$3039:$L$3039</definedName>
    <definedName name="FS_F_VW_01_34381_1_7591_US__JV_FS_BIDDERS_">[197]home!$B$3039:$L$3039</definedName>
    <definedName name="FS_F_VW_01_34381_10__JV_FS_PRAESENTATIONEN_" localSheetId="5">[196]home!$B$15:$AN$15</definedName>
    <definedName name="FS_F_VW_01_34381_10__JV_FS_PRAESENTATIONEN_">[197]home!$B$15:$AN$15</definedName>
    <definedName name="FS_F_VW_01_34381_10__JV_FS_REC_SAVING_" localSheetId="5">[196]home!$B$4754:$M$4754</definedName>
    <definedName name="FS_F_VW_01_34381_10__JV_FS_REC_SAVING_">[197]home!$B$4754:$M$4754</definedName>
    <definedName name="FS_F_VW_01_34381_10_1__V_FS_BAUSTUFE_VORGABEN_STK_" localSheetId="5">[196]home!$B$1467:$D$1467</definedName>
    <definedName name="FS_F_VW_01_34381_10_1__V_FS_BAUSTUFE_VORGABEN_STK_">[197]home!$B$1467:$D$1467</definedName>
    <definedName name="FS_F_VW_01_34381_10_158__JV_FS_REC_LIEF_" localSheetId="5">[196]home!$B$4733:$P$4733</definedName>
    <definedName name="FS_F_VW_01_34381_10_158__JV_FS_REC_LIEF_">[197]home!$B$4733:$P$4733</definedName>
    <definedName name="FS_F_VW_01_34381_10_158_1__JV_FS_BAUSTUFE_ANGEBOTE_WAE_" localSheetId="5">[196]home!$B$1358:$E$1358</definedName>
    <definedName name="FS_F_VW_01_34381_10_158_1__JV_FS_BAUSTUFE_ANGEBOTE_WAE_">[197]home!$B$1358:$E$1358</definedName>
    <definedName name="FS_F_VW_01_34381_10_158_2__JV_FS_BAUSTUFE_ANGEBOTE_WAE_" localSheetId="5">[196]home!$B$1359:$E$1359</definedName>
    <definedName name="FS_F_VW_01_34381_10_158_2__JV_FS_BAUSTUFE_ANGEBOTE_WAE_">[197]home!$B$1359:$E$1359</definedName>
    <definedName name="FS_F_VW_01_34381_10_158_37__JV_FS_REC_" localSheetId="5">[196]home!$B$4639:$Q$4639</definedName>
    <definedName name="FS_F_VW_01_34381_10_158_37__JV_FS_REC_">[197]home!$B$4639:$Q$4639</definedName>
    <definedName name="FS_F_VW_01_34381_10_2__V_FS_BAUSTUFE_VORGABEN_STK_" localSheetId="5">[196]home!$B$1468:$D$1468</definedName>
    <definedName name="FS_F_VW_01_34381_10_2__V_FS_BAUSTUFE_VORGABEN_STK_">[197]home!$B$1468:$D$1468</definedName>
    <definedName name="FS_F_VW_01_34381_2__JV_FS_PRAESENTATIONEN_" localSheetId="5">[196]home!$B$7:$AN$7</definedName>
    <definedName name="FS_F_VW_01_34381_2__JV_FS_PRAESENTATIONEN_">[197]home!$B$7:$AN$7</definedName>
    <definedName name="FS_F_VW_01_34381_2__JV_FS_REC_SAVING_" localSheetId="5">[196]home!$B$4746:$M$4746</definedName>
    <definedName name="FS_F_VW_01_34381_2__JV_FS_REC_SAVING_">[197]home!$B$4746:$M$4746</definedName>
    <definedName name="FS_F_VW_01_34381_2_1__V_FS_BAUSTUFE_VORGABEN_STK_" localSheetId="5">[196]home!$B$1451:$D$1451</definedName>
    <definedName name="FS_F_VW_01_34381_2_1__V_FS_BAUSTUFE_VORGABEN_STK_">[197]home!$B$1451:$D$1451</definedName>
    <definedName name="FS_F_VW_01_34381_2_158__JV_FS_REC_LIEF_" localSheetId="5">[196]home!$B$4677:$P$4677</definedName>
    <definedName name="FS_F_VW_01_34381_2_158__JV_FS_REC_LIEF_">[197]home!$B$4677:$P$4677</definedName>
    <definedName name="FS_F_VW_01_34381_2_158_1__JV_FS_BAUSTUFE_ANGEBOTE_WAE_" localSheetId="5">[196]home!$B$654:$E$654</definedName>
    <definedName name="FS_F_VW_01_34381_2_158_1__JV_FS_BAUSTUFE_ANGEBOTE_WAE_">[197]home!$B$654:$E$654</definedName>
    <definedName name="FS_F_VW_01_34381_2_158_11__JV_FS_REC_" localSheetId="5">[196]home!$B$3604:$Q$3604</definedName>
    <definedName name="FS_F_VW_01_34381_2_158_11__JV_FS_REC_">[197]home!$B$3604:$Q$3604</definedName>
    <definedName name="FS_F_VW_01_34381_2_158_2__JV_FS_BAUSTUFE_ANGEBOTE_WAE_" localSheetId="5">[196]home!$B$655:$E$655</definedName>
    <definedName name="FS_F_VW_01_34381_2_158_2__JV_FS_BAUSTUFE_ANGEBOTE_WAE_">[197]home!$B$655:$E$655</definedName>
    <definedName name="FS_F_VW_01_34381_2_158_28__JV_FS_REC_" localSheetId="5">[196]home!$B$3605:$Q$3605</definedName>
    <definedName name="FS_F_VW_01_34381_2_158_28__JV_FS_REC_">[197]home!$B$3605:$Q$3605</definedName>
    <definedName name="FS_F_VW_01_34381_2_158_37__JV_FS_REC_" localSheetId="5">[196]home!$B$3606:$Q$3606</definedName>
    <definedName name="FS_F_VW_01_34381_2_158_37__JV_FS_REC_">[197]home!$B$3606:$Q$3606</definedName>
    <definedName name="FS_F_VW_01_34381_2_158_46__JV_FS_REC_" localSheetId="5">[196]home!$B$3607:$Q$3607</definedName>
    <definedName name="FS_F_VW_01_34381_2_158_46__JV_FS_REC_">[197]home!$B$3607:$Q$3607</definedName>
    <definedName name="FS_F_VW_01_34381_2_158_68__JV_FS_REC_" localSheetId="5">[196]home!$B$3608:$Q$3608</definedName>
    <definedName name="FS_F_VW_01_34381_2_158_68__JV_FS_REC_">[197]home!$B$3608:$Q$3608</definedName>
    <definedName name="FS_F_VW_01_34381_2_2__V_FS_BAUSTUFE_VORGABEN_STK_" localSheetId="5">[196]home!$B$1452:$D$1452</definedName>
    <definedName name="FS_F_VW_01_34381_2_2__V_FS_BAUSTUFE_VORGABEN_STK_">[197]home!$B$1452:$D$1452</definedName>
    <definedName name="FS_F_VW_01_34381_3__JV_FS_PRAESENTATIONEN_" localSheetId="5">[196]home!$B$8:$AN$8</definedName>
    <definedName name="FS_F_VW_01_34381_3__JV_FS_PRAESENTATIONEN_">[197]home!$B$8:$AN$8</definedName>
    <definedName name="FS_F_VW_01_34381_3__JV_FS_REC_SAVING_" localSheetId="5">[196]home!$B$4747:$M$4747</definedName>
    <definedName name="FS_F_VW_01_34381_3__JV_FS_REC_SAVING_">[197]home!$B$4747:$M$4747</definedName>
    <definedName name="FS_F_VW_01_34381_3_1__V_FS_BAUSTUFE_VORGABEN_STK_" localSheetId="5">[196]home!$B$1453:$D$1453</definedName>
    <definedName name="FS_F_VW_01_34381_3_1__V_FS_BAUSTUFE_VORGABEN_STK_">[197]home!$B$1453:$D$1453</definedName>
    <definedName name="FS_F_VW_01_34381_3_158__JV_FS_REC_LIEF_" localSheetId="5">[196]home!$B$4684:$P$4684</definedName>
    <definedName name="FS_F_VW_01_34381_3_158__JV_FS_REC_LIEF_">[197]home!$B$4684:$P$4684</definedName>
    <definedName name="FS_F_VW_01_34381_3_158_1__JV_FS_BAUSTUFE_ANGEBOTE_WAE_" localSheetId="5">[196]home!$B$742:$E$742</definedName>
    <definedName name="FS_F_VW_01_34381_3_158_1__JV_FS_BAUSTUFE_ANGEBOTE_WAE_">[197]home!$B$742:$E$742</definedName>
    <definedName name="FS_F_VW_01_34381_3_158_11__JV_FS_REC_" localSheetId="5">[196]home!$B$3729:$Q$3729</definedName>
    <definedName name="FS_F_VW_01_34381_3_158_11__JV_FS_REC_">[197]home!$B$3729:$Q$3729</definedName>
    <definedName name="FS_F_VW_01_34381_3_158_2__JV_FS_BAUSTUFE_ANGEBOTE_WAE_" localSheetId="5">[196]home!$B$743:$E$743</definedName>
    <definedName name="FS_F_VW_01_34381_3_158_2__JV_FS_BAUSTUFE_ANGEBOTE_WAE_">[197]home!$B$743:$E$743</definedName>
    <definedName name="FS_F_VW_01_34381_3_158_28__JV_FS_REC_" localSheetId="5">[196]home!$B$3730:$Q$3730</definedName>
    <definedName name="FS_F_VW_01_34381_3_158_28__JV_FS_REC_">[197]home!$B$3730:$Q$3730</definedName>
    <definedName name="FS_F_VW_01_34381_3_158_37__JV_FS_REC_" localSheetId="5">[196]home!$B$3731:$Q$3731</definedName>
    <definedName name="FS_F_VW_01_34381_3_158_37__JV_FS_REC_">[197]home!$B$3731:$Q$3731</definedName>
    <definedName name="FS_F_VW_01_34381_3_158_46__JV_FS_REC_" localSheetId="5">[196]home!$B$3732:$Q$3732</definedName>
    <definedName name="FS_F_VW_01_34381_3_158_46__JV_FS_REC_">[197]home!$B$3732:$Q$3732</definedName>
    <definedName name="FS_F_VW_01_34381_3_158_68__JV_FS_REC_" localSheetId="5">[196]home!$B$3733:$Q$3733</definedName>
    <definedName name="FS_F_VW_01_34381_3_158_68__JV_FS_REC_">[197]home!$B$3733:$Q$3733</definedName>
    <definedName name="FS_F_VW_01_34381_3_2__V_FS_BAUSTUFE_VORGABEN_STK_" localSheetId="5">[196]home!$B$1454:$D$1454</definedName>
    <definedName name="FS_F_VW_01_34381_3_2__V_FS_BAUSTUFE_VORGABEN_STK_">[197]home!$B$1454:$D$1454</definedName>
    <definedName name="FS_F_VW_01_34381_4__JV_FS_PRAESENTATIONEN_" localSheetId="5">[196]home!$B$9:$AN$9</definedName>
    <definedName name="FS_F_VW_01_34381_4__JV_FS_PRAESENTATIONEN_">[197]home!$B$9:$AN$9</definedName>
    <definedName name="FS_F_VW_01_34381_4__JV_FS_REC_SAVING_" localSheetId="5">[196]home!$B$4748:$M$4748</definedName>
    <definedName name="FS_F_VW_01_34381_4__JV_FS_REC_SAVING_">[197]home!$B$4748:$M$4748</definedName>
    <definedName name="FS_F_VW_01_34381_4_1__V_FS_BAUSTUFE_VORGABEN_STK_" localSheetId="5">[196]home!$B$1455:$D$1455</definedName>
    <definedName name="FS_F_VW_01_34381_4_1__V_FS_BAUSTUFE_VORGABEN_STK_">[197]home!$B$1455:$D$1455</definedName>
    <definedName name="FS_F_VW_01_34381_4_158__JV_FS_REC_LIEF_" localSheetId="5">[196]home!$B$4691:$P$4691</definedName>
    <definedName name="FS_F_VW_01_34381_4_158__JV_FS_REC_LIEF_">[197]home!$B$4691:$P$4691</definedName>
    <definedName name="FS_F_VW_01_34381_4_158_1__JV_FS_BAUSTUFE_ANGEBOTE_WAE_" localSheetId="5">[196]home!$B$830:$E$830</definedName>
    <definedName name="FS_F_VW_01_34381_4_158_1__JV_FS_BAUSTUFE_ANGEBOTE_WAE_">[197]home!$B$830:$E$830</definedName>
    <definedName name="FS_F_VW_01_34381_4_158_11__JV_FS_REC_" localSheetId="5">[196]home!$B$3859:$Q$3859</definedName>
    <definedName name="FS_F_VW_01_34381_4_158_11__JV_FS_REC_">[197]home!$B$3859:$Q$3859</definedName>
    <definedName name="FS_F_VW_01_34381_4_158_2__JV_FS_BAUSTUFE_ANGEBOTE_WAE_" localSheetId="5">[196]home!$B$831:$E$831</definedName>
    <definedName name="FS_F_VW_01_34381_4_158_2__JV_FS_BAUSTUFE_ANGEBOTE_WAE_">[197]home!$B$831:$E$831</definedName>
    <definedName name="FS_F_VW_01_34381_4_158_28__JV_FS_REC_" localSheetId="5">[196]home!$B$3860:$Q$3860</definedName>
    <definedName name="FS_F_VW_01_34381_4_158_28__JV_FS_REC_">[197]home!$B$3860:$Q$3860</definedName>
    <definedName name="FS_F_VW_01_34381_4_158_37__JV_FS_REC_" localSheetId="5">[196]home!$B$3861:$Q$3861</definedName>
    <definedName name="FS_F_VW_01_34381_4_158_37__JV_FS_REC_">[197]home!$B$3861:$Q$3861</definedName>
    <definedName name="FS_F_VW_01_34381_4_158_46__JV_FS_REC_" localSheetId="5">[196]home!$B$3862:$Q$3862</definedName>
    <definedName name="FS_F_VW_01_34381_4_158_46__JV_FS_REC_">[197]home!$B$3862:$Q$3862</definedName>
    <definedName name="FS_F_VW_01_34381_4_158_68__JV_FS_REC_" localSheetId="5">[196]home!$B$3863:$Q$3863</definedName>
    <definedName name="FS_F_VW_01_34381_4_158_68__JV_FS_REC_">[197]home!$B$3863:$Q$3863</definedName>
    <definedName name="FS_F_VW_01_34381_4_2__V_FS_BAUSTUFE_VORGABEN_STK_" localSheetId="5">[196]home!$B$1456:$D$1456</definedName>
    <definedName name="FS_F_VW_01_34381_4_2__V_FS_BAUSTUFE_VORGABEN_STK_">[197]home!$B$1456:$D$1456</definedName>
    <definedName name="FS_F_VW_01_34381_5__JV_FS_PRAESENTATIONEN_" localSheetId="5">[196]home!$B$10:$AN$10</definedName>
    <definedName name="FS_F_VW_01_34381_5__JV_FS_PRAESENTATIONEN_">[197]home!$B$10:$AN$10</definedName>
    <definedName name="FS_F_VW_01_34381_5__JV_FS_REC_SAVING_" localSheetId="5">[196]home!$B$4749:$M$4749</definedName>
    <definedName name="FS_F_VW_01_34381_5__JV_FS_REC_SAVING_">[197]home!$B$4749:$M$4749</definedName>
    <definedName name="FS_F_VW_01_34381_5_1__V_FS_BAUSTUFE_VORGABEN_STK_" localSheetId="5">[196]home!$B$1457:$D$1457</definedName>
    <definedName name="FS_F_VW_01_34381_5_1__V_FS_BAUSTUFE_VORGABEN_STK_">[197]home!$B$1457:$D$1457</definedName>
    <definedName name="FS_F_VW_01_34381_5_158__JV_FS_REC_LIEF_" localSheetId="5">[196]home!$B$4698:$P$4698</definedName>
    <definedName name="FS_F_VW_01_34381_5_158__JV_FS_REC_LIEF_">[197]home!$B$4698:$P$4698</definedName>
    <definedName name="FS_F_VW_01_34381_5_158_1__JV_FS_BAUSTUFE_ANGEBOTE_WAE_" localSheetId="5">[196]home!$B$918:$E$918</definedName>
    <definedName name="FS_F_VW_01_34381_5_158_1__JV_FS_BAUSTUFE_ANGEBOTE_WAE_">[197]home!$B$918:$E$918</definedName>
    <definedName name="FS_F_VW_01_34381_5_158_11__JV_FS_REC_" localSheetId="5">[196]home!$B$3989:$Q$3989</definedName>
    <definedName name="FS_F_VW_01_34381_5_158_11__JV_FS_REC_">[197]home!$B$3989:$Q$3989</definedName>
    <definedName name="FS_F_VW_01_34381_5_158_2__JV_FS_BAUSTUFE_ANGEBOTE_WAE_" localSheetId="5">[196]home!$B$919:$E$919</definedName>
    <definedName name="FS_F_VW_01_34381_5_158_2__JV_FS_BAUSTUFE_ANGEBOTE_WAE_">[197]home!$B$919:$E$919</definedName>
    <definedName name="FS_F_VW_01_34381_5_158_28__JV_FS_REC_" localSheetId="5">[196]home!$B$3990:$Q$3990</definedName>
    <definedName name="FS_F_VW_01_34381_5_158_28__JV_FS_REC_">[197]home!$B$3990:$Q$3990</definedName>
    <definedName name="FS_F_VW_01_34381_5_158_37__JV_FS_REC_" localSheetId="5">[196]home!$B$3991:$Q$3991</definedName>
    <definedName name="FS_F_VW_01_34381_5_158_37__JV_FS_REC_">[197]home!$B$3991:$Q$3991</definedName>
    <definedName name="FS_F_VW_01_34381_5_158_46__JV_FS_REC_" localSheetId="5">[196]home!$B$3992:$Q$3992</definedName>
    <definedName name="FS_F_VW_01_34381_5_158_46__JV_FS_REC_">[197]home!$B$3992:$Q$3992</definedName>
    <definedName name="FS_F_VW_01_34381_5_158_68__JV_FS_REC_" localSheetId="5">[196]home!$B$3993:$Q$3993</definedName>
    <definedName name="FS_F_VW_01_34381_5_158_68__JV_FS_REC_">[197]home!$B$3993:$Q$3993</definedName>
    <definedName name="FS_F_VW_01_34381_5_2__V_FS_BAUSTUFE_VORGABEN_STK_" localSheetId="5">[196]home!$B$1458:$D$1458</definedName>
    <definedName name="FS_F_VW_01_34381_5_2__V_FS_BAUSTUFE_VORGABEN_STK_">[197]home!$B$1458:$D$1458</definedName>
    <definedName name="FS_F_VW_01_34381_6__JV_FS_PRAESENTATIONEN_" localSheetId="5">[196]home!$B$11:$AN$11</definedName>
    <definedName name="FS_F_VW_01_34381_6__JV_FS_PRAESENTATIONEN_">[197]home!$B$11:$AN$11</definedName>
    <definedName name="FS_F_VW_01_34381_6__JV_FS_REC_SAVING_" localSheetId="5">[196]home!$B$4750:$M$4750</definedName>
    <definedName name="FS_F_VW_01_34381_6__JV_FS_REC_SAVING_">[197]home!$B$4750:$M$4750</definedName>
    <definedName name="FS_F_VW_01_34381_6_1__V_FS_BAUSTUFE_VORGABEN_STK_" localSheetId="5">[196]home!$B$1459:$D$1459</definedName>
    <definedName name="FS_F_VW_01_34381_6_1__V_FS_BAUSTUFE_VORGABEN_STK_">[197]home!$B$1459:$D$1459</definedName>
    <definedName name="FS_F_VW_01_34381_6_158__JV_FS_REC_LIEF_" localSheetId="5">[196]home!$B$4705:$P$4705</definedName>
    <definedName name="FS_F_VW_01_34381_6_158__JV_FS_REC_LIEF_">[197]home!$B$4705:$P$4705</definedName>
    <definedName name="FS_F_VW_01_34381_6_158_1__JV_FS_BAUSTUFE_ANGEBOTE_WAE_" localSheetId="5">[196]home!$B$1006:$E$1006</definedName>
    <definedName name="FS_F_VW_01_34381_6_158_1__JV_FS_BAUSTUFE_ANGEBOTE_WAE_">[197]home!$B$1006:$E$1006</definedName>
    <definedName name="FS_F_VW_01_34381_6_158_11__JV_FS_REC_" localSheetId="5">[196]home!$B$4119:$Q$4119</definedName>
    <definedName name="FS_F_VW_01_34381_6_158_11__JV_FS_REC_">[197]home!$B$4119:$Q$4119</definedName>
    <definedName name="FS_F_VW_01_34381_6_158_2__JV_FS_BAUSTUFE_ANGEBOTE_WAE_" localSheetId="5">[196]home!$B$1007:$E$1007</definedName>
    <definedName name="FS_F_VW_01_34381_6_158_2__JV_FS_BAUSTUFE_ANGEBOTE_WAE_">[197]home!$B$1007:$E$1007</definedName>
    <definedName name="FS_F_VW_01_34381_6_158_28__JV_FS_REC_" localSheetId="5">[196]home!$B$4120:$Q$4120</definedName>
    <definedName name="FS_F_VW_01_34381_6_158_28__JV_FS_REC_">[197]home!$B$4120:$Q$4120</definedName>
    <definedName name="FS_F_VW_01_34381_6_158_37__JV_FS_REC_" localSheetId="5">[196]home!$B$4121:$Q$4121</definedName>
    <definedName name="FS_F_VW_01_34381_6_158_37__JV_FS_REC_">[197]home!$B$4121:$Q$4121</definedName>
    <definedName name="FS_F_VW_01_34381_6_158_46__JV_FS_REC_" localSheetId="5">[196]home!$B$4122:$Q$4122</definedName>
    <definedName name="FS_F_VW_01_34381_6_158_46__JV_FS_REC_">[197]home!$B$4122:$Q$4122</definedName>
    <definedName name="FS_F_VW_01_34381_6_158_68__JV_FS_REC_" localSheetId="5">[196]home!$B$4123:$Q$4123</definedName>
    <definedName name="FS_F_VW_01_34381_6_158_68__JV_FS_REC_">[197]home!$B$4123:$Q$4123</definedName>
    <definedName name="FS_F_VW_01_34381_6_2__V_FS_BAUSTUFE_VORGABEN_STK_" localSheetId="5">[196]home!$B$1460:$D$1460</definedName>
    <definedName name="FS_F_VW_01_34381_6_2__V_FS_BAUSTUFE_VORGABEN_STK_">[197]home!$B$1460:$D$1460</definedName>
    <definedName name="FS_F_VW_01_34381_7__JV_FS_PRAESENTATIONEN_" localSheetId="5">[196]home!$B$12:$AN$12</definedName>
    <definedName name="FS_F_VW_01_34381_7__JV_FS_PRAESENTATIONEN_">[197]home!$B$12:$AN$12</definedName>
    <definedName name="FS_F_VW_01_34381_7__JV_FS_REC_SAVING_" localSheetId="5">[196]home!$B$4751:$M$4751</definedName>
    <definedName name="FS_F_VW_01_34381_7__JV_FS_REC_SAVING_">[197]home!$B$4751:$M$4751</definedName>
    <definedName name="FS_F_VW_01_34381_7_1__V_FS_BAUSTUFE_VORGABEN_STK_" localSheetId="5">[196]home!$B$1461:$D$1461</definedName>
    <definedName name="FS_F_VW_01_34381_7_1__V_FS_BAUSTUFE_VORGABEN_STK_">[197]home!$B$1461:$D$1461</definedName>
    <definedName name="FS_F_VW_01_34381_7_158__JV_FS_REC_LIEF_" localSheetId="5">[196]home!$B$4712:$P$4712</definedName>
    <definedName name="FS_F_VW_01_34381_7_158__JV_FS_REC_LIEF_">[197]home!$B$4712:$P$4712</definedName>
    <definedName name="FS_F_VW_01_34381_7_158_1__JV_FS_BAUSTUFE_ANGEBOTE_WAE_" localSheetId="5">[196]home!$B$1094:$E$1094</definedName>
    <definedName name="FS_F_VW_01_34381_7_158_1__JV_FS_BAUSTUFE_ANGEBOTE_WAE_">[197]home!$B$1094:$E$1094</definedName>
    <definedName name="FS_F_VW_01_34381_7_158_11__JV_FS_REC_" localSheetId="5">[196]home!$B$4249:$Q$4249</definedName>
    <definedName name="FS_F_VW_01_34381_7_158_11__JV_FS_REC_">[197]home!$B$4249:$Q$4249</definedName>
    <definedName name="FS_F_VW_01_34381_7_158_2__JV_FS_BAUSTUFE_ANGEBOTE_WAE_" localSheetId="5">[196]home!$B$1095:$E$1095</definedName>
    <definedName name="FS_F_VW_01_34381_7_158_2__JV_FS_BAUSTUFE_ANGEBOTE_WAE_">[197]home!$B$1095:$E$1095</definedName>
    <definedName name="FS_F_VW_01_34381_7_158_28__JV_FS_REC_" localSheetId="5">[196]home!$B$4250:$Q$4250</definedName>
    <definedName name="FS_F_VW_01_34381_7_158_28__JV_FS_REC_">[197]home!$B$4250:$Q$4250</definedName>
    <definedName name="FS_F_VW_01_34381_7_158_37__JV_FS_REC_" localSheetId="5">[196]home!$B$4251:$Q$4251</definedName>
    <definedName name="FS_F_VW_01_34381_7_158_37__JV_FS_REC_">[197]home!$B$4251:$Q$4251</definedName>
    <definedName name="FS_F_VW_01_34381_7_158_46__JV_FS_REC_" localSheetId="5">[196]home!$B$4252:$Q$4252</definedName>
    <definedName name="FS_F_VW_01_34381_7_158_46__JV_FS_REC_">[197]home!$B$4252:$Q$4252</definedName>
    <definedName name="FS_F_VW_01_34381_7_158_68__JV_FS_REC_" localSheetId="5">[196]home!$B$4253:$Q$4253</definedName>
    <definedName name="FS_F_VW_01_34381_7_158_68__JV_FS_REC_">[197]home!$B$4253:$Q$4253</definedName>
    <definedName name="FS_F_VW_01_34381_7_2__V_FS_BAUSTUFE_VORGABEN_STK_" localSheetId="5">[196]home!$B$1462:$D$1462</definedName>
    <definedName name="FS_F_VW_01_34381_7_2__V_FS_BAUSTUFE_VORGABEN_STK_">[197]home!$B$1462:$D$1462</definedName>
    <definedName name="FS_F_VW_01_34381_8__JV_FS_PRAESENTATIONEN_" localSheetId="5">[196]home!$B$13:$AN$13</definedName>
    <definedName name="FS_F_VW_01_34381_8__JV_FS_PRAESENTATIONEN_">[197]home!$B$13:$AN$13</definedName>
    <definedName name="FS_F_VW_01_34381_8__JV_FS_REC_SAVING_" localSheetId="5">[196]home!$B$4752:$M$4752</definedName>
    <definedName name="FS_F_VW_01_34381_8__JV_FS_REC_SAVING_">[197]home!$B$4752:$M$4752</definedName>
    <definedName name="FS_F_VW_01_34381_8_1__V_FS_BAUSTUFE_VORGABEN_STK_" localSheetId="5">[196]home!$B$1463:$D$1463</definedName>
    <definedName name="FS_F_VW_01_34381_8_1__V_FS_BAUSTUFE_VORGABEN_STK_">[197]home!$B$1463:$D$1463</definedName>
    <definedName name="FS_F_VW_01_34381_8_158__JV_FS_REC_LIEF_" localSheetId="5">[196]home!$B$4719:$P$4719</definedName>
    <definedName name="FS_F_VW_01_34381_8_158__JV_FS_REC_LIEF_">[197]home!$B$4719:$P$4719</definedName>
    <definedName name="FS_F_VW_01_34381_8_158_1__JV_FS_BAUSTUFE_ANGEBOTE_WAE_" localSheetId="5">[196]home!$B$1182:$E$1182</definedName>
    <definedName name="FS_F_VW_01_34381_8_158_1__JV_FS_BAUSTUFE_ANGEBOTE_WAE_">[197]home!$B$1182:$E$1182</definedName>
    <definedName name="FS_F_VW_01_34381_8_158_11__JV_FS_REC_" localSheetId="5">[196]home!$B$4379:$Q$4379</definedName>
    <definedName name="FS_F_VW_01_34381_8_158_11__JV_FS_REC_">[197]home!$B$4379:$Q$4379</definedName>
    <definedName name="FS_F_VW_01_34381_8_158_2__JV_FS_BAUSTUFE_ANGEBOTE_WAE_" localSheetId="5">[196]home!$B$1183:$E$1183</definedName>
    <definedName name="FS_F_VW_01_34381_8_158_2__JV_FS_BAUSTUFE_ANGEBOTE_WAE_">[197]home!$B$1183:$E$1183</definedName>
    <definedName name="FS_F_VW_01_34381_8_158_28__JV_FS_REC_" localSheetId="5">[196]home!$B$4380:$Q$4380</definedName>
    <definedName name="FS_F_VW_01_34381_8_158_28__JV_FS_REC_">[197]home!$B$4380:$Q$4380</definedName>
    <definedName name="FS_F_VW_01_34381_8_158_37__JV_FS_REC_" localSheetId="5">[196]home!$B$4381:$Q$4381</definedName>
    <definedName name="FS_F_VW_01_34381_8_158_37__JV_FS_REC_">[197]home!$B$4381:$Q$4381</definedName>
    <definedName name="FS_F_VW_01_34381_8_158_46__JV_FS_REC_" localSheetId="5">[196]home!$B$4382:$Q$4382</definedName>
    <definedName name="FS_F_VW_01_34381_8_158_46__JV_FS_REC_">[197]home!$B$4382:$Q$4382</definedName>
    <definedName name="FS_F_VW_01_34381_8_158_68__JV_FS_REC_" localSheetId="5">[196]home!$B$4383:$Q$4383</definedName>
    <definedName name="FS_F_VW_01_34381_8_158_68__JV_FS_REC_">[197]home!$B$4383:$Q$4383</definedName>
    <definedName name="FS_F_VW_01_34381_8_2__V_FS_BAUSTUFE_VORGABEN_STK_" localSheetId="5">[196]home!$B$1464:$D$1464</definedName>
    <definedName name="FS_F_VW_01_34381_8_2__V_FS_BAUSTUFE_VORGABEN_STK_">[197]home!$B$1464:$D$1464</definedName>
    <definedName name="FS_F_VW_01_34381_9__JV_FS_PRAESENTATIONEN_" localSheetId="5">[196]home!$B$14:$AN$14</definedName>
    <definedName name="FS_F_VW_01_34381_9__JV_FS_PRAESENTATIONEN_">[197]home!$B$14:$AN$14</definedName>
    <definedName name="FS_F_VW_01_34381_9__JV_FS_REC_SAVING_" localSheetId="5">[196]home!$B$4753:$M$4753</definedName>
    <definedName name="FS_F_VW_01_34381_9__JV_FS_REC_SAVING_">[197]home!$B$4753:$M$4753</definedName>
    <definedName name="FS_F_VW_01_34381_9_1__V_FS_BAUSTUFE_VORGABEN_STK_" localSheetId="5">[196]home!$B$1465:$D$1465</definedName>
    <definedName name="FS_F_VW_01_34381_9_1__V_FS_BAUSTUFE_VORGABEN_STK_">[197]home!$B$1465:$D$1465</definedName>
    <definedName name="FS_F_VW_01_34381_9_158__JV_FS_REC_LIEF_" localSheetId="5">[196]home!$B$4726:$P$4726</definedName>
    <definedName name="FS_F_VW_01_34381_9_158__JV_FS_REC_LIEF_">[197]home!$B$4726:$P$4726</definedName>
    <definedName name="FS_F_VW_01_34381_9_158_1__JV_FS_BAUSTUFE_ANGEBOTE_WAE_" localSheetId="5">[196]home!$B$1270:$E$1270</definedName>
    <definedName name="FS_F_VW_01_34381_9_158_1__JV_FS_BAUSTUFE_ANGEBOTE_WAE_">[197]home!$B$1270:$E$1270</definedName>
    <definedName name="FS_F_VW_01_34381_9_158_11__JV_FS_REC_" localSheetId="5">[196]home!$B$4509:$Q$4509</definedName>
    <definedName name="FS_F_VW_01_34381_9_158_11__JV_FS_REC_">[197]home!$B$4509:$Q$4509</definedName>
    <definedName name="FS_F_VW_01_34381_9_158_2__JV_FS_BAUSTUFE_ANGEBOTE_WAE_" localSheetId="5">[196]home!$B$1271:$E$1271</definedName>
    <definedName name="FS_F_VW_01_34381_9_158_2__JV_FS_BAUSTUFE_ANGEBOTE_WAE_">[197]home!$B$1271:$E$1271</definedName>
    <definedName name="FS_F_VW_01_34381_9_158_28__JV_FS_REC_" localSheetId="5">[196]home!$B$4510:$Q$4510</definedName>
    <definedName name="FS_F_VW_01_34381_9_158_28__JV_FS_REC_">[197]home!$B$4510:$Q$4510</definedName>
    <definedName name="FS_F_VW_01_34381_9_158_37__JV_FS_REC_" localSheetId="5">[196]home!$B$4511:$Q$4511</definedName>
    <definedName name="FS_F_VW_01_34381_9_158_37__JV_FS_REC_">[197]home!$B$4511:$Q$4511</definedName>
    <definedName name="FS_F_VW_01_34381_9_158_46__JV_FS_REC_" localSheetId="5">[196]home!$B$4512:$Q$4512</definedName>
    <definedName name="FS_F_VW_01_34381_9_158_46__JV_FS_REC_">[197]home!$B$4512:$Q$4512</definedName>
    <definedName name="FS_F_VW_01_34381_9_158_68__JV_FS_REC_" localSheetId="5">[196]home!$B$4513:$Q$4513</definedName>
    <definedName name="FS_F_VW_01_34381_9_158_68__JV_FS_REC_">[197]home!$B$4513:$Q$4513</definedName>
    <definedName name="FS_F_VW_01_34381_9_2__V_FS_BAUSTUFE_VORGABEN_STK_" localSheetId="5">[196]home!$B$1466:$D$1466</definedName>
    <definedName name="FS_F_VW_01_34381_9_2__V_FS_BAUSTUFE_VORGABEN_STK_">[197]home!$B$1466:$D$1466</definedName>
    <definedName name="FS_F_VW_01_34409_1__JV_FS_PRAESENTATIONEN_" localSheetId="5">'[198]COMPARISON SHEET (1)'!$B$6:$AN$6</definedName>
    <definedName name="FS_F_VW_01_34409_1__JV_FS_PRAESENTATIONEN_">'[199]COMPARISON SHEET (1)'!$B$6:$AN$6</definedName>
    <definedName name="FS_F_VW_01_34409_1__JV_FS_REC_SAVING_" localSheetId="5">'[198]COMPARISON SHEET (1)'!$B$6504:$M$6504</definedName>
    <definedName name="FS_F_VW_01_34409_1__JV_FS_REC_SAVING_">'[199]COMPARISON SHEET (1)'!$B$6504:$M$6504</definedName>
    <definedName name="FS_F_VW_01_34409_1_1__V_FS_BAUSTUFE_VORGABEN_STK_" localSheetId="5">'[198]COMPARISON SHEET (1)'!$B$2057:$D$2057</definedName>
    <definedName name="FS_F_VW_01_34409_1_1__V_FS_BAUSTUFE_VORGABEN_STK_">'[199]COMPARISON SHEET (1)'!$B$2057:$D$2057</definedName>
    <definedName name="FS_F_VW_01_34409_1_10925__JV_FS_COMPARISON_" localSheetId="5">'[198]COMPARISON SHEET (1)'!$B$2664:$S$2664</definedName>
    <definedName name="FS_F_VW_01_34409_1_10925__JV_FS_COMPARISON_">'[199]COMPARISON SHEET (1)'!$B$2664:$S$2664</definedName>
    <definedName name="FS_F_VW_01_34409_1_10925__JV_FS_RV_LTERM_PNACHLASS_" localSheetId="5">'[198]COMPARISON SHEET (1)'!$B$2781:$X$2781</definedName>
    <definedName name="FS_F_VW_01_34409_1_10925__JV_FS_RV_LTERM_PNACHLASS_">'[199]COMPARISON SHEET (1)'!$B$2781:$X$2781</definedName>
    <definedName name="FS_F_VW_01_34409_1_10925_VW__JV_FS_BIDDERS_" localSheetId="5">'[198]COMPARISON SHEET (1)'!$B$4171:$L$4171</definedName>
    <definedName name="FS_F_VW_01_34409_1_10925_VW__JV_FS_BIDDERS_">'[199]COMPARISON SHEET (1)'!$B$4171:$L$4171</definedName>
    <definedName name="FS_F_VW_01_34409_1_15166_SK__JV_FS_BIDDERS_" localSheetId="5">'[198]COMPARISON SHEET (1)'!$B$4143:$L$4143</definedName>
    <definedName name="FS_F_VW_01_34409_1_15166_SK__JV_FS_BIDDERS_">'[199]COMPARISON SHEET (1)'!$B$4143:$L$4143</definedName>
    <definedName name="FS_F_VW_01_34409_1_2__V_FS_BAUSTUFE_VORGABEN_STK_" localSheetId="5">'[198]COMPARISON SHEET (1)'!$B$2058:$D$2058</definedName>
    <definedName name="FS_F_VW_01_34409_1_2__V_FS_BAUSTUFE_VORGABEN_STK_">'[199]COMPARISON SHEET (1)'!$B$2058:$D$2058</definedName>
    <definedName name="FS_F_VW_01_34409_1_21357_VW__JV_FS_BIDDERS_" localSheetId="5">'[198]COMPARISON SHEET (1)'!$B$4142:$L$4142</definedName>
    <definedName name="FS_F_VW_01_34409_1_21357_VW__JV_FS_BIDDERS_">'[199]COMPARISON SHEET (1)'!$B$4142:$L$4142</definedName>
    <definedName name="FS_F_VW_01_34409_1_215_BX__JV_FS_BIDDERS_" localSheetId="5">'[198]COMPARISON SHEET (1)'!$B$4167:$L$4167</definedName>
    <definedName name="FS_F_VW_01_34409_1_215_BX__JV_FS_BIDDERS_">'[199]COMPARISON SHEET (1)'!$B$4167:$L$4167</definedName>
    <definedName name="FS_F_VW_01_34409_1_222_ST__JV_FS_BIDDERS_" localSheetId="5">'[198]COMPARISON SHEET (1)'!$B$4176:$L$4176</definedName>
    <definedName name="FS_F_VW_01_34409_1_222_ST__JV_FS_BIDDERS_">'[199]COMPARISON SHEET (1)'!$B$4176:$L$4176</definedName>
    <definedName name="FS_F_VW_01_34409_1_22906_AU__JV_FS_BIDDERS_" localSheetId="5">'[198]COMPARISON SHEET (1)'!$B$4148:$L$4148</definedName>
    <definedName name="FS_F_VW_01_34409_1_22906_AU__JV_FS_BIDDERS_">'[199]COMPARISON SHEET (1)'!$B$4148:$L$4148</definedName>
    <definedName name="FS_F_VW_01_34409_1_2691_RR__JV_FS_BIDDERS_" localSheetId="5">'[198]COMPARISON SHEET (1)'!$B$4170:$L$4170</definedName>
    <definedName name="FS_F_VW_01_34409_1_2691_RR__JV_FS_BIDDERS_">'[199]COMPARISON SHEET (1)'!$B$4170:$L$4170</definedName>
    <definedName name="FS_F_VW_01_34409_1_27889_BX__JV_FS_BIDDERS_" localSheetId="5">'[198]COMPARISON SHEET (1)'!$B$4168:$L$4168</definedName>
    <definedName name="FS_F_VW_01_34409_1_27889_BX__JV_FS_BIDDERS_">'[199]COMPARISON SHEET (1)'!$B$4168:$L$4168</definedName>
    <definedName name="FS_F_VW_01_34409_1_28524_SK__JV_FS_BIDDERS_" localSheetId="5">'[198]COMPARISON SHEET (1)'!$B$4156:$L$4156</definedName>
    <definedName name="FS_F_VW_01_34409_1_28524_SK__JV_FS_BIDDERS_">'[199]COMPARISON SHEET (1)'!$B$4156:$L$4156</definedName>
    <definedName name="FS_F_VW_01_34409_1_300_SK__JV_FS_BIDDERS_" localSheetId="5">'[198]COMPARISON SHEET (1)'!$B$4169:$L$4169</definedName>
    <definedName name="FS_F_VW_01_34409_1_300_SK__JV_FS_BIDDERS_">'[199]COMPARISON SHEET (1)'!$B$4169:$L$4169</definedName>
    <definedName name="FS_F_VW_01_34409_1_3030_ST__JV_FS_BIDDERS_" localSheetId="5">'[198]COMPARISON SHEET (1)'!$B$4174:$L$4174</definedName>
    <definedName name="FS_F_VW_01_34409_1_3030_ST__JV_FS_BIDDERS_">'[199]COMPARISON SHEET (1)'!$B$4174:$L$4174</definedName>
    <definedName name="FS_F_VW_01_34409_1_307_SK__JV_FS_BIDDERS_" localSheetId="5">'[198]COMPARISON SHEET (1)'!$B$4147:$L$4147</definedName>
    <definedName name="FS_F_VW_01_34409_1_307_SK__JV_FS_BIDDERS_">'[199]COMPARISON SHEET (1)'!$B$4147:$L$4147</definedName>
    <definedName name="FS_F_VW_01_34409_1_31224_US__JV_FS_BIDDERS_" localSheetId="5">'[198]COMPARISON SHEET (1)'!$B$4164:$L$4164</definedName>
    <definedName name="FS_F_VW_01_34409_1_31224_US__JV_FS_BIDDERS_">'[199]COMPARISON SHEET (1)'!$B$4164:$L$4164</definedName>
    <definedName name="FS_F_VW_01_34409_1_32584_IT__JV_FS_BIDDERS_" localSheetId="5">'[198]COMPARISON SHEET (1)'!$B$4153:$L$4153</definedName>
    <definedName name="FS_F_VW_01_34409_1_32584_IT__JV_FS_BIDDERS_">'[199]COMPARISON SHEET (1)'!$B$4153:$L$4153</definedName>
    <definedName name="FS_F_VW_01_34409_1_3266_US__JV_FS_BIDDERS_" localSheetId="5">'[198]COMPARISON SHEET (1)'!$B$4159:$L$4159</definedName>
    <definedName name="FS_F_VW_01_34409_1_3266_US__JV_FS_BIDDERS_">'[199]COMPARISON SHEET (1)'!$B$4159:$L$4159</definedName>
    <definedName name="FS_F_VW_01_34409_1_342_SK__JV_FS_BIDDERS_" localSheetId="5">'[198]COMPARISON SHEET (1)'!$B$4172:$L$4172</definedName>
    <definedName name="FS_F_VW_01_34409_1_342_SK__JV_FS_BIDDERS_">'[199]COMPARISON SHEET (1)'!$B$4172:$L$4172</definedName>
    <definedName name="FS_F_VW_01_34409_1_3555_IT__JV_FS_BIDDERS_" localSheetId="5">'[198]COMPARISON SHEET (1)'!$B$4158:$L$4158</definedName>
    <definedName name="FS_F_VW_01_34409_1_3555_IT__JV_FS_BIDDERS_">'[199]COMPARISON SHEET (1)'!$B$4158:$L$4158</definedName>
    <definedName name="FS_F_VW_01_34409_1_3739__JV_FS_COMPARISON_" localSheetId="5">'[198]COMPARISON SHEET (1)'!$B$2661:$S$2661</definedName>
    <definedName name="FS_F_VW_01_34409_1_3739__JV_FS_COMPARISON_">'[199]COMPARISON SHEET (1)'!$B$2661:$S$2661</definedName>
    <definedName name="FS_F_VW_01_34409_1_3739__JV_FS_RV_LTERM_PNACHLASS_" localSheetId="5">'[198]COMPARISON SHEET (1)'!$B$2778:$X$2778</definedName>
    <definedName name="FS_F_VW_01_34409_1_3739__JV_FS_RV_LTERM_PNACHLASS_">'[199]COMPARISON SHEET (1)'!$B$2778:$X$2778</definedName>
    <definedName name="FS_F_VW_01_34409_1_3739_ST__JV_FS_BIDDERS_" localSheetId="5">'[198]COMPARISON SHEET (1)'!$B$4162:$L$4162</definedName>
    <definedName name="FS_F_VW_01_34409_1_3739_ST__JV_FS_BIDDERS_">'[199]COMPARISON SHEET (1)'!$B$4162:$L$4162</definedName>
    <definedName name="FS_F_VW_01_34409_1_3811_IT__JV_FS_BIDDERS_" localSheetId="5">'[198]COMPARISON SHEET (1)'!$B$4149:$L$4149</definedName>
    <definedName name="FS_F_VW_01_34409_1_3811_IT__JV_FS_BIDDERS_">'[199]COMPARISON SHEET (1)'!$B$4149:$L$4149</definedName>
    <definedName name="FS_F_VW_01_34409_1_40304_US__JV_FS_BIDDERS_" localSheetId="5">'[198]COMPARISON SHEET (1)'!$B$4145:$L$4145</definedName>
    <definedName name="FS_F_VW_01_34409_1_40304_US__JV_FS_BIDDERS_">'[199]COMPARISON SHEET (1)'!$B$4145:$L$4145</definedName>
    <definedName name="FS_F_VW_01_34409_1_40645__JV_FS_COMPARISON_" localSheetId="5">'[198]COMPARISON SHEET (1)'!$B$2665:$S$2665</definedName>
    <definedName name="FS_F_VW_01_34409_1_40645__JV_FS_COMPARISON_">'[199]COMPARISON SHEET (1)'!$B$2665:$S$2665</definedName>
    <definedName name="FS_F_VW_01_34409_1_40645__JV_FS_RV_LTERM_PNACHLASS_" localSheetId="5">'[198]COMPARISON SHEET (1)'!$B$2782:$X$2782</definedName>
    <definedName name="FS_F_VW_01_34409_1_40645__JV_FS_RV_LTERM_PNACHLASS_">'[199]COMPARISON SHEET (1)'!$B$2782:$X$2782</definedName>
    <definedName name="FS_F_VW_01_34409_1_40645_ST__JV_FS_BIDDERS_" localSheetId="5">'[198]COMPARISON SHEET (1)'!$B$4161:$L$4161</definedName>
    <definedName name="FS_F_VW_01_34409_1_40645_ST__JV_FS_BIDDERS_">'[199]COMPARISON SHEET (1)'!$B$4161:$L$4161</definedName>
    <definedName name="FS_F_VW_01_34409_1_5883_IT__JV_FS_BIDDERS_" localSheetId="5">'[198]COMPARISON SHEET (1)'!$B$4150:$L$4150</definedName>
    <definedName name="FS_F_VW_01_34409_1_5883_IT__JV_FS_BIDDERS_">'[199]COMPARISON SHEET (1)'!$B$4150:$L$4150</definedName>
    <definedName name="FS_F_VW_01_34409_1_599__JV_FS_COMPARISON_" localSheetId="5">'[198]COMPARISON SHEET (1)'!$B$2660:$S$2660</definedName>
    <definedName name="FS_F_VW_01_34409_1_599__JV_FS_COMPARISON_">'[199]COMPARISON SHEET (1)'!$B$2660:$S$2660</definedName>
    <definedName name="FS_F_VW_01_34409_1_599__JV_FS_RV_LTERM_PNACHLASS_" localSheetId="5">'[198]COMPARISON SHEET (1)'!$B$2777:$X$2777</definedName>
    <definedName name="FS_F_VW_01_34409_1_599__JV_FS_RV_LTERM_PNACHLASS_">'[199]COMPARISON SHEET (1)'!$B$2777:$X$2777</definedName>
    <definedName name="FS_F_VW_01_34409_1_599_VW__JV_FS_BIDDERS_" localSheetId="5">'[198]COMPARISON SHEET (1)'!$B$4163:$L$4163</definedName>
    <definedName name="FS_F_VW_01_34409_1_599_VW__JV_FS_BIDDERS_">'[199]COMPARISON SHEET (1)'!$B$4163:$L$4163</definedName>
    <definedName name="FS_F_VW_01_34409_1_61__JV_FS_COMPARISON_" localSheetId="5">'[198]COMPARISON SHEET (1)'!$B$2659:$S$2659</definedName>
    <definedName name="FS_F_VW_01_34409_1_61__JV_FS_COMPARISON_">'[199]COMPARISON SHEET (1)'!$B$2659:$S$2659</definedName>
    <definedName name="FS_F_VW_01_34409_1_61__JV_FS_RV_LTERM_PNACHLASS_" localSheetId="5">'[198]COMPARISON SHEET (1)'!$B$2776:$X$2776</definedName>
    <definedName name="FS_F_VW_01_34409_1_61__JV_FS_RV_LTERM_PNACHLASS_">'[199]COMPARISON SHEET (1)'!$B$2776:$X$2776</definedName>
    <definedName name="FS_F_VW_01_34409_1_61_ST__JV_FS_BIDDERS_" localSheetId="5">'[198]COMPARISON SHEET (1)'!$B$4165:$L$4165</definedName>
    <definedName name="FS_F_VW_01_34409_1_61_ST__JV_FS_BIDDERS_">'[199]COMPARISON SHEET (1)'!$B$4165:$L$4165</definedName>
    <definedName name="FS_F_VW_01_34409_1_6293_ST__JV_FS_BIDDERS_" localSheetId="5">'[198]COMPARISON SHEET (1)'!$B$4151:$L$4151</definedName>
    <definedName name="FS_F_VW_01_34409_1_6293_ST__JV_FS_BIDDERS_">'[199]COMPARISON SHEET (1)'!$B$4151:$L$4151</definedName>
    <definedName name="FS_F_VW_01_34409_1_674_ST__JV_FS_BIDDERS_" localSheetId="5">'[198]COMPARISON SHEET (1)'!$B$4155:$L$4155</definedName>
    <definedName name="FS_F_VW_01_34409_1_674_ST__JV_FS_BIDDERS_">'[199]COMPARISON SHEET (1)'!$B$4155:$L$4155</definedName>
    <definedName name="FS_F_VW_01_34409_1_6820_MX__JV_FS_BIDDERS_" localSheetId="5">'[198]COMPARISON SHEET (1)'!$B$4157:$L$4157</definedName>
    <definedName name="FS_F_VW_01_34409_1_6820_MX__JV_FS_BIDDERS_">'[199]COMPARISON SHEET (1)'!$B$4157:$L$4157</definedName>
    <definedName name="FS_F_VW_01_34409_1_6902_US__JV_FS_BIDDERS_" localSheetId="5">'[198]COMPARISON SHEET (1)'!$B$4152:$L$4152</definedName>
    <definedName name="FS_F_VW_01_34409_1_6902_US__JV_FS_BIDDERS_">'[199]COMPARISON SHEET (1)'!$B$4152:$L$4152</definedName>
    <definedName name="FS_F_VW_01_34409_1_7587__JV_FS_COMPARISON_" localSheetId="5">'[198]COMPARISON SHEET (1)'!$B$2662:$S$2662</definedName>
    <definedName name="FS_F_VW_01_34409_1_7587__JV_FS_COMPARISON_">'[199]COMPARISON SHEET (1)'!$B$2662:$S$2662</definedName>
    <definedName name="FS_F_VW_01_34409_1_7587__JV_FS_REC_LIEF_" localSheetId="5">'[198]COMPARISON SHEET (1)'!$B$6390:$P$6390</definedName>
    <definedName name="FS_F_VW_01_34409_1_7587__JV_FS_REC_LIEF_">'[199]COMPARISON SHEET (1)'!$B$6390:$P$6390</definedName>
    <definedName name="FS_F_VW_01_34409_1_7587__JV_FS_RV_LTERM_PNACHLASS_" localSheetId="5">'[198]COMPARISON SHEET (1)'!$B$2779:$X$2779</definedName>
    <definedName name="FS_F_VW_01_34409_1_7587__JV_FS_RV_LTERM_PNACHLASS_">'[199]COMPARISON SHEET (1)'!$B$2779:$X$2779</definedName>
    <definedName name="FS_F_VW_01_34409_1_7587_1__JV_FS_BAUSTUFE_ANGEBOTE_WAE_" localSheetId="5">'[198]COMPARISON SHEET (1)'!$B$970:$E$970</definedName>
    <definedName name="FS_F_VW_01_34409_1_7587_1__JV_FS_BAUSTUFE_ANGEBOTE_WAE_">'[199]COMPARISON SHEET (1)'!$B$970:$E$970</definedName>
    <definedName name="FS_F_VW_01_34409_1_7587_11__JV_FS_REC_" localSheetId="5">'[198]COMPARISON SHEET (1)'!$B$4752:$Q$4752</definedName>
    <definedName name="FS_F_VW_01_34409_1_7587_11__JV_FS_REC_">'[199]COMPARISON SHEET (1)'!$B$4752:$Q$4752</definedName>
    <definedName name="FS_F_VW_01_34409_1_7587_2__JV_FS_BAUSTUFE_ANGEBOTE_WAE_" localSheetId="5">'[198]COMPARISON SHEET (1)'!$B$971:$E$971</definedName>
    <definedName name="FS_F_VW_01_34409_1_7587_2__JV_FS_BAUSTUFE_ANGEBOTE_WAE_">'[199]COMPARISON SHEET (1)'!$B$971:$E$971</definedName>
    <definedName name="FS_F_VW_01_34409_1_7587_28__JV_FS_REC_" localSheetId="5">'[198]COMPARISON SHEET (1)'!$B$4753:$Q$4753</definedName>
    <definedName name="FS_F_VW_01_34409_1_7587_28__JV_FS_REC_">'[199]COMPARISON SHEET (1)'!$B$4753:$Q$4753</definedName>
    <definedName name="FS_F_VW_01_34409_1_7587_37__JV_FS_REC_" localSheetId="5">'[198]COMPARISON SHEET (1)'!$B$4754:$Q$4754</definedName>
    <definedName name="FS_F_VW_01_34409_1_7587_37__JV_FS_REC_">'[199]COMPARISON SHEET (1)'!$B$4754:$Q$4754</definedName>
    <definedName name="FS_F_VW_01_34409_1_7587_46__JV_FS_REC_" localSheetId="5">'[198]COMPARISON SHEET (1)'!$B$4755:$Q$4755</definedName>
    <definedName name="FS_F_VW_01_34409_1_7587_46__JV_FS_REC_">'[199]COMPARISON SHEET (1)'!$B$4755:$Q$4755</definedName>
    <definedName name="FS_F_VW_01_34409_1_7587_68__JV_FS_REC_" localSheetId="5">'[198]COMPARISON SHEET (1)'!$B$4756:$Q$4756</definedName>
    <definedName name="FS_F_VW_01_34409_1_7587_68__JV_FS_REC_">'[199]COMPARISON SHEET (1)'!$B$4756:$Q$4756</definedName>
    <definedName name="FS_F_VW_01_34409_1_7587_VW__JV_FS_BIDDERS_" localSheetId="5">'[198]COMPARISON SHEET (1)'!$B$4173:$L$4173</definedName>
    <definedName name="FS_F_VW_01_34409_1_7587_VW__JV_FS_BIDDERS_">'[199]COMPARISON SHEET (1)'!$B$4173:$L$4173</definedName>
    <definedName name="FS_F_VW_01_34409_1_8096__JV_FS_COMPARISON_" localSheetId="5">'[198]COMPARISON SHEET (1)'!$B$2663:$S$2663</definedName>
    <definedName name="FS_F_VW_01_34409_1_8096__JV_FS_COMPARISON_">'[199]COMPARISON SHEET (1)'!$B$2663:$S$2663</definedName>
    <definedName name="FS_F_VW_01_34409_1_8096__JV_FS_RV_LTERM_PNACHLASS_" localSheetId="5">'[198]COMPARISON SHEET (1)'!$B$2780:$X$2780</definedName>
    <definedName name="FS_F_VW_01_34409_1_8096__JV_FS_RV_LTERM_PNACHLASS_">'[199]COMPARISON SHEET (1)'!$B$2780:$X$2780</definedName>
    <definedName name="FS_F_VW_01_34409_1_8096_BX__JV_FS_BIDDERS_" localSheetId="5">'[198]COMPARISON SHEET (1)'!$B$4144:$L$4144</definedName>
    <definedName name="FS_F_VW_01_34409_1_8096_BX__JV_FS_BIDDERS_">'[199]COMPARISON SHEET (1)'!$B$4144:$L$4144</definedName>
    <definedName name="FS_F_VW_01_34409_1_8709_RR__JV_FS_BIDDERS_" localSheetId="5">'[198]COMPARISON SHEET (1)'!$B$4166:$L$4166</definedName>
    <definedName name="FS_F_VW_01_34409_1_8709_RR__JV_FS_BIDDERS_">'[199]COMPARISON SHEET (1)'!$B$4166:$L$4166</definedName>
    <definedName name="FS_F_VW_01_34409_1_913_VW__JV_FS_BIDDERS_" localSheetId="5">'[198]COMPARISON SHEET (1)'!$B$4154:$L$4154</definedName>
    <definedName name="FS_F_VW_01_34409_1_913_VW__JV_FS_BIDDERS_">'[199]COMPARISON SHEET (1)'!$B$4154:$L$4154</definedName>
    <definedName name="FS_F_VW_01_34409_10__JV_FS_PRAESENTATIONEN_" localSheetId="5">'[198]COMPARISON SHEET (1)'!$B$15:$AN$15</definedName>
    <definedName name="FS_F_VW_01_34409_10__JV_FS_PRAESENTATIONEN_">'[199]COMPARISON SHEET (1)'!$B$15:$AN$15</definedName>
    <definedName name="FS_F_VW_01_34409_10__JV_FS_REC_SAVING_" localSheetId="5">'[198]COMPARISON SHEET (1)'!$B$6513:$M$6513</definedName>
    <definedName name="FS_F_VW_01_34409_10__JV_FS_REC_SAVING_">'[199]COMPARISON SHEET (1)'!$B$6513:$M$6513</definedName>
    <definedName name="FS_F_VW_01_34409_10_1__V_FS_BAUSTUFE_VORGABEN_STK_" localSheetId="5">'[198]COMPARISON SHEET (1)'!$B$2075:$D$2075</definedName>
    <definedName name="FS_F_VW_01_34409_10_1__V_FS_BAUSTUFE_VORGABEN_STK_">'[199]COMPARISON SHEET (1)'!$B$2075:$D$2075</definedName>
    <definedName name="FS_F_VW_01_34409_10_10925__JV_FS_COMPARISON_" localSheetId="5">'[198]COMPARISON SHEET (1)'!$B$2727:$S$2727</definedName>
    <definedName name="FS_F_VW_01_34409_10_10925__JV_FS_COMPARISON_">'[199]COMPARISON SHEET (1)'!$B$2727:$S$2727</definedName>
    <definedName name="FS_F_VW_01_34409_10_10925__JV_FS_RV_LTERM_PNACHLASS_" localSheetId="5">'[198]COMPARISON SHEET (1)'!$B$2844:$X$2844</definedName>
    <definedName name="FS_F_VW_01_34409_10_10925__JV_FS_RV_LTERM_PNACHLASS_">'[199]COMPARISON SHEET (1)'!$B$2844:$X$2844</definedName>
    <definedName name="FS_F_VW_01_34409_10_2__V_FS_BAUSTUFE_VORGABEN_STK_" localSheetId="5">'[198]COMPARISON SHEET (1)'!$B$2076:$D$2076</definedName>
    <definedName name="FS_F_VW_01_34409_10_2__V_FS_BAUSTUFE_VORGABEN_STK_">'[199]COMPARISON SHEET (1)'!$B$2076:$D$2076</definedName>
    <definedName name="FS_F_VW_01_34409_10_3739__JV_FS_COMPARISON_" localSheetId="5">'[198]COMPARISON SHEET (1)'!$B$2724:$S$2724</definedName>
    <definedName name="FS_F_VW_01_34409_10_3739__JV_FS_COMPARISON_">'[199]COMPARISON SHEET (1)'!$B$2724:$S$2724</definedName>
    <definedName name="FS_F_VW_01_34409_10_3739__JV_FS_RV_LTERM_PNACHLASS_" localSheetId="5">'[198]COMPARISON SHEET (1)'!$B$2841:$X$2841</definedName>
    <definedName name="FS_F_VW_01_34409_10_3739__JV_FS_RV_LTERM_PNACHLASS_">'[199]COMPARISON SHEET (1)'!$B$2841:$X$2841</definedName>
    <definedName name="FS_F_VW_01_34409_10_40645__JV_FS_COMPARISON_" localSheetId="5">'[198]COMPARISON SHEET (1)'!$B$2728:$S$2728</definedName>
    <definedName name="FS_F_VW_01_34409_10_40645__JV_FS_COMPARISON_">'[199]COMPARISON SHEET (1)'!$B$2728:$S$2728</definedName>
    <definedName name="FS_F_VW_01_34409_10_40645__JV_FS_RV_LTERM_PNACHLASS_" localSheetId="5">'[198]COMPARISON SHEET (1)'!$B$2845:$X$2845</definedName>
    <definedName name="FS_F_VW_01_34409_10_40645__JV_FS_RV_LTERM_PNACHLASS_">'[199]COMPARISON SHEET (1)'!$B$2845:$X$2845</definedName>
    <definedName name="FS_F_VW_01_34409_10_599__JV_FS_COMPARISON_" localSheetId="5">'[198]COMPARISON SHEET (1)'!$B$2723:$S$2723</definedName>
    <definedName name="FS_F_VW_01_34409_10_599__JV_FS_COMPARISON_">'[199]COMPARISON SHEET (1)'!$B$2723:$S$2723</definedName>
    <definedName name="FS_F_VW_01_34409_10_599__JV_FS_RV_LTERM_PNACHLASS_" localSheetId="5">'[198]COMPARISON SHEET (1)'!$B$2840:$X$2840</definedName>
    <definedName name="FS_F_VW_01_34409_10_599__JV_FS_RV_LTERM_PNACHLASS_">'[199]COMPARISON SHEET (1)'!$B$2840:$X$2840</definedName>
    <definedName name="FS_F_VW_01_34409_10_61__JV_FS_COMPARISON_" localSheetId="5">'[198]COMPARISON SHEET (1)'!$B$2722:$S$2722</definedName>
    <definedName name="FS_F_VW_01_34409_10_61__JV_FS_COMPARISON_">'[199]COMPARISON SHEET (1)'!$B$2722:$S$2722</definedName>
    <definedName name="FS_F_VW_01_34409_10_61__JV_FS_RV_LTERM_PNACHLASS_" localSheetId="5">'[198]COMPARISON SHEET (1)'!$B$2839:$X$2839</definedName>
    <definedName name="FS_F_VW_01_34409_10_61__JV_FS_RV_LTERM_PNACHLASS_">'[199]COMPARISON SHEET (1)'!$B$2839:$X$2839</definedName>
    <definedName name="FS_F_VW_01_34409_10_7587__JV_FS_COMPARISON_" localSheetId="5">'[198]COMPARISON SHEET (1)'!$B$2725:$S$2725</definedName>
    <definedName name="FS_F_VW_01_34409_10_7587__JV_FS_COMPARISON_">'[199]COMPARISON SHEET (1)'!$B$2725:$S$2725</definedName>
    <definedName name="FS_F_VW_01_34409_10_7587__JV_FS_REC_LIEF_" localSheetId="5">'[198]COMPARISON SHEET (1)'!$B$6453:$P$6453</definedName>
    <definedName name="FS_F_VW_01_34409_10_7587__JV_FS_REC_LIEF_">'[199]COMPARISON SHEET (1)'!$B$6453:$P$6453</definedName>
    <definedName name="FS_F_VW_01_34409_10_7587__JV_FS_RV_LTERM_PNACHLASS_" localSheetId="5">'[198]COMPARISON SHEET (1)'!$B$2842:$X$2842</definedName>
    <definedName name="FS_F_VW_01_34409_10_7587__JV_FS_RV_LTERM_PNACHLASS_">'[199]COMPARISON SHEET (1)'!$B$2842:$X$2842</definedName>
    <definedName name="FS_F_VW_01_34409_10_7587_1__JV_FS_BAUSTUFE_ANGEBOTE_WAE_" localSheetId="5">'[198]COMPARISON SHEET (1)'!$B$1600:$E$1600</definedName>
    <definedName name="FS_F_VW_01_34409_10_7587_1__JV_FS_BAUSTUFE_ANGEBOTE_WAE_">'[199]COMPARISON SHEET (1)'!$B$1600:$E$1600</definedName>
    <definedName name="FS_F_VW_01_34409_10_7587_11__JV_FS_REC_" localSheetId="5">'[198]COMPARISON SHEET (1)'!$B$5692:$Q$5692</definedName>
    <definedName name="FS_F_VW_01_34409_10_7587_11__JV_FS_REC_">'[199]COMPARISON SHEET (1)'!$B$5692:$Q$5692</definedName>
    <definedName name="FS_F_VW_01_34409_10_7587_2__JV_FS_BAUSTUFE_ANGEBOTE_WAE_" localSheetId="5">'[198]COMPARISON SHEET (1)'!$B$1601:$E$1601</definedName>
    <definedName name="FS_F_VW_01_34409_10_7587_2__JV_FS_BAUSTUFE_ANGEBOTE_WAE_">'[199]COMPARISON SHEET (1)'!$B$1601:$E$1601</definedName>
    <definedName name="FS_F_VW_01_34409_10_7587_28__JV_FS_REC_" localSheetId="5">'[198]COMPARISON SHEET (1)'!$B$5693:$Q$5693</definedName>
    <definedName name="FS_F_VW_01_34409_10_7587_28__JV_FS_REC_">'[199]COMPARISON SHEET (1)'!$B$5693:$Q$5693</definedName>
    <definedName name="FS_F_VW_01_34409_10_7587_37__JV_FS_REC_" localSheetId="5">'[198]COMPARISON SHEET (1)'!$B$5694:$Q$5694</definedName>
    <definedName name="FS_F_VW_01_34409_10_7587_37__JV_FS_REC_">'[199]COMPARISON SHEET (1)'!$B$5694:$Q$5694</definedName>
    <definedName name="FS_F_VW_01_34409_10_7587_46__JV_FS_REC_" localSheetId="5">'[198]COMPARISON SHEET (1)'!$B$5695:$Q$5695</definedName>
    <definedName name="FS_F_VW_01_34409_10_7587_46__JV_FS_REC_">'[199]COMPARISON SHEET (1)'!$B$5695:$Q$5695</definedName>
    <definedName name="FS_F_VW_01_34409_10_7587_68__JV_FS_REC_" localSheetId="5">'[198]COMPARISON SHEET (1)'!$B$5696:$Q$5696</definedName>
    <definedName name="FS_F_VW_01_34409_10_7587_68__JV_FS_REC_">'[199]COMPARISON SHEET (1)'!$B$5696:$Q$5696</definedName>
    <definedName name="FS_F_VW_01_34409_10_8096__JV_FS_COMPARISON_" localSheetId="5">'[198]COMPARISON SHEET (1)'!$B$2726:$S$2726</definedName>
    <definedName name="FS_F_VW_01_34409_10_8096__JV_FS_COMPARISON_">'[199]COMPARISON SHEET (1)'!$B$2726:$S$2726</definedName>
    <definedName name="FS_F_VW_01_34409_10_8096__JV_FS_RV_LTERM_PNACHLASS_" localSheetId="5">'[198]COMPARISON SHEET (1)'!$B$2843:$X$2843</definedName>
    <definedName name="FS_F_VW_01_34409_10_8096__JV_FS_RV_LTERM_PNACHLASS_">'[199]COMPARISON SHEET (1)'!$B$2843:$X$2843</definedName>
    <definedName name="FS_F_VW_01_34409_11__JV_FS_PRAESENTATIONEN_" localSheetId="5">'[198]COMPARISON SHEET (1)'!$B$16:$AN$16</definedName>
    <definedName name="FS_F_VW_01_34409_11__JV_FS_PRAESENTATIONEN_">'[199]COMPARISON SHEET (1)'!$B$16:$AN$16</definedName>
    <definedName name="FS_F_VW_01_34409_11__JV_FS_REC_SAVING_" localSheetId="5">'[198]COMPARISON SHEET (1)'!$B$6514:$M$6514</definedName>
    <definedName name="FS_F_VW_01_34409_11__JV_FS_REC_SAVING_">'[199]COMPARISON SHEET (1)'!$B$6514:$M$6514</definedName>
    <definedName name="FS_F_VW_01_34409_11_1__V_FS_BAUSTUFE_VORGABEN_STK_" localSheetId="5">'[198]COMPARISON SHEET (1)'!$B$2077:$D$2077</definedName>
    <definedName name="FS_F_VW_01_34409_11_1__V_FS_BAUSTUFE_VORGABEN_STK_">'[199]COMPARISON SHEET (1)'!$B$2077:$D$2077</definedName>
    <definedName name="FS_F_VW_01_34409_11_10925__JV_FS_COMPARISON_" localSheetId="5">'[198]COMPARISON SHEET (1)'!$B$2734:$S$2734</definedName>
    <definedName name="FS_F_VW_01_34409_11_10925__JV_FS_COMPARISON_">'[199]COMPARISON SHEET (1)'!$B$2734:$S$2734</definedName>
    <definedName name="FS_F_VW_01_34409_11_10925__JV_FS_RV_LTERM_PNACHLASS_" localSheetId="5">'[198]COMPARISON SHEET (1)'!$B$2851:$X$2851</definedName>
    <definedName name="FS_F_VW_01_34409_11_10925__JV_FS_RV_LTERM_PNACHLASS_">'[199]COMPARISON SHEET (1)'!$B$2851:$X$2851</definedName>
    <definedName name="FS_F_VW_01_34409_11_2__V_FS_BAUSTUFE_VORGABEN_STK_" localSheetId="5">'[198]COMPARISON SHEET (1)'!$B$2078:$D$2078</definedName>
    <definedName name="FS_F_VW_01_34409_11_2__V_FS_BAUSTUFE_VORGABEN_STK_">'[199]COMPARISON SHEET (1)'!$B$2078:$D$2078</definedName>
    <definedName name="FS_F_VW_01_34409_11_3739__JV_FS_COMPARISON_" localSheetId="5">'[198]COMPARISON SHEET (1)'!$B$2731:$S$2731</definedName>
    <definedName name="FS_F_VW_01_34409_11_3739__JV_FS_COMPARISON_">'[199]COMPARISON SHEET (1)'!$B$2731:$S$2731</definedName>
    <definedName name="FS_F_VW_01_34409_11_3739__JV_FS_RV_LTERM_PNACHLASS_" localSheetId="5">'[198]COMPARISON SHEET (1)'!$B$2848:$X$2848</definedName>
    <definedName name="FS_F_VW_01_34409_11_3739__JV_FS_RV_LTERM_PNACHLASS_">'[199]COMPARISON SHEET (1)'!$B$2848:$X$2848</definedName>
    <definedName name="FS_F_VW_01_34409_11_40645__JV_FS_COMPARISON_" localSheetId="5">'[198]COMPARISON SHEET (1)'!$B$2735:$S$2735</definedName>
    <definedName name="FS_F_VW_01_34409_11_40645__JV_FS_COMPARISON_">'[199]COMPARISON SHEET (1)'!$B$2735:$S$2735</definedName>
    <definedName name="FS_F_VW_01_34409_11_40645__JV_FS_RV_LTERM_PNACHLASS_" localSheetId="5">'[198]COMPARISON SHEET (1)'!$B$2852:$X$2852</definedName>
    <definedName name="FS_F_VW_01_34409_11_40645__JV_FS_RV_LTERM_PNACHLASS_">'[199]COMPARISON SHEET (1)'!$B$2852:$X$2852</definedName>
    <definedName name="FS_F_VW_01_34409_11_599__JV_FS_COMPARISON_" localSheetId="5">'[198]COMPARISON SHEET (1)'!$B$2730:$S$2730</definedName>
    <definedName name="FS_F_VW_01_34409_11_599__JV_FS_COMPARISON_">'[199]COMPARISON SHEET (1)'!$B$2730:$S$2730</definedName>
    <definedName name="FS_F_VW_01_34409_11_599__JV_FS_RV_LTERM_PNACHLASS_" localSheetId="5">'[198]COMPARISON SHEET (1)'!$B$2847:$X$2847</definedName>
    <definedName name="FS_F_VW_01_34409_11_599__JV_FS_RV_LTERM_PNACHLASS_">'[199]COMPARISON SHEET (1)'!$B$2847:$X$2847</definedName>
    <definedName name="FS_F_VW_01_34409_11_61__JV_FS_COMPARISON_" localSheetId="5">'[198]COMPARISON SHEET (1)'!$B$2729:$S$2729</definedName>
    <definedName name="FS_F_VW_01_34409_11_61__JV_FS_COMPARISON_">'[199]COMPARISON SHEET (1)'!$B$2729:$S$2729</definedName>
    <definedName name="FS_F_VW_01_34409_11_61__JV_FS_RV_LTERM_PNACHLASS_" localSheetId="5">'[198]COMPARISON SHEET (1)'!$B$2846:$X$2846</definedName>
    <definedName name="FS_F_VW_01_34409_11_61__JV_FS_RV_LTERM_PNACHLASS_">'[199]COMPARISON SHEET (1)'!$B$2846:$X$2846</definedName>
    <definedName name="FS_F_VW_01_34409_11_7587__JV_FS_COMPARISON_" localSheetId="5">'[198]COMPARISON SHEET (1)'!$B$2732:$S$2732</definedName>
    <definedName name="FS_F_VW_01_34409_11_7587__JV_FS_COMPARISON_">'[199]COMPARISON SHEET (1)'!$B$2732:$S$2732</definedName>
    <definedName name="FS_F_VW_01_34409_11_7587__JV_FS_REC_LIEF_" localSheetId="5">'[198]COMPARISON SHEET (1)'!$B$6460:$P$6460</definedName>
    <definedName name="FS_F_VW_01_34409_11_7587__JV_FS_REC_LIEF_">'[199]COMPARISON SHEET (1)'!$B$6460:$P$6460</definedName>
    <definedName name="FS_F_VW_01_34409_11_7587__JV_FS_RV_LTERM_PNACHLASS_" localSheetId="5">'[198]COMPARISON SHEET (1)'!$B$2849:$X$2849</definedName>
    <definedName name="FS_F_VW_01_34409_11_7587__JV_FS_RV_LTERM_PNACHLASS_">'[199]COMPARISON SHEET (1)'!$B$2849:$X$2849</definedName>
    <definedName name="FS_F_VW_01_34409_11_7587_1__JV_FS_BAUSTUFE_ANGEBOTE_WAE_" localSheetId="5">'[198]COMPARISON SHEET (1)'!$B$1670:$E$1670</definedName>
    <definedName name="FS_F_VW_01_34409_11_7587_1__JV_FS_BAUSTUFE_ANGEBOTE_WAE_">'[199]COMPARISON SHEET (1)'!$B$1670:$E$1670</definedName>
    <definedName name="FS_F_VW_01_34409_11_7587_11__JV_FS_REC_" localSheetId="5">'[198]COMPARISON SHEET (1)'!$B$5797:$Q$5797</definedName>
    <definedName name="FS_F_VW_01_34409_11_7587_11__JV_FS_REC_">'[199]COMPARISON SHEET (1)'!$B$5797:$Q$5797</definedName>
    <definedName name="FS_F_VW_01_34409_11_7587_2__JV_FS_BAUSTUFE_ANGEBOTE_WAE_" localSheetId="5">'[198]COMPARISON SHEET (1)'!$B$1671:$E$1671</definedName>
    <definedName name="FS_F_VW_01_34409_11_7587_2__JV_FS_BAUSTUFE_ANGEBOTE_WAE_">'[199]COMPARISON SHEET (1)'!$B$1671:$E$1671</definedName>
    <definedName name="FS_F_VW_01_34409_11_7587_28__JV_FS_REC_" localSheetId="5">'[198]COMPARISON SHEET (1)'!$B$5798:$Q$5798</definedName>
    <definedName name="FS_F_VW_01_34409_11_7587_28__JV_FS_REC_">'[199]COMPARISON SHEET (1)'!$B$5798:$Q$5798</definedName>
    <definedName name="FS_F_VW_01_34409_11_7587_37__JV_FS_REC_" localSheetId="5">'[198]COMPARISON SHEET (1)'!$B$5799:$Q$5799</definedName>
    <definedName name="FS_F_VW_01_34409_11_7587_37__JV_FS_REC_">'[199]COMPARISON SHEET (1)'!$B$5799:$Q$5799</definedName>
    <definedName name="FS_F_VW_01_34409_11_7587_46__JV_FS_REC_" localSheetId="5">'[198]COMPARISON SHEET (1)'!$B$5800:$Q$5800</definedName>
    <definedName name="FS_F_VW_01_34409_11_7587_46__JV_FS_REC_">'[199]COMPARISON SHEET (1)'!$B$5800:$Q$5800</definedName>
    <definedName name="FS_F_VW_01_34409_11_7587_68__JV_FS_REC_" localSheetId="5">'[198]COMPARISON SHEET (1)'!$B$5801:$Q$5801</definedName>
    <definedName name="FS_F_VW_01_34409_11_7587_68__JV_FS_REC_">'[199]COMPARISON SHEET (1)'!$B$5801:$Q$5801</definedName>
    <definedName name="FS_F_VW_01_34409_11_8096__JV_FS_COMPARISON_" localSheetId="5">'[198]COMPARISON SHEET (1)'!$B$2733:$S$2733</definedName>
    <definedName name="FS_F_VW_01_34409_11_8096__JV_FS_COMPARISON_">'[199]COMPARISON SHEET (1)'!$B$2733:$S$2733</definedName>
    <definedName name="FS_F_VW_01_34409_11_8096__JV_FS_RV_LTERM_PNACHLASS_" localSheetId="5">'[198]COMPARISON SHEET (1)'!$B$2850:$X$2850</definedName>
    <definedName name="FS_F_VW_01_34409_11_8096__JV_FS_RV_LTERM_PNACHLASS_">'[199]COMPARISON SHEET (1)'!$B$2850:$X$2850</definedName>
    <definedName name="FS_F_VW_01_34409_12__JV_FS_PRAESENTATIONEN_" localSheetId="5">'[198]COMPARISON SHEET (1)'!$B$17:$AN$17</definedName>
    <definedName name="FS_F_VW_01_34409_12__JV_FS_PRAESENTATIONEN_">'[199]COMPARISON SHEET (1)'!$B$17:$AN$17</definedName>
    <definedName name="FS_F_VW_01_34409_12__JV_FS_REC_SAVING_" localSheetId="5">'[198]COMPARISON SHEET (1)'!$B$6515:$M$6515</definedName>
    <definedName name="FS_F_VW_01_34409_12__JV_FS_REC_SAVING_">'[199]COMPARISON SHEET (1)'!$B$6515:$M$6515</definedName>
    <definedName name="FS_F_VW_01_34409_12_1__V_FS_BAUSTUFE_VORGABEN_STK_" localSheetId="5">'[198]COMPARISON SHEET (1)'!$B$2079:$D$2079</definedName>
    <definedName name="FS_F_VW_01_34409_12_1__V_FS_BAUSTUFE_VORGABEN_STK_">'[199]COMPARISON SHEET (1)'!$B$2079:$D$2079</definedName>
    <definedName name="FS_F_VW_01_34409_12_10925__JV_FS_COMPARISON_" localSheetId="5">'[198]COMPARISON SHEET (1)'!$B$2741:$S$2741</definedName>
    <definedName name="FS_F_VW_01_34409_12_10925__JV_FS_COMPARISON_">'[199]COMPARISON SHEET (1)'!$B$2741:$S$2741</definedName>
    <definedName name="FS_F_VW_01_34409_12_10925__JV_FS_RV_LTERM_PNACHLASS_" localSheetId="5">'[198]COMPARISON SHEET (1)'!$B$2858:$X$2858</definedName>
    <definedName name="FS_F_VW_01_34409_12_10925__JV_FS_RV_LTERM_PNACHLASS_">'[199]COMPARISON SHEET (1)'!$B$2858:$X$2858</definedName>
    <definedName name="FS_F_VW_01_34409_12_2__V_FS_BAUSTUFE_VORGABEN_STK_" localSheetId="5">'[198]COMPARISON SHEET (1)'!$B$2080:$D$2080</definedName>
    <definedName name="FS_F_VW_01_34409_12_2__V_FS_BAUSTUFE_VORGABEN_STK_">'[199]COMPARISON SHEET (1)'!$B$2080:$D$2080</definedName>
    <definedName name="FS_F_VW_01_34409_12_3739__JV_FS_COMPARISON_" localSheetId="5">'[198]COMPARISON SHEET (1)'!$B$2738:$S$2738</definedName>
    <definedName name="FS_F_VW_01_34409_12_3739__JV_FS_COMPARISON_">'[199]COMPARISON SHEET (1)'!$B$2738:$S$2738</definedName>
    <definedName name="FS_F_VW_01_34409_12_3739__JV_FS_RV_LTERM_PNACHLASS_" localSheetId="5">'[198]COMPARISON SHEET (1)'!$B$2855:$X$2855</definedName>
    <definedName name="FS_F_VW_01_34409_12_3739__JV_FS_RV_LTERM_PNACHLASS_">'[199]COMPARISON SHEET (1)'!$B$2855:$X$2855</definedName>
    <definedName name="FS_F_VW_01_34409_12_40645__JV_FS_COMPARISON_" localSheetId="5">'[198]COMPARISON SHEET (1)'!$B$2742:$S$2742</definedName>
    <definedName name="FS_F_VW_01_34409_12_40645__JV_FS_COMPARISON_">'[199]COMPARISON SHEET (1)'!$B$2742:$S$2742</definedName>
    <definedName name="FS_F_VW_01_34409_12_40645__JV_FS_RV_LTERM_PNACHLASS_" localSheetId="5">'[198]COMPARISON SHEET (1)'!$B$2859:$X$2859</definedName>
    <definedName name="FS_F_VW_01_34409_12_40645__JV_FS_RV_LTERM_PNACHLASS_">'[199]COMPARISON SHEET (1)'!$B$2859:$X$2859</definedName>
    <definedName name="FS_F_VW_01_34409_12_599__JV_FS_COMPARISON_" localSheetId="5">'[198]COMPARISON SHEET (1)'!$B$2737:$S$2737</definedName>
    <definedName name="FS_F_VW_01_34409_12_599__JV_FS_COMPARISON_">'[199]COMPARISON SHEET (1)'!$B$2737:$S$2737</definedName>
    <definedName name="FS_F_VW_01_34409_12_599__JV_FS_RV_LTERM_PNACHLASS_" localSheetId="5">'[198]COMPARISON SHEET (1)'!$B$2854:$X$2854</definedName>
    <definedName name="FS_F_VW_01_34409_12_599__JV_FS_RV_LTERM_PNACHLASS_">'[199]COMPARISON SHEET (1)'!$B$2854:$X$2854</definedName>
    <definedName name="FS_F_VW_01_34409_12_61__JV_FS_COMPARISON_" localSheetId="5">'[198]COMPARISON SHEET (1)'!$B$2736:$S$2736</definedName>
    <definedName name="FS_F_VW_01_34409_12_61__JV_FS_COMPARISON_">'[199]COMPARISON SHEET (1)'!$B$2736:$S$2736</definedName>
    <definedName name="FS_F_VW_01_34409_12_61__JV_FS_RV_LTERM_PNACHLASS_" localSheetId="5">'[198]COMPARISON SHEET (1)'!$B$2853:$X$2853</definedName>
    <definedName name="FS_F_VW_01_34409_12_61__JV_FS_RV_LTERM_PNACHLASS_">'[199]COMPARISON SHEET (1)'!$B$2853:$X$2853</definedName>
    <definedName name="FS_F_VW_01_34409_12_7587__JV_FS_COMPARISON_" localSheetId="5">'[198]COMPARISON SHEET (1)'!$B$2739:$S$2739</definedName>
    <definedName name="FS_F_VW_01_34409_12_7587__JV_FS_COMPARISON_">'[199]COMPARISON SHEET (1)'!$B$2739:$S$2739</definedName>
    <definedName name="FS_F_VW_01_34409_12_7587__JV_FS_REC_LIEF_" localSheetId="5">'[198]COMPARISON SHEET (1)'!$B$6467:$P$6467</definedName>
    <definedName name="FS_F_VW_01_34409_12_7587__JV_FS_REC_LIEF_">'[199]COMPARISON SHEET (1)'!$B$6467:$P$6467</definedName>
    <definedName name="FS_F_VW_01_34409_12_7587__JV_FS_RV_LTERM_PNACHLASS_" localSheetId="5">'[198]COMPARISON SHEET (1)'!$B$2856:$X$2856</definedName>
    <definedName name="FS_F_VW_01_34409_12_7587__JV_FS_RV_LTERM_PNACHLASS_">'[199]COMPARISON SHEET (1)'!$B$2856:$X$2856</definedName>
    <definedName name="FS_F_VW_01_34409_12_7587_1__JV_FS_BAUSTUFE_ANGEBOTE_WAE_" localSheetId="5">'[198]COMPARISON SHEET (1)'!$B$1740:$E$1740</definedName>
    <definedName name="FS_F_VW_01_34409_12_7587_1__JV_FS_BAUSTUFE_ANGEBOTE_WAE_">'[199]COMPARISON SHEET (1)'!$B$1740:$E$1740</definedName>
    <definedName name="FS_F_VW_01_34409_12_7587_11__JV_FS_REC_" localSheetId="5">'[198]COMPARISON SHEET (1)'!$B$5902:$Q$5902</definedName>
    <definedName name="FS_F_VW_01_34409_12_7587_11__JV_FS_REC_">'[199]COMPARISON SHEET (1)'!$B$5902:$Q$5902</definedName>
    <definedName name="FS_F_VW_01_34409_12_7587_2__JV_FS_BAUSTUFE_ANGEBOTE_WAE_" localSheetId="5">'[198]COMPARISON SHEET (1)'!$B$1741:$E$1741</definedName>
    <definedName name="FS_F_VW_01_34409_12_7587_2__JV_FS_BAUSTUFE_ANGEBOTE_WAE_">'[199]COMPARISON SHEET (1)'!$B$1741:$E$1741</definedName>
    <definedName name="FS_F_VW_01_34409_12_7587_28__JV_FS_REC_" localSheetId="5">'[198]COMPARISON SHEET (1)'!$B$5903:$Q$5903</definedName>
    <definedName name="FS_F_VW_01_34409_12_7587_28__JV_FS_REC_">'[199]COMPARISON SHEET (1)'!$B$5903:$Q$5903</definedName>
    <definedName name="FS_F_VW_01_34409_12_7587_37__JV_FS_REC_" localSheetId="5">'[198]COMPARISON SHEET (1)'!$B$5904:$Q$5904</definedName>
    <definedName name="FS_F_VW_01_34409_12_7587_37__JV_FS_REC_">'[199]COMPARISON SHEET (1)'!$B$5904:$Q$5904</definedName>
    <definedName name="FS_F_VW_01_34409_12_7587_46__JV_FS_REC_" localSheetId="5">'[198]COMPARISON SHEET (1)'!$B$5905:$Q$5905</definedName>
    <definedName name="FS_F_VW_01_34409_12_7587_46__JV_FS_REC_">'[199]COMPARISON SHEET (1)'!$B$5905:$Q$5905</definedName>
    <definedName name="FS_F_VW_01_34409_12_7587_68__JV_FS_REC_" localSheetId="5">'[198]COMPARISON SHEET (1)'!$B$5906:$Q$5906</definedName>
    <definedName name="FS_F_VW_01_34409_12_7587_68__JV_FS_REC_">'[199]COMPARISON SHEET (1)'!$B$5906:$Q$5906</definedName>
    <definedName name="FS_F_VW_01_34409_12_8096__JV_FS_COMPARISON_" localSheetId="5">'[198]COMPARISON SHEET (1)'!$B$2740:$S$2740</definedName>
    <definedName name="FS_F_VW_01_34409_12_8096__JV_FS_COMPARISON_">'[199]COMPARISON SHEET (1)'!$B$2740:$S$2740</definedName>
    <definedName name="FS_F_VW_01_34409_12_8096__JV_FS_RV_LTERM_PNACHLASS_" localSheetId="5">'[198]COMPARISON SHEET (1)'!$B$2857:$X$2857</definedName>
    <definedName name="FS_F_VW_01_34409_12_8096__JV_FS_RV_LTERM_PNACHLASS_">'[199]COMPARISON SHEET (1)'!$B$2857:$X$2857</definedName>
    <definedName name="FS_F_VW_01_34409_13__JV_FS_PRAESENTATIONEN_" localSheetId="5">'[198]COMPARISON SHEET (1)'!$B$18:$AN$18</definedName>
    <definedName name="FS_F_VW_01_34409_13__JV_FS_PRAESENTATIONEN_">'[199]COMPARISON SHEET (1)'!$B$18:$AN$18</definedName>
    <definedName name="FS_F_VW_01_34409_13__JV_FS_REC_SAVING_" localSheetId="5">'[198]COMPARISON SHEET (1)'!$B$6516:$M$6516</definedName>
    <definedName name="FS_F_VW_01_34409_13__JV_FS_REC_SAVING_">'[199]COMPARISON SHEET (1)'!$B$6516:$M$6516</definedName>
    <definedName name="FS_F_VW_01_34409_13_1__V_FS_BAUSTUFE_VORGABEN_STK_" localSheetId="5">'[198]COMPARISON SHEET (1)'!$B$2081:$D$2081</definedName>
    <definedName name="FS_F_VW_01_34409_13_1__V_FS_BAUSTUFE_VORGABEN_STK_">'[199]COMPARISON SHEET (1)'!$B$2081:$D$2081</definedName>
    <definedName name="FS_F_VW_01_34409_13_10925__JV_FS_COMPARISON_" localSheetId="5">'[198]COMPARISON SHEET (1)'!$B$2748:$S$2748</definedName>
    <definedName name="FS_F_VW_01_34409_13_10925__JV_FS_COMPARISON_">'[199]COMPARISON SHEET (1)'!$B$2748:$S$2748</definedName>
    <definedName name="FS_F_VW_01_34409_13_10925__JV_FS_RV_LTERM_PNACHLASS_" localSheetId="5">'[198]COMPARISON SHEET (1)'!$B$2865:$X$2865</definedName>
    <definedName name="FS_F_VW_01_34409_13_10925__JV_FS_RV_LTERM_PNACHLASS_">'[199]COMPARISON SHEET (1)'!$B$2865:$X$2865</definedName>
    <definedName name="FS_F_VW_01_34409_13_2__V_FS_BAUSTUFE_VORGABEN_STK_" localSheetId="5">'[198]COMPARISON SHEET (1)'!$B$2082:$D$2082</definedName>
    <definedName name="FS_F_VW_01_34409_13_2__V_FS_BAUSTUFE_VORGABEN_STK_">'[199]COMPARISON SHEET (1)'!$B$2082:$D$2082</definedName>
    <definedName name="FS_F_VW_01_34409_13_3739__JV_FS_COMPARISON_" localSheetId="5">'[198]COMPARISON SHEET (1)'!$B$2745:$S$2745</definedName>
    <definedName name="FS_F_VW_01_34409_13_3739__JV_FS_COMPARISON_">'[199]COMPARISON SHEET (1)'!$B$2745:$S$2745</definedName>
    <definedName name="FS_F_VW_01_34409_13_3739__JV_FS_RV_LTERM_PNACHLASS_" localSheetId="5">'[198]COMPARISON SHEET (1)'!$B$2862:$X$2862</definedName>
    <definedName name="FS_F_VW_01_34409_13_3739__JV_FS_RV_LTERM_PNACHLASS_">'[199]COMPARISON SHEET (1)'!$B$2862:$X$2862</definedName>
    <definedName name="FS_F_VW_01_34409_13_40645__JV_FS_COMPARISON_" localSheetId="5">'[198]COMPARISON SHEET (1)'!$B$2749:$S$2749</definedName>
    <definedName name="FS_F_VW_01_34409_13_40645__JV_FS_COMPARISON_">'[199]COMPARISON SHEET (1)'!$B$2749:$S$2749</definedName>
    <definedName name="FS_F_VW_01_34409_13_40645__JV_FS_RV_LTERM_PNACHLASS_" localSheetId="5">'[198]COMPARISON SHEET (1)'!$B$2866:$X$2866</definedName>
    <definedName name="FS_F_VW_01_34409_13_40645__JV_FS_RV_LTERM_PNACHLASS_">'[199]COMPARISON SHEET (1)'!$B$2866:$X$2866</definedName>
    <definedName name="FS_F_VW_01_34409_13_599__JV_FS_COMPARISON_" localSheetId="5">'[198]COMPARISON SHEET (1)'!$B$2744:$S$2744</definedName>
    <definedName name="FS_F_VW_01_34409_13_599__JV_FS_COMPARISON_">'[199]COMPARISON SHEET (1)'!$B$2744:$S$2744</definedName>
    <definedName name="FS_F_VW_01_34409_13_599__JV_FS_REC_LIEF_" localSheetId="5">'[198]COMPARISON SHEET (1)'!$B$6472:$P$6472</definedName>
    <definedName name="FS_F_VW_01_34409_13_599__JV_FS_REC_LIEF_">'[199]COMPARISON SHEET (1)'!$B$6472:$P$6472</definedName>
    <definedName name="FS_F_VW_01_34409_13_599__JV_FS_RV_LTERM_PNACHLASS_" localSheetId="5">'[198]COMPARISON SHEET (1)'!$B$2861:$X$2861</definedName>
    <definedName name="FS_F_VW_01_34409_13_599__JV_FS_RV_LTERM_PNACHLASS_">'[199]COMPARISON SHEET (1)'!$B$2861:$X$2861</definedName>
    <definedName name="FS_F_VW_01_34409_13_599_1__JV_FS_BAUSTUFE_ANGEBOTE_WAE_" localSheetId="5">'[198]COMPARISON SHEET (1)'!$B$1784:$E$1784</definedName>
    <definedName name="FS_F_VW_01_34409_13_599_1__JV_FS_BAUSTUFE_ANGEBOTE_WAE_">'[199]COMPARISON SHEET (1)'!$B$1784:$E$1784</definedName>
    <definedName name="FS_F_VW_01_34409_13_599_11__JV_FS_REC_" localSheetId="5">'[198]COMPARISON SHEET (1)'!$B$5972:$Q$5972</definedName>
    <definedName name="FS_F_VW_01_34409_13_599_11__JV_FS_REC_">'[199]COMPARISON SHEET (1)'!$B$5972:$Q$5972</definedName>
    <definedName name="FS_F_VW_01_34409_13_599_2__JV_FS_BAUSTUFE_ANGEBOTE_WAE_" localSheetId="5">'[198]COMPARISON SHEET (1)'!$B$1785:$E$1785</definedName>
    <definedName name="FS_F_VW_01_34409_13_599_2__JV_FS_BAUSTUFE_ANGEBOTE_WAE_">'[199]COMPARISON SHEET (1)'!$B$1785:$E$1785</definedName>
    <definedName name="FS_F_VW_01_34409_13_599_28__JV_FS_REC_" localSheetId="5">'[198]COMPARISON SHEET (1)'!$B$5973:$Q$5973</definedName>
    <definedName name="FS_F_VW_01_34409_13_599_28__JV_FS_REC_">'[199]COMPARISON SHEET (1)'!$B$5973:$Q$5973</definedName>
    <definedName name="FS_F_VW_01_34409_13_599_37__JV_FS_REC_" localSheetId="5">'[198]COMPARISON SHEET (1)'!$B$5974:$Q$5974</definedName>
    <definedName name="FS_F_VW_01_34409_13_599_37__JV_FS_REC_">'[199]COMPARISON SHEET (1)'!$B$5974:$Q$5974</definedName>
    <definedName name="FS_F_VW_01_34409_13_599_46__JV_FS_REC_" localSheetId="5">'[198]COMPARISON SHEET (1)'!$B$5975:$Q$5975</definedName>
    <definedName name="FS_F_VW_01_34409_13_599_46__JV_FS_REC_">'[199]COMPARISON SHEET (1)'!$B$5975:$Q$5975</definedName>
    <definedName name="FS_F_VW_01_34409_13_599_68__JV_FS_REC_" localSheetId="5">'[198]COMPARISON SHEET (1)'!$B$5976:$Q$5976</definedName>
    <definedName name="FS_F_VW_01_34409_13_599_68__JV_FS_REC_">'[199]COMPARISON SHEET (1)'!$B$5976:$Q$5976</definedName>
    <definedName name="FS_F_VW_01_34409_13_61__JV_FS_COMPARISON_" localSheetId="5">'[198]COMPARISON SHEET (1)'!$B$2743:$S$2743</definedName>
    <definedName name="FS_F_VW_01_34409_13_61__JV_FS_COMPARISON_">'[199]COMPARISON SHEET (1)'!$B$2743:$S$2743</definedName>
    <definedName name="FS_F_VW_01_34409_13_61__JV_FS_RV_LTERM_PNACHLASS_" localSheetId="5">'[198]COMPARISON SHEET (1)'!$B$2860:$X$2860</definedName>
    <definedName name="FS_F_VW_01_34409_13_61__JV_FS_RV_LTERM_PNACHLASS_">'[199]COMPARISON SHEET (1)'!$B$2860:$X$2860</definedName>
    <definedName name="FS_F_VW_01_34409_13_7587__JV_FS_COMPARISON_" localSheetId="5">'[198]COMPARISON SHEET (1)'!$B$2746:$S$2746</definedName>
    <definedName name="FS_F_VW_01_34409_13_7587__JV_FS_COMPARISON_">'[199]COMPARISON SHEET (1)'!$B$2746:$S$2746</definedName>
    <definedName name="FS_F_VW_01_34409_13_7587__JV_FS_RV_LTERM_PNACHLASS_" localSheetId="5">'[198]COMPARISON SHEET (1)'!$B$2863:$X$2863</definedName>
    <definedName name="FS_F_VW_01_34409_13_7587__JV_FS_RV_LTERM_PNACHLASS_">'[199]COMPARISON SHEET (1)'!$B$2863:$X$2863</definedName>
    <definedName name="FS_F_VW_01_34409_13_8096__JV_FS_COMPARISON_" localSheetId="5">'[198]COMPARISON SHEET (1)'!$B$2747:$S$2747</definedName>
    <definedName name="FS_F_VW_01_34409_13_8096__JV_FS_COMPARISON_">'[199]COMPARISON SHEET (1)'!$B$2747:$S$2747</definedName>
    <definedName name="FS_F_VW_01_34409_13_8096__JV_FS_RV_LTERM_PNACHLASS_" localSheetId="5">'[198]COMPARISON SHEET (1)'!$B$2864:$X$2864</definedName>
    <definedName name="FS_F_VW_01_34409_13_8096__JV_FS_RV_LTERM_PNACHLASS_">'[199]COMPARISON SHEET (1)'!$B$2864:$X$2864</definedName>
    <definedName name="FS_F_VW_01_34409_14__JV_FS_PRAESENTATIONEN_" localSheetId="5">'[198]COMPARISON SHEET (1)'!$B$19:$AN$19</definedName>
    <definedName name="FS_F_VW_01_34409_14__JV_FS_PRAESENTATIONEN_">'[199]COMPARISON SHEET (1)'!$B$19:$AN$19</definedName>
    <definedName name="FS_F_VW_01_34409_14__JV_FS_REC_SAVING_" localSheetId="5">'[198]COMPARISON SHEET (1)'!$B$6517:$M$6517</definedName>
    <definedName name="FS_F_VW_01_34409_14__JV_FS_REC_SAVING_">'[199]COMPARISON SHEET (1)'!$B$6517:$M$6517</definedName>
    <definedName name="FS_F_VW_01_34409_14_1__V_FS_BAUSTUFE_VORGABEN_STK_" localSheetId="5">'[198]COMPARISON SHEET (1)'!$B$2083:$D$2083</definedName>
    <definedName name="FS_F_VW_01_34409_14_1__V_FS_BAUSTUFE_VORGABEN_STK_">'[199]COMPARISON SHEET (1)'!$B$2083:$D$2083</definedName>
    <definedName name="FS_F_VW_01_34409_14_10925__JV_FS_COMPARISON_" localSheetId="5">'[198]COMPARISON SHEET (1)'!$B$2755:$S$2755</definedName>
    <definedName name="FS_F_VW_01_34409_14_10925__JV_FS_COMPARISON_">'[199]COMPARISON SHEET (1)'!$B$2755:$S$2755</definedName>
    <definedName name="FS_F_VW_01_34409_14_10925__JV_FS_RV_LTERM_PNACHLASS_" localSheetId="5">'[198]COMPARISON SHEET (1)'!$B$2872:$X$2872</definedName>
    <definedName name="FS_F_VW_01_34409_14_10925__JV_FS_RV_LTERM_PNACHLASS_">'[199]COMPARISON SHEET (1)'!$B$2872:$X$2872</definedName>
    <definedName name="FS_F_VW_01_34409_14_2__V_FS_BAUSTUFE_VORGABEN_STK_" localSheetId="5">'[198]COMPARISON SHEET (1)'!$B$2084:$D$2084</definedName>
    <definedName name="FS_F_VW_01_34409_14_2__V_FS_BAUSTUFE_VORGABEN_STK_">'[199]COMPARISON SHEET (1)'!$B$2084:$D$2084</definedName>
    <definedName name="FS_F_VW_01_34409_14_3739__JV_FS_COMPARISON_" localSheetId="5">'[198]COMPARISON SHEET (1)'!$B$2752:$S$2752</definedName>
    <definedName name="FS_F_VW_01_34409_14_3739__JV_FS_COMPARISON_">'[199]COMPARISON SHEET (1)'!$B$2752:$S$2752</definedName>
    <definedName name="FS_F_VW_01_34409_14_3739__JV_FS_RV_LTERM_PNACHLASS_" localSheetId="5">'[198]COMPARISON SHEET (1)'!$B$2869:$X$2869</definedName>
    <definedName name="FS_F_VW_01_34409_14_3739__JV_FS_RV_LTERM_PNACHLASS_">'[199]COMPARISON SHEET (1)'!$B$2869:$X$2869</definedName>
    <definedName name="FS_F_VW_01_34409_14_40645__JV_FS_COMPARISON_" localSheetId="5">'[198]COMPARISON SHEET (1)'!$B$2756:$S$2756</definedName>
    <definedName name="FS_F_VW_01_34409_14_40645__JV_FS_COMPARISON_">'[199]COMPARISON SHEET (1)'!$B$2756:$S$2756</definedName>
    <definedName name="FS_F_VW_01_34409_14_40645__JV_FS_RV_LTERM_PNACHLASS_" localSheetId="5">'[198]COMPARISON SHEET (1)'!$B$2873:$X$2873</definedName>
    <definedName name="FS_F_VW_01_34409_14_40645__JV_FS_RV_LTERM_PNACHLASS_">'[199]COMPARISON SHEET (1)'!$B$2873:$X$2873</definedName>
    <definedName name="FS_F_VW_01_34409_14_599__JV_FS_COMPARISON_" localSheetId="5">'[198]COMPARISON SHEET (1)'!$B$2751:$S$2751</definedName>
    <definedName name="FS_F_VW_01_34409_14_599__JV_FS_COMPARISON_">'[199]COMPARISON SHEET (1)'!$B$2751:$S$2751</definedName>
    <definedName name="FS_F_VW_01_34409_14_599__JV_FS_REC_LIEF_" localSheetId="5">'[198]COMPARISON SHEET (1)'!$B$6479:$P$6479</definedName>
    <definedName name="FS_F_VW_01_34409_14_599__JV_FS_REC_LIEF_">'[199]COMPARISON SHEET (1)'!$B$6479:$P$6479</definedName>
    <definedName name="FS_F_VW_01_34409_14_599__JV_FS_RV_LTERM_PNACHLASS_" localSheetId="5">'[198]COMPARISON SHEET (1)'!$B$2868:$X$2868</definedName>
    <definedName name="FS_F_VW_01_34409_14_599__JV_FS_RV_LTERM_PNACHLASS_">'[199]COMPARISON SHEET (1)'!$B$2868:$X$2868</definedName>
    <definedName name="FS_F_VW_01_34409_14_599_1__JV_FS_BAUSTUFE_ANGEBOTE_WAE_" localSheetId="5">'[198]COMPARISON SHEET (1)'!$B$1854:$E$1854</definedName>
    <definedName name="FS_F_VW_01_34409_14_599_1__JV_FS_BAUSTUFE_ANGEBOTE_WAE_">'[199]COMPARISON SHEET (1)'!$B$1854:$E$1854</definedName>
    <definedName name="FS_F_VW_01_34409_14_599_11__JV_FS_REC_" localSheetId="5">'[198]COMPARISON SHEET (1)'!$B$6077:$Q$6077</definedName>
    <definedName name="FS_F_VW_01_34409_14_599_11__JV_FS_REC_">'[199]COMPARISON SHEET (1)'!$B$6077:$Q$6077</definedName>
    <definedName name="FS_F_VW_01_34409_14_599_2__JV_FS_BAUSTUFE_ANGEBOTE_WAE_" localSheetId="5">'[198]COMPARISON SHEET (1)'!$B$1855:$E$1855</definedName>
    <definedName name="FS_F_VW_01_34409_14_599_2__JV_FS_BAUSTUFE_ANGEBOTE_WAE_">'[199]COMPARISON SHEET (1)'!$B$1855:$E$1855</definedName>
    <definedName name="FS_F_VW_01_34409_14_599_28__JV_FS_REC_" localSheetId="5">'[198]COMPARISON SHEET (1)'!$B$6078:$Q$6078</definedName>
    <definedName name="FS_F_VW_01_34409_14_599_28__JV_FS_REC_">'[199]COMPARISON SHEET (1)'!$B$6078:$Q$6078</definedName>
    <definedName name="FS_F_VW_01_34409_14_599_37__JV_FS_REC_" localSheetId="5">'[198]COMPARISON SHEET (1)'!$B$6079:$Q$6079</definedName>
    <definedName name="FS_F_VW_01_34409_14_599_37__JV_FS_REC_">'[199]COMPARISON SHEET (1)'!$B$6079:$Q$6079</definedName>
    <definedName name="FS_F_VW_01_34409_14_599_46__JV_FS_REC_" localSheetId="5">'[198]COMPARISON SHEET (1)'!$B$6080:$Q$6080</definedName>
    <definedName name="FS_F_VW_01_34409_14_599_46__JV_FS_REC_">'[199]COMPARISON SHEET (1)'!$B$6080:$Q$6080</definedName>
    <definedName name="FS_F_VW_01_34409_14_599_68__JV_FS_REC_" localSheetId="5">'[198]COMPARISON SHEET (1)'!$B$6081:$Q$6081</definedName>
    <definedName name="FS_F_VW_01_34409_14_599_68__JV_FS_REC_">'[199]COMPARISON SHEET (1)'!$B$6081:$Q$6081</definedName>
    <definedName name="FS_F_VW_01_34409_14_61__JV_FS_COMPARISON_" localSheetId="5">'[198]COMPARISON SHEET (1)'!$B$2750:$S$2750</definedName>
    <definedName name="FS_F_VW_01_34409_14_61__JV_FS_COMPARISON_">'[199]COMPARISON SHEET (1)'!$B$2750:$S$2750</definedName>
    <definedName name="FS_F_VW_01_34409_14_61__JV_FS_RV_LTERM_PNACHLASS_" localSheetId="5">'[198]COMPARISON SHEET (1)'!$B$2867:$X$2867</definedName>
    <definedName name="FS_F_VW_01_34409_14_61__JV_FS_RV_LTERM_PNACHLASS_">'[199]COMPARISON SHEET (1)'!$B$2867:$X$2867</definedName>
    <definedName name="FS_F_VW_01_34409_14_7587__JV_FS_COMPARISON_" localSheetId="5">'[198]COMPARISON SHEET (1)'!$B$2753:$S$2753</definedName>
    <definedName name="FS_F_VW_01_34409_14_7587__JV_FS_COMPARISON_">'[199]COMPARISON SHEET (1)'!$B$2753:$S$2753</definedName>
    <definedName name="FS_F_VW_01_34409_14_7587__JV_FS_RV_LTERM_PNACHLASS_" localSheetId="5">'[198]COMPARISON SHEET (1)'!$B$2870:$X$2870</definedName>
    <definedName name="FS_F_VW_01_34409_14_7587__JV_FS_RV_LTERM_PNACHLASS_">'[199]COMPARISON SHEET (1)'!$B$2870:$X$2870</definedName>
    <definedName name="FS_F_VW_01_34409_14_8096__JV_FS_COMPARISON_" localSheetId="5">'[198]COMPARISON SHEET (1)'!$B$2754:$S$2754</definedName>
    <definedName name="FS_F_VW_01_34409_14_8096__JV_FS_COMPARISON_">'[199]COMPARISON SHEET (1)'!$B$2754:$S$2754</definedName>
    <definedName name="FS_F_VW_01_34409_14_8096__JV_FS_RV_LTERM_PNACHLASS_" localSheetId="5">'[198]COMPARISON SHEET (1)'!$B$2871:$X$2871</definedName>
    <definedName name="FS_F_VW_01_34409_14_8096__JV_FS_RV_LTERM_PNACHLASS_">'[199]COMPARISON SHEET (1)'!$B$2871:$X$2871</definedName>
    <definedName name="FS_F_VW_01_34409_15__JV_FS_PRAESENTATIONEN_" localSheetId="5">'[198]COMPARISON SHEET (1)'!$B$20:$AN$20</definedName>
    <definedName name="FS_F_VW_01_34409_15__JV_FS_PRAESENTATIONEN_">'[199]COMPARISON SHEET (1)'!$B$20:$AN$20</definedName>
    <definedName name="FS_F_VW_01_34409_15__JV_FS_REC_SAVING_" localSheetId="5">'[198]COMPARISON SHEET (1)'!$B$6518:$M$6518</definedName>
    <definedName name="FS_F_VW_01_34409_15__JV_FS_REC_SAVING_">'[199]COMPARISON SHEET (1)'!$B$6518:$M$6518</definedName>
    <definedName name="FS_F_VW_01_34409_15_1__V_FS_BAUSTUFE_VORGABEN_STK_" localSheetId="5">'[198]COMPARISON SHEET (1)'!$B$2085:$D$2085</definedName>
    <definedName name="FS_F_VW_01_34409_15_1__V_FS_BAUSTUFE_VORGABEN_STK_">'[199]COMPARISON SHEET (1)'!$B$2085:$D$2085</definedName>
    <definedName name="FS_F_VW_01_34409_15_10925__JV_FS_COMPARISON_" localSheetId="5">'[198]COMPARISON SHEET (1)'!$B$2762:$S$2762</definedName>
    <definedName name="FS_F_VW_01_34409_15_10925__JV_FS_COMPARISON_">'[199]COMPARISON SHEET (1)'!$B$2762:$S$2762</definedName>
    <definedName name="FS_F_VW_01_34409_15_10925__JV_FS_RV_LTERM_PNACHLASS_" localSheetId="5">'[198]COMPARISON SHEET (1)'!$B$2879:$X$2879</definedName>
    <definedName name="FS_F_VW_01_34409_15_10925__JV_FS_RV_LTERM_PNACHLASS_">'[199]COMPARISON SHEET (1)'!$B$2879:$X$2879</definedName>
    <definedName name="FS_F_VW_01_34409_15_2__V_FS_BAUSTUFE_VORGABEN_STK_" localSheetId="5">'[198]COMPARISON SHEET (1)'!$B$2086:$D$2086</definedName>
    <definedName name="FS_F_VW_01_34409_15_2__V_FS_BAUSTUFE_VORGABEN_STK_">'[199]COMPARISON SHEET (1)'!$B$2086:$D$2086</definedName>
    <definedName name="FS_F_VW_01_34409_15_3739__JV_FS_COMPARISON_" localSheetId="5">'[198]COMPARISON SHEET (1)'!$B$2759:$S$2759</definedName>
    <definedName name="FS_F_VW_01_34409_15_3739__JV_FS_COMPARISON_">'[199]COMPARISON SHEET (1)'!$B$2759:$S$2759</definedName>
    <definedName name="FS_F_VW_01_34409_15_3739__JV_FS_RV_LTERM_PNACHLASS_" localSheetId="5">'[198]COMPARISON SHEET (1)'!$B$2876:$X$2876</definedName>
    <definedName name="FS_F_VW_01_34409_15_3739__JV_FS_RV_LTERM_PNACHLASS_">'[199]COMPARISON SHEET (1)'!$B$2876:$X$2876</definedName>
    <definedName name="FS_F_VW_01_34409_15_40645__JV_FS_COMPARISON_" localSheetId="5">'[198]COMPARISON SHEET (1)'!$B$2763:$S$2763</definedName>
    <definedName name="FS_F_VW_01_34409_15_40645__JV_FS_COMPARISON_">'[199]COMPARISON SHEET (1)'!$B$2763:$S$2763</definedName>
    <definedName name="FS_F_VW_01_34409_15_40645__JV_FS_RV_LTERM_PNACHLASS_" localSheetId="5">'[198]COMPARISON SHEET (1)'!$B$2880:$X$2880</definedName>
    <definedName name="FS_F_VW_01_34409_15_40645__JV_FS_RV_LTERM_PNACHLASS_">'[199]COMPARISON SHEET (1)'!$B$2880:$X$2880</definedName>
    <definedName name="FS_F_VW_01_34409_15_599__JV_FS_COMPARISON_" localSheetId="5">'[198]COMPARISON SHEET (1)'!$B$2758:$S$2758</definedName>
    <definedName name="FS_F_VW_01_34409_15_599__JV_FS_COMPARISON_">'[199]COMPARISON SHEET (1)'!$B$2758:$S$2758</definedName>
    <definedName name="FS_F_VW_01_34409_15_599__JV_FS_REC_LIEF_" localSheetId="5">'[198]COMPARISON SHEET (1)'!$B$6486:$P$6486</definedName>
    <definedName name="FS_F_VW_01_34409_15_599__JV_FS_REC_LIEF_">'[199]COMPARISON SHEET (1)'!$B$6486:$P$6486</definedName>
    <definedName name="FS_F_VW_01_34409_15_599__JV_FS_RV_LTERM_PNACHLASS_" localSheetId="5">'[198]COMPARISON SHEET (1)'!$B$2875:$X$2875</definedName>
    <definedName name="FS_F_VW_01_34409_15_599__JV_FS_RV_LTERM_PNACHLASS_">'[199]COMPARISON SHEET (1)'!$B$2875:$X$2875</definedName>
    <definedName name="FS_F_VW_01_34409_15_599_1__JV_FS_BAUSTUFE_ANGEBOTE_WAE_" localSheetId="5">'[198]COMPARISON SHEET (1)'!$B$1924:$E$1924</definedName>
    <definedName name="FS_F_VW_01_34409_15_599_1__JV_FS_BAUSTUFE_ANGEBOTE_WAE_">'[199]COMPARISON SHEET (1)'!$B$1924:$E$1924</definedName>
    <definedName name="FS_F_VW_01_34409_15_599_11__JV_FS_REC_" localSheetId="5">'[198]COMPARISON SHEET (1)'!$B$6182:$Q$6182</definedName>
    <definedName name="FS_F_VW_01_34409_15_599_11__JV_FS_REC_">'[199]COMPARISON SHEET (1)'!$B$6182:$Q$6182</definedName>
    <definedName name="FS_F_VW_01_34409_15_599_2__JV_FS_BAUSTUFE_ANGEBOTE_WAE_" localSheetId="5">'[198]COMPARISON SHEET (1)'!$B$1925:$E$1925</definedName>
    <definedName name="FS_F_VW_01_34409_15_599_2__JV_FS_BAUSTUFE_ANGEBOTE_WAE_">'[199]COMPARISON SHEET (1)'!$B$1925:$E$1925</definedName>
    <definedName name="FS_F_VW_01_34409_15_599_28__JV_FS_REC_" localSheetId="5">'[198]COMPARISON SHEET (1)'!$B$6183:$Q$6183</definedName>
    <definedName name="FS_F_VW_01_34409_15_599_28__JV_FS_REC_">'[199]COMPARISON SHEET (1)'!$B$6183:$Q$6183</definedName>
    <definedName name="FS_F_VW_01_34409_15_599_37__JV_FS_REC_" localSheetId="5">'[198]COMPARISON SHEET (1)'!$B$6184:$Q$6184</definedName>
    <definedName name="FS_F_VW_01_34409_15_599_37__JV_FS_REC_">'[199]COMPARISON SHEET (1)'!$B$6184:$Q$6184</definedName>
    <definedName name="FS_F_VW_01_34409_15_599_46__JV_FS_REC_" localSheetId="5">'[198]COMPARISON SHEET (1)'!$B$6185:$Q$6185</definedName>
    <definedName name="FS_F_VW_01_34409_15_599_46__JV_FS_REC_">'[199]COMPARISON SHEET (1)'!$B$6185:$Q$6185</definedName>
    <definedName name="FS_F_VW_01_34409_15_599_68__JV_FS_REC_" localSheetId="5">'[198]COMPARISON SHEET (1)'!$B$6186:$Q$6186</definedName>
    <definedName name="FS_F_VW_01_34409_15_599_68__JV_FS_REC_">'[199]COMPARISON SHEET (1)'!$B$6186:$Q$6186</definedName>
    <definedName name="FS_F_VW_01_34409_15_61__JV_FS_COMPARISON_" localSheetId="5">'[198]COMPARISON SHEET (1)'!$B$2757:$S$2757</definedName>
    <definedName name="FS_F_VW_01_34409_15_61__JV_FS_COMPARISON_">'[199]COMPARISON SHEET (1)'!$B$2757:$S$2757</definedName>
    <definedName name="FS_F_VW_01_34409_15_61__JV_FS_RV_LTERM_PNACHLASS_" localSheetId="5">'[198]COMPARISON SHEET (1)'!$B$2874:$X$2874</definedName>
    <definedName name="FS_F_VW_01_34409_15_61__JV_FS_RV_LTERM_PNACHLASS_">'[199]COMPARISON SHEET (1)'!$B$2874:$X$2874</definedName>
    <definedName name="FS_F_VW_01_34409_15_7587__JV_FS_COMPARISON_" localSheetId="5">'[198]COMPARISON SHEET (1)'!$B$2760:$S$2760</definedName>
    <definedName name="FS_F_VW_01_34409_15_7587__JV_FS_COMPARISON_">'[199]COMPARISON SHEET (1)'!$B$2760:$S$2760</definedName>
    <definedName name="FS_F_VW_01_34409_15_7587__JV_FS_RV_LTERM_PNACHLASS_" localSheetId="5">'[198]COMPARISON SHEET (1)'!$B$2877:$X$2877</definedName>
    <definedName name="FS_F_VW_01_34409_15_7587__JV_FS_RV_LTERM_PNACHLASS_">'[199]COMPARISON SHEET (1)'!$B$2877:$X$2877</definedName>
    <definedName name="FS_F_VW_01_34409_15_8096__JV_FS_COMPARISON_" localSheetId="5">'[198]COMPARISON SHEET (1)'!$B$2761:$S$2761</definedName>
    <definedName name="FS_F_VW_01_34409_15_8096__JV_FS_COMPARISON_">'[199]COMPARISON SHEET (1)'!$B$2761:$S$2761</definedName>
    <definedName name="FS_F_VW_01_34409_15_8096__JV_FS_RV_LTERM_PNACHLASS_" localSheetId="5">'[198]COMPARISON SHEET (1)'!$B$2878:$X$2878</definedName>
    <definedName name="FS_F_VW_01_34409_15_8096__JV_FS_RV_LTERM_PNACHLASS_">'[199]COMPARISON SHEET (1)'!$B$2878:$X$2878</definedName>
    <definedName name="FS_F_VW_01_34409_16__JV_FS_PRAESENTATIONEN_" localSheetId="5">'[198]COMPARISON SHEET (1)'!$B$21:$AN$21</definedName>
    <definedName name="FS_F_VW_01_34409_16__JV_FS_PRAESENTATIONEN_">'[199]COMPARISON SHEET (1)'!$B$21:$AN$21</definedName>
    <definedName name="FS_F_VW_01_34409_16__JV_FS_REC_SAVING_" localSheetId="5">'[198]COMPARISON SHEET (1)'!$B$6519:$M$6519</definedName>
    <definedName name="FS_F_VW_01_34409_16__JV_FS_REC_SAVING_">'[199]COMPARISON SHEET (1)'!$B$6519:$M$6519</definedName>
    <definedName name="FS_F_VW_01_34409_16_1__V_FS_BAUSTUFE_VORGABEN_STK_" localSheetId="5">'[198]COMPARISON SHEET (1)'!$B$2087:$D$2087</definedName>
    <definedName name="FS_F_VW_01_34409_16_1__V_FS_BAUSTUFE_VORGABEN_STK_">'[199]COMPARISON SHEET (1)'!$B$2087:$D$2087</definedName>
    <definedName name="FS_F_VW_01_34409_16_10925__JV_FS_COMPARISON_" localSheetId="5">'[198]COMPARISON SHEET (1)'!$B$2769:$S$2769</definedName>
    <definedName name="FS_F_VW_01_34409_16_10925__JV_FS_COMPARISON_">'[199]COMPARISON SHEET (1)'!$B$2769:$S$2769</definedName>
    <definedName name="FS_F_VW_01_34409_16_10925__JV_FS_RV_LTERM_PNACHLASS_" localSheetId="5">'[198]COMPARISON SHEET (1)'!$B$2886:$X$2886</definedName>
    <definedName name="FS_F_VW_01_34409_16_10925__JV_FS_RV_LTERM_PNACHLASS_">'[199]COMPARISON SHEET (1)'!$B$2886:$X$2886</definedName>
    <definedName name="FS_F_VW_01_34409_16_2__V_FS_BAUSTUFE_VORGABEN_STK_" localSheetId="5">'[198]COMPARISON SHEET (1)'!$B$2088:$D$2088</definedName>
    <definedName name="FS_F_VW_01_34409_16_2__V_FS_BAUSTUFE_VORGABEN_STK_">'[199]COMPARISON SHEET (1)'!$B$2088:$D$2088</definedName>
    <definedName name="FS_F_VW_01_34409_16_3739__JV_FS_COMPARISON_" localSheetId="5">'[198]COMPARISON SHEET (1)'!$B$2766:$S$2766</definedName>
    <definedName name="FS_F_VW_01_34409_16_3739__JV_FS_COMPARISON_">'[199]COMPARISON SHEET (1)'!$B$2766:$S$2766</definedName>
    <definedName name="FS_F_VW_01_34409_16_3739__JV_FS_RV_LTERM_PNACHLASS_" localSheetId="5">'[198]COMPARISON SHEET (1)'!$B$2883:$X$2883</definedName>
    <definedName name="FS_F_VW_01_34409_16_3739__JV_FS_RV_LTERM_PNACHLASS_">'[199]COMPARISON SHEET (1)'!$B$2883:$X$2883</definedName>
    <definedName name="FS_F_VW_01_34409_16_40645__JV_FS_COMPARISON_" localSheetId="5">'[198]COMPARISON SHEET (1)'!$B$2770:$S$2770</definedName>
    <definedName name="FS_F_VW_01_34409_16_40645__JV_FS_COMPARISON_">'[199]COMPARISON SHEET (1)'!$B$2770:$S$2770</definedName>
    <definedName name="FS_F_VW_01_34409_16_40645__JV_FS_RV_LTERM_PNACHLASS_" localSheetId="5">'[198]COMPARISON SHEET (1)'!$B$2887:$X$2887</definedName>
    <definedName name="FS_F_VW_01_34409_16_40645__JV_FS_RV_LTERM_PNACHLASS_">'[199]COMPARISON SHEET (1)'!$B$2887:$X$2887</definedName>
    <definedName name="FS_F_VW_01_34409_16_599__JV_FS_COMPARISON_" localSheetId="5">'[198]COMPARISON SHEET (1)'!$B$2765:$S$2765</definedName>
    <definedName name="FS_F_VW_01_34409_16_599__JV_FS_COMPARISON_">'[199]COMPARISON SHEET (1)'!$B$2765:$S$2765</definedName>
    <definedName name="FS_F_VW_01_34409_16_599__JV_FS_REC_LIEF_" localSheetId="5">'[198]COMPARISON SHEET (1)'!$B$6493:$P$6493</definedName>
    <definedName name="FS_F_VW_01_34409_16_599__JV_FS_REC_LIEF_">'[199]COMPARISON SHEET (1)'!$B$6493:$P$6493</definedName>
    <definedName name="FS_F_VW_01_34409_16_599__JV_FS_RV_LTERM_PNACHLASS_" localSheetId="5">'[198]COMPARISON SHEET (1)'!$B$2882:$X$2882</definedName>
    <definedName name="FS_F_VW_01_34409_16_599__JV_FS_RV_LTERM_PNACHLASS_">'[199]COMPARISON SHEET (1)'!$B$2882:$X$2882</definedName>
    <definedName name="FS_F_VW_01_34409_16_599_1__JV_FS_BAUSTUFE_ANGEBOTE_WAE_" localSheetId="5">'[198]COMPARISON SHEET (1)'!$B$1994:$E$1994</definedName>
    <definedName name="FS_F_VW_01_34409_16_599_1__JV_FS_BAUSTUFE_ANGEBOTE_WAE_">'[199]COMPARISON SHEET (1)'!$B$1994:$E$1994</definedName>
    <definedName name="FS_F_VW_01_34409_16_599_11__JV_FS_REC_" localSheetId="5">'[198]COMPARISON SHEET (1)'!$B$6287:$Q$6287</definedName>
    <definedName name="FS_F_VW_01_34409_16_599_11__JV_FS_REC_">'[199]COMPARISON SHEET (1)'!$B$6287:$Q$6287</definedName>
    <definedName name="FS_F_VW_01_34409_16_599_2__JV_FS_BAUSTUFE_ANGEBOTE_WAE_" localSheetId="5">'[198]COMPARISON SHEET (1)'!$B$1995:$E$1995</definedName>
    <definedName name="FS_F_VW_01_34409_16_599_2__JV_FS_BAUSTUFE_ANGEBOTE_WAE_">'[199]COMPARISON SHEET (1)'!$B$1995:$E$1995</definedName>
    <definedName name="FS_F_VW_01_34409_16_599_28__JV_FS_REC_" localSheetId="5">'[198]COMPARISON SHEET (1)'!$B$6288:$Q$6288</definedName>
    <definedName name="FS_F_VW_01_34409_16_599_28__JV_FS_REC_">'[199]COMPARISON SHEET (1)'!$B$6288:$Q$6288</definedName>
    <definedName name="FS_F_VW_01_34409_16_599_37__JV_FS_REC_" localSheetId="5">'[198]COMPARISON SHEET (1)'!$B$6289:$Q$6289</definedName>
    <definedName name="FS_F_VW_01_34409_16_599_37__JV_FS_REC_">'[199]COMPARISON SHEET (1)'!$B$6289:$Q$6289</definedName>
    <definedName name="FS_F_VW_01_34409_16_599_46__JV_FS_REC_" localSheetId="5">'[198]COMPARISON SHEET (1)'!$B$6290:$Q$6290</definedName>
    <definedName name="FS_F_VW_01_34409_16_599_46__JV_FS_REC_">'[199]COMPARISON SHEET (1)'!$B$6290:$Q$6290</definedName>
    <definedName name="FS_F_VW_01_34409_16_599_68__JV_FS_REC_" localSheetId="5">'[198]COMPARISON SHEET (1)'!$B$6291:$Q$6291</definedName>
    <definedName name="FS_F_VW_01_34409_16_599_68__JV_FS_REC_">'[199]COMPARISON SHEET (1)'!$B$6291:$Q$6291</definedName>
    <definedName name="FS_F_VW_01_34409_16_61__JV_FS_COMPARISON_" localSheetId="5">'[198]COMPARISON SHEET (1)'!$B$2764:$S$2764</definedName>
    <definedName name="FS_F_VW_01_34409_16_61__JV_FS_COMPARISON_">'[199]COMPARISON SHEET (1)'!$B$2764:$S$2764</definedName>
    <definedName name="FS_F_VW_01_34409_16_61__JV_FS_RV_LTERM_PNACHLASS_" localSheetId="5">'[198]COMPARISON SHEET (1)'!$B$2881:$X$2881</definedName>
    <definedName name="FS_F_VW_01_34409_16_61__JV_FS_RV_LTERM_PNACHLASS_">'[199]COMPARISON SHEET (1)'!$B$2881:$X$2881</definedName>
    <definedName name="FS_F_VW_01_34409_16_7587__JV_FS_COMPARISON_" localSheetId="5">'[198]COMPARISON SHEET (1)'!$B$2767:$S$2767</definedName>
    <definedName name="FS_F_VW_01_34409_16_7587__JV_FS_COMPARISON_">'[199]COMPARISON SHEET (1)'!$B$2767:$S$2767</definedName>
    <definedName name="FS_F_VW_01_34409_16_7587__JV_FS_RV_LTERM_PNACHLASS_" localSheetId="5">'[198]COMPARISON SHEET (1)'!$B$2884:$X$2884</definedName>
    <definedName name="FS_F_VW_01_34409_16_7587__JV_FS_RV_LTERM_PNACHLASS_">'[199]COMPARISON SHEET (1)'!$B$2884:$X$2884</definedName>
    <definedName name="FS_F_VW_01_34409_16_8096__JV_FS_COMPARISON_" localSheetId="5">'[198]COMPARISON SHEET (1)'!$B$2768:$S$2768</definedName>
    <definedName name="FS_F_VW_01_34409_16_8096__JV_FS_COMPARISON_">'[199]COMPARISON SHEET (1)'!$B$2768:$S$2768</definedName>
    <definedName name="FS_F_VW_01_34409_16_8096__JV_FS_RV_LTERM_PNACHLASS_" localSheetId="5">'[198]COMPARISON SHEET (1)'!$B$2885:$X$2885</definedName>
    <definedName name="FS_F_VW_01_34409_16_8096__JV_FS_RV_LTERM_PNACHLASS_">'[199]COMPARISON SHEET (1)'!$B$2885:$X$2885</definedName>
    <definedName name="FS_F_VW_01_34409_2__JV_FS_PRAESENTATIONEN_" localSheetId="5">'[198]COMPARISON SHEET (1)'!$B$7:$AN$7</definedName>
    <definedName name="FS_F_VW_01_34409_2__JV_FS_PRAESENTATIONEN_">'[199]COMPARISON SHEET (1)'!$B$7:$AN$7</definedName>
    <definedName name="FS_F_VW_01_34409_2__JV_FS_REC_SAVING_" localSheetId="5">'[198]COMPARISON SHEET (1)'!$B$6505:$M$6505</definedName>
    <definedName name="FS_F_VW_01_34409_2__JV_FS_REC_SAVING_">'[199]COMPARISON SHEET (1)'!$B$6505:$M$6505</definedName>
    <definedName name="FS_F_VW_01_34409_2_1__V_FS_BAUSTUFE_VORGABEN_STK_" localSheetId="5">'[198]COMPARISON SHEET (1)'!$B$2059:$D$2059</definedName>
    <definedName name="FS_F_VW_01_34409_2_1__V_FS_BAUSTUFE_VORGABEN_STK_">'[199]COMPARISON SHEET (1)'!$B$2059:$D$2059</definedName>
    <definedName name="FS_F_VW_01_34409_2_10925__JV_FS_COMPARISON_" localSheetId="5">'[198]COMPARISON SHEET (1)'!$B$2671:$S$2671</definedName>
    <definedName name="FS_F_VW_01_34409_2_10925__JV_FS_COMPARISON_">'[199]COMPARISON SHEET (1)'!$B$2671:$S$2671</definedName>
    <definedName name="FS_F_VW_01_34409_2_10925__JV_FS_RV_LTERM_PNACHLASS_" localSheetId="5">'[198]COMPARISON SHEET (1)'!$B$2788:$X$2788</definedName>
    <definedName name="FS_F_VW_01_34409_2_10925__JV_FS_RV_LTERM_PNACHLASS_">'[199]COMPARISON SHEET (1)'!$B$2788:$X$2788</definedName>
    <definedName name="FS_F_VW_01_34409_2_2__V_FS_BAUSTUFE_VORGABEN_STK_" localSheetId="5">'[198]COMPARISON SHEET (1)'!$B$2060:$D$2060</definedName>
    <definedName name="FS_F_VW_01_34409_2_2__V_FS_BAUSTUFE_VORGABEN_STK_">'[199]COMPARISON SHEET (1)'!$B$2060:$D$2060</definedName>
    <definedName name="FS_F_VW_01_34409_2_3739__JV_FS_COMPARISON_" localSheetId="5">'[198]COMPARISON SHEET (1)'!$B$2668:$S$2668</definedName>
    <definedName name="FS_F_VW_01_34409_2_3739__JV_FS_COMPARISON_">'[199]COMPARISON SHEET (1)'!$B$2668:$S$2668</definedName>
    <definedName name="FS_F_VW_01_34409_2_3739__JV_FS_RV_LTERM_PNACHLASS_" localSheetId="5">'[198]COMPARISON SHEET (1)'!$B$2785:$X$2785</definedName>
    <definedName name="FS_F_VW_01_34409_2_3739__JV_FS_RV_LTERM_PNACHLASS_">'[199]COMPARISON SHEET (1)'!$B$2785:$X$2785</definedName>
    <definedName name="FS_F_VW_01_34409_2_40645__JV_FS_COMPARISON_" localSheetId="5">'[198]COMPARISON SHEET (1)'!$B$2672:$S$2672</definedName>
    <definedName name="FS_F_VW_01_34409_2_40645__JV_FS_COMPARISON_">'[199]COMPARISON SHEET (1)'!$B$2672:$S$2672</definedName>
    <definedName name="FS_F_VW_01_34409_2_40645__JV_FS_RV_LTERM_PNACHLASS_" localSheetId="5">'[198]COMPARISON SHEET (1)'!$B$2789:$X$2789</definedName>
    <definedName name="FS_F_VW_01_34409_2_40645__JV_FS_RV_LTERM_PNACHLASS_">'[199]COMPARISON SHEET (1)'!$B$2789:$X$2789</definedName>
    <definedName name="FS_F_VW_01_34409_2_599__JV_FS_COMPARISON_" localSheetId="5">'[198]COMPARISON SHEET (1)'!$B$2667:$S$2667</definedName>
    <definedName name="FS_F_VW_01_34409_2_599__JV_FS_COMPARISON_">'[199]COMPARISON SHEET (1)'!$B$2667:$S$2667</definedName>
    <definedName name="FS_F_VW_01_34409_2_599__JV_FS_RV_LTERM_PNACHLASS_" localSheetId="5">'[198]COMPARISON SHEET (1)'!$B$2784:$X$2784</definedName>
    <definedName name="FS_F_VW_01_34409_2_599__JV_FS_RV_LTERM_PNACHLASS_">'[199]COMPARISON SHEET (1)'!$B$2784:$X$2784</definedName>
    <definedName name="FS_F_VW_01_34409_2_61__JV_FS_COMPARISON_" localSheetId="5">'[198]COMPARISON SHEET (1)'!$B$2666:$S$2666</definedName>
    <definedName name="FS_F_VW_01_34409_2_61__JV_FS_COMPARISON_">'[199]COMPARISON SHEET (1)'!$B$2666:$S$2666</definedName>
    <definedName name="FS_F_VW_01_34409_2_61__JV_FS_RV_LTERM_PNACHLASS_" localSheetId="5">'[198]COMPARISON SHEET (1)'!$B$2783:$X$2783</definedName>
    <definedName name="FS_F_VW_01_34409_2_61__JV_FS_RV_LTERM_PNACHLASS_">'[199]COMPARISON SHEET (1)'!$B$2783:$X$2783</definedName>
    <definedName name="FS_F_VW_01_34409_2_7587__JV_FS_COMPARISON_" localSheetId="5">'[198]COMPARISON SHEET (1)'!$B$2669:$S$2669</definedName>
    <definedName name="FS_F_VW_01_34409_2_7587__JV_FS_COMPARISON_">'[199]COMPARISON SHEET (1)'!$B$2669:$S$2669</definedName>
    <definedName name="FS_F_VW_01_34409_2_7587__JV_FS_REC_LIEF_" localSheetId="5">'[198]COMPARISON SHEET (1)'!$B$6397:$P$6397</definedName>
    <definedName name="FS_F_VW_01_34409_2_7587__JV_FS_REC_LIEF_">'[199]COMPARISON SHEET (1)'!$B$6397:$P$6397</definedName>
    <definedName name="FS_F_VW_01_34409_2_7587__JV_FS_RV_LTERM_PNACHLASS_" localSheetId="5">'[198]COMPARISON SHEET (1)'!$B$2786:$X$2786</definedName>
    <definedName name="FS_F_VW_01_34409_2_7587__JV_FS_RV_LTERM_PNACHLASS_">'[199]COMPARISON SHEET (1)'!$B$2786:$X$2786</definedName>
    <definedName name="FS_F_VW_01_34409_2_7587_1__JV_FS_BAUSTUFE_ANGEBOTE_WAE_" localSheetId="5">'[198]COMPARISON SHEET (1)'!$B$1040:$E$1040</definedName>
    <definedName name="FS_F_VW_01_34409_2_7587_1__JV_FS_BAUSTUFE_ANGEBOTE_WAE_">'[199]COMPARISON SHEET (1)'!$B$1040:$E$1040</definedName>
    <definedName name="FS_F_VW_01_34409_2_7587_11__JV_FS_REC_" localSheetId="5">'[198]COMPARISON SHEET (1)'!$B$4852:$Q$4852</definedName>
    <definedName name="FS_F_VW_01_34409_2_7587_11__JV_FS_REC_">'[199]COMPARISON SHEET (1)'!$B$4852:$Q$4852</definedName>
    <definedName name="FS_F_VW_01_34409_2_7587_2__JV_FS_BAUSTUFE_ANGEBOTE_WAE_" localSheetId="5">'[198]COMPARISON SHEET (1)'!$B$1041:$E$1041</definedName>
    <definedName name="FS_F_VW_01_34409_2_7587_2__JV_FS_BAUSTUFE_ANGEBOTE_WAE_">'[199]COMPARISON SHEET (1)'!$B$1041:$E$1041</definedName>
    <definedName name="FS_F_VW_01_34409_2_7587_28__JV_FS_REC_" localSheetId="5">'[198]COMPARISON SHEET (1)'!$B$4853:$Q$4853</definedName>
    <definedName name="FS_F_VW_01_34409_2_7587_28__JV_FS_REC_">'[199]COMPARISON SHEET (1)'!$B$4853:$Q$4853</definedName>
    <definedName name="FS_F_VW_01_34409_2_7587_37__JV_FS_REC_" localSheetId="5">'[198]COMPARISON SHEET (1)'!$B$4854:$Q$4854</definedName>
    <definedName name="FS_F_VW_01_34409_2_7587_37__JV_FS_REC_">'[199]COMPARISON SHEET (1)'!$B$4854:$Q$4854</definedName>
    <definedName name="FS_F_VW_01_34409_2_7587_46__JV_FS_REC_" localSheetId="5">'[198]COMPARISON SHEET (1)'!$B$4855:$Q$4855</definedName>
    <definedName name="FS_F_VW_01_34409_2_7587_46__JV_FS_REC_">'[199]COMPARISON SHEET (1)'!$B$4855:$Q$4855</definedName>
    <definedName name="FS_F_VW_01_34409_2_7587_68__JV_FS_REC_" localSheetId="5">'[198]COMPARISON SHEET (1)'!$B$4856:$Q$4856</definedName>
    <definedName name="FS_F_VW_01_34409_2_7587_68__JV_FS_REC_">'[199]COMPARISON SHEET (1)'!$B$4856:$Q$4856</definedName>
    <definedName name="FS_F_VW_01_34409_2_8096__JV_FS_COMPARISON_" localSheetId="5">'[198]COMPARISON SHEET (1)'!$B$2670:$S$2670</definedName>
    <definedName name="FS_F_VW_01_34409_2_8096__JV_FS_COMPARISON_">'[199]COMPARISON SHEET (1)'!$B$2670:$S$2670</definedName>
    <definedName name="FS_F_VW_01_34409_2_8096__JV_FS_RV_LTERM_PNACHLASS_" localSheetId="5">'[198]COMPARISON SHEET (1)'!$B$2787:$X$2787</definedName>
    <definedName name="FS_F_VW_01_34409_2_8096__JV_FS_RV_LTERM_PNACHLASS_">'[199]COMPARISON SHEET (1)'!$B$2787:$X$2787</definedName>
    <definedName name="FS_F_VW_01_34409_3__JV_FS_PRAESENTATIONEN_" localSheetId="5">'[198]COMPARISON SHEET (1)'!$B$8:$AN$8</definedName>
    <definedName name="FS_F_VW_01_34409_3__JV_FS_PRAESENTATIONEN_">'[199]COMPARISON SHEET (1)'!$B$8:$AN$8</definedName>
    <definedName name="FS_F_VW_01_34409_3__JV_FS_REC_SAVING_" localSheetId="5">'[198]COMPARISON SHEET (1)'!$B$6506:$M$6506</definedName>
    <definedName name="FS_F_VW_01_34409_3__JV_FS_REC_SAVING_">'[199]COMPARISON SHEET (1)'!$B$6506:$M$6506</definedName>
    <definedName name="FS_F_VW_01_34409_3_1__V_FS_BAUSTUFE_VORGABEN_STK_" localSheetId="5">'[198]COMPARISON SHEET (1)'!$B$2061:$D$2061</definedName>
    <definedName name="FS_F_VW_01_34409_3_1__V_FS_BAUSTUFE_VORGABEN_STK_">'[199]COMPARISON SHEET (1)'!$B$2061:$D$2061</definedName>
    <definedName name="FS_F_VW_01_34409_3_10925__JV_FS_COMPARISON_" localSheetId="5">'[198]COMPARISON SHEET (1)'!$B$2678:$S$2678</definedName>
    <definedName name="FS_F_VW_01_34409_3_10925__JV_FS_COMPARISON_">'[199]COMPARISON SHEET (1)'!$B$2678:$S$2678</definedName>
    <definedName name="FS_F_VW_01_34409_3_10925__JV_FS_RV_LTERM_PNACHLASS_" localSheetId="5">'[198]COMPARISON SHEET (1)'!$B$2795:$X$2795</definedName>
    <definedName name="FS_F_VW_01_34409_3_10925__JV_FS_RV_LTERM_PNACHLASS_">'[199]COMPARISON SHEET (1)'!$B$2795:$X$2795</definedName>
    <definedName name="FS_F_VW_01_34409_3_2__V_FS_BAUSTUFE_VORGABEN_STK_" localSheetId="5">'[198]COMPARISON SHEET (1)'!$B$2062:$D$2062</definedName>
    <definedName name="FS_F_VW_01_34409_3_2__V_FS_BAUSTUFE_VORGABEN_STK_">'[199]COMPARISON SHEET (1)'!$B$2062:$D$2062</definedName>
    <definedName name="FS_F_VW_01_34409_3_3739__JV_FS_COMPARISON_" localSheetId="5">'[198]COMPARISON SHEET (1)'!$B$2675:$S$2675</definedName>
    <definedName name="FS_F_VW_01_34409_3_3739__JV_FS_COMPARISON_">'[199]COMPARISON SHEET (1)'!$B$2675:$S$2675</definedName>
    <definedName name="FS_F_VW_01_34409_3_3739__JV_FS_RV_LTERM_PNACHLASS_" localSheetId="5">'[198]COMPARISON SHEET (1)'!$B$2792:$X$2792</definedName>
    <definedName name="FS_F_VW_01_34409_3_3739__JV_FS_RV_LTERM_PNACHLASS_">'[199]COMPARISON SHEET (1)'!$B$2792:$X$2792</definedName>
    <definedName name="FS_F_VW_01_34409_3_40645__JV_FS_COMPARISON_" localSheetId="5">'[198]COMPARISON SHEET (1)'!$B$2679:$S$2679</definedName>
    <definedName name="FS_F_VW_01_34409_3_40645__JV_FS_COMPARISON_">'[199]COMPARISON SHEET (1)'!$B$2679:$S$2679</definedName>
    <definedName name="FS_F_VW_01_34409_3_40645__JV_FS_RV_LTERM_PNACHLASS_" localSheetId="5">'[198]COMPARISON SHEET (1)'!$B$2796:$X$2796</definedName>
    <definedName name="FS_F_VW_01_34409_3_40645__JV_FS_RV_LTERM_PNACHLASS_">'[199]COMPARISON SHEET (1)'!$B$2796:$X$2796</definedName>
    <definedName name="FS_F_VW_01_34409_3_599__JV_FS_COMPARISON_" localSheetId="5">'[198]COMPARISON SHEET (1)'!$B$2674:$S$2674</definedName>
    <definedName name="FS_F_VW_01_34409_3_599__JV_FS_COMPARISON_">'[199]COMPARISON SHEET (1)'!$B$2674:$S$2674</definedName>
    <definedName name="FS_F_VW_01_34409_3_599__JV_FS_RV_LTERM_PNACHLASS_" localSheetId="5">'[198]COMPARISON SHEET (1)'!$B$2791:$X$2791</definedName>
    <definedName name="FS_F_VW_01_34409_3_599__JV_FS_RV_LTERM_PNACHLASS_">'[199]COMPARISON SHEET (1)'!$B$2791:$X$2791</definedName>
    <definedName name="FS_F_VW_01_34409_3_61__JV_FS_COMPARISON_" localSheetId="5">'[198]COMPARISON SHEET (1)'!$B$2673:$S$2673</definedName>
    <definedName name="FS_F_VW_01_34409_3_61__JV_FS_COMPARISON_">'[199]COMPARISON SHEET (1)'!$B$2673:$S$2673</definedName>
    <definedName name="FS_F_VW_01_34409_3_61__JV_FS_RV_LTERM_PNACHLASS_" localSheetId="5">'[198]COMPARISON SHEET (1)'!$B$2790:$X$2790</definedName>
    <definedName name="FS_F_VW_01_34409_3_61__JV_FS_RV_LTERM_PNACHLASS_">'[199]COMPARISON SHEET (1)'!$B$2790:$X$2790</definedName>
    <definedName name="FS_F_VW_01_34409_3_7587__JV_FS_COMPARISON_" localSheetId="5">'[198]COMPARISON SHEET (1)'!$B$2676:$S$2676</definedName>
    <definedName name="FS_F_VW_01_34409_3_7587__JV_FS_COMPARISON_">'[199]COMPARISON SHEET (1)'!$B$2676:$S$2676</definedName>
    <definedName name="FS_F_VW_01_34409_3_7587__JV_FS_REC_LIEF_" localSheetId="5">'[198]COMPARISON SHEET (1)'!$B$6404:$P$6404</definedName>
    <definedName name="FS_F_VW_01_34409_3_7587__JV_FS_REC_LIEF_">'[199]COMPARISON SHEET (1)'!$B$6404:$P$6404</definedName>
    <definedName name="FS_F_VW_01_34409_3_7587__JV_FS_RV_LTERM_PNACHLASS_" localSheetId="5">'[198]COMPARISON SHEET (1)'!$B$2793:$X$2793</definedName>
    <definedName name="FS_F_VW_01_34409_3_7587__JV_FS_RV_LTERM_PNACHLASS_">'[199]COMPARISON SHEET (1)'!$B$2793:$X$2793</definedName>
    <definedName name="FS_F_VW_01_34409_3_7587_1__JV_FS_BAUSTUFE_ANGEBOTE_WAE_" localSheetId="5">'[198]COMPARISON SHEET (1)'!$B$1110:$E$1110</definedName>
    <definedName name="FS_F_VW_01_34409_3_7587_1__JV_FS_BAUSTUFE_ANGEBOTE_WAE_">'[199]COMPARISON SHEET (1)'!$B$1110:$E$1110</definedName>
    <definedName name="FS_F_VW_01_34409_3_7587_11__JV_FS_REC_" localSheetId="5">'[198]COMPARISON SHEET (1)'!$B$4957:$Q$4957</definedName>
    <definedName name="FS_F_VW_01_34409_3_7587_11__JV_FS_REC_">'[199]COMPARISON SHEET (1)'!$B$4957:$Q$4957</definedName>
    <definedName name="FS_F_VW_01_34409_3_7587_2__JV_FS_BAUSTUFE_ANGEBOTE_WAE_" localSheetId="5">'[198]COMPARISON SHEET (1)'!$B$1111:$E$1111</definedName>
    <definedName name="FS_F_VW_01_34409_3_7587_2__JV_FS_BAUSTUFE_ANGEBOTE_WAE_">'[199]COMPARISON SHEET (1)'!$B$1111:$E$1111</definedName>
    <definedName name="FS_F_VW_01_34409_3_7587_28__JV_FS_REC_" localSheetId="5">'[198]COMPARISON SHEET (1)'!$B$4958:$Q$4958</definedName>
    <definedName name="FS_F_VW_01_34409_3_7587_28__JV_FS_REC_">'[199]COMPARISON SHEET (1)'!$B$4958:$Q$4958</definedName>
    <definedName name="FS_F_VW_01_34409_3_7587_37__JV_FS_REC_" localSheetId="5">'[198]COMPARISON SHEET (1)'!$B$4959:$Q$4959</definedName>
    <definedName name="FS_F_VW_01_34409_3_7587_37__JV_FS_REC_">'[199]COMPARISON SHEET (1)'!$B$4959:$Q$4959</definedName>
    <definedName name="FS_F_VW_01_34409_3_7587_46__JV_FS_REC_" localSheetId="5">'[198]COMPARISON SHEET (1)'!$B$4960:$Q$4960</definedName>
    <definedName name="FS_F_VW_01_34409_3_7587_46__JV_FS_REC_">'[199]COMPARISON SHEET (1)'!$B$4960:$Q$4960</definedName>
    <definedName name="FS_F_VW_01_34409_3_7587_68__JV_FS_REC_" localSheetId="5">'[198]COMPARISON SHEET (1)'!$B$4961:$Q$4961</definedName>
    <definedName name="FS_F_VW_01_34409_3_7587_68__JV_FS_REC_">'[199]COMPARISON SHEET (1)'!$B$4961:$Q$4961</definedName>
    <definedName name="FS_F_VW_01_34409_3_8096__JV_FS_COMPARISON_" localSheetId="5">'[198]COMPARISON SHEET (1)'!$B$2677:$S$2677</definedName>
    <definedName name="FS_F_VW_01_34409_3_8096__JV_FS_COMPARISON_">'[199]COMPARISON SHEET (1)'!$B$2677:$S$2677</definedName>
    <definedName name="FS_F_VW_01_34409_3_8096__JV_FS_RV_LTERM_PNACHLASS_" localSheetId="5">'[198]COMPARISON SHEET (1)'!$B$2794:$X$2794</definedName>
    <definedName name="FS_F_VW_01_34409_3_8096__JV_FS_RV_LTERM_PNACHLASS_">'[199]COMPARISON SHEET (1)'!$B$2794:$X$2794</definedName>
    <definedName name="FS_F_VW_01_34409_4__JV_FS_PRAESENTATIONEN_" localSheetId="5">'[198]COMPARISON SHEET (1)'!$B$9:$AN$9</definedName>
    <definedName name="FS_F_VW_01_34409_4__JV_FS_PRAESENTATIONEN_">'[199]COMPARISON SHEET (1)'!$B$9:$AN$9</definedName>
    <definedName name="FS_F_VW_01_34409_4__JV_FS_REC_SAVING_" localSheetId="5">'[198]COMPARISON SHEET (1)'!$B$6507:$M$6507</definedName>
    <definedName name="FS_F_VW_01_34409_4__JV_FS_REC_SAVING_">'[199]COMPARISON SHEET (1)'!$B$6507:$M$6507</definedName>
    <definedName name="FS_F_VW_01_34409_4_1__V_FS_BAUSTUFE_VORGABEN_STK_" localSheetId="5">'[198]COMPARISON SHEET (1)'!$B$2063:$D$2063</definedName>
    <definedName name="FS_F_VW_01_34409_4_1__V_FS_BAUSTUFE_VORGABEN_STK_">'[199]COMPARISON SHEET (1)'!$B$2063:$D$2063</definedName>
    <definedName name="FS_F_VW_01_34409_4_10925__JV_FS_COMPARISON_" localSheetId="5">'[198]COMPARISON SHEET (1)'!$B$2685:$S$2685</definedName>
    <definedName name="FS_F_VW_01_34409_4_10925__JV_FS_COMPARISON_">'[199]COMPARISON SHEET (1)'!$B$2685:$S$2685</definedName>
    <definedName name="FS_F_VW_01_34409_4_10925__JV_FS_RV_LTERM_PNACHLASS_" localSheetId="5">'[198]COMPARISON SHEET (1)'!$B$2802:$X$2802</definedName>
    <definedName name="FS_F_VW_01_34409_4_10925__JV_FS_RV_LTERM_PNACHLASS_">'[199]COMPARISON SHEET (1)'!$B$2802:$X$2802</definedName>
    <definedName name="FS_F_VW_01_34409_4_2__V_FS_BAUSTUFE_VORGABEN_STK_" localSheetId="5">'[198]COMPARISON SHEET (1)'!$B$2064:$D$2064</definedName>
    <definedName name="FS_F_VW_01_34409_4_2__V_FS_BAUSTUFE_VORGABEN_STK_">'[199]COMPARISON SHEET (1)'!$B$2064:$D$2064</definedName>
    <definedName name="FS_F_VW_01_34409_4_3739__JV_FS_COMPARISON_" localSheetId="5">'[198]COMPARISON SHEET (1)'!$B$2682:$S$2682</definedName>
    <definedName name="FS_F_VW_01_34409_4_3739__JV_FS_COMPARISON_">'[199]COMPARISON SHEET (1)'!$B$2682:$S$2682</definedName>
    <definedName name="FS_F_VW_01_34409_4_3739__JV_FS_RV_LTERM_PNACHLASS_" localSheetId="5">'[198]COMPARISON SHEET (1)'!$B$2799:$X$2799</definedName>
    <definedName name="FS_F_VW_01_34409_4_3739__JV_FS_RV_LTERM_PNACHLASS_">'[199]COMPARISON SHEET (1)'!$B$2799:$X$2799</definedName>
    <definedName name="FS_F_VW_01_34409_4_40645__JV_FS_COMPARISON_" localSheetId="5">'[198]COMPARISON SHEET (1)'!$B$2686:$S$2686</definedName>
    <definedName name="FS_F_VW_01_34409_4_40645__JV_FS_COMPARISON_">'[199]COMPARISON SHEET (1)'!$B$2686:$S$2686</definedName>
    <definedName name="FS_F_VW_01_34409_4_40645__JV_FS_RV_LTERM_PNACHLASS_" localSheetId="5">'[198]COMPARISON SHEET (1)'!$B$2803:$X$2803</definedName>
    <definedName name="FS_F_VW_01_34409_4_40645__JV_FS_RV_LTERM_PNACHLASS_">'[199]COMPARISON SHEET (1)'!$B$2803:$X$2803</definedName>
    <definedName name="FS_F_VW_01_34409_4_599__JV_FS_COMPARISON_" localSheetId="5">'[198]COMPARISON SHEET (1)'!$B$2681:$S$2681</definedName>
    <definedName name="FS_F_VW_01_34409_4_599__JV_FS_COMPARISON_">'[199]COMPARISON SHEET (1)'!$B$2681:$S$2681</definedName>
    <definedName name="FS_F_VW_01_34409_4_599__JV_FS_RV_LTERM_PNACHLASS_" localSheetId="5">'[198]COMPARISON SHEET (1)'!$B$2798:$X$2798</definedName>
    <definedName name="FS_F_VW_01_34409_4_599__JV_FS_RV_LTERM_PNACHLASS_">'[199]COMPARISON SHEET (1)'!$B$2798:$X$2798</definedName>
    <definedName name="FS_F_VW_01_34409_4_61__JV_FS_COMPARISON_" localSheetId="5">'[198]COMPARISON SHEET (1)'!$B$2680:$S$2680</definedName>
    <definedName name="FS_F_VW_01_34409_4_61__JV_FS_COMPARISON_">'[199]COMPARISON SHEET (1)'!$B$2680:$S$2680</definedName>
    <definedName name="FS_F_VW_01_34409_4_61__JV_FS_RV_LTERM_PNACHLASS_" localSheetId="5">'[198]COMPARISON SHEET (1)'!$B$2797:$X$2797</definedName>
    <definedName name="FS_F_VW_01_34409_4_61__JV_FS_RV_LTERM_PNACHLASS_">'[199]COMPARISON SHEET (1)'!$B$2797:$X$2797</definedName>
    <definedName name="FS_F_VW_01_34409_4_7587__JV_FS_COMPARISON_" localSheetId="5">'[198]COMPARISON SHEET (1)'!$B$2683:$S$2683</definedName>
    <definedName name="FS_F_VW_01_34409_4_7587__JV_FS_COMPARISON_">'[199]COMPARISON SHEET (1)'!$B$2683:$S$2683</definedName>
    <definedName name="FS_F_VW_01_34409_4_7587__JV_FS_REC_LIEF_" localSheetId="5">'[198]COMPARISON SHEET (1)'!$B$6411:$P$6411</definedName>
    <definedName name="FS_F_VW_01_34409_4_7587__JV_FS_REC_LIEF_">'[199]COMPARISON SHEET (1)'!$B$6411:$P$6411</definedName>
    <definedName name="FS_F_VW_01_34409_4_7587__JV_FS_RV_LTERM_PNACHLASS_" localSheetId="5">'[198]COMPARISON SHEET (1)'!$B$2800:$X$2800</definedName>
    <definedName name="FS_F_VW_01_34409_4_7587__JV_FS_RV_LTERM_PNACHLASS_">'[199]COMPARISON SHEET (1)'!$B$2800:$X$2800</definedName>
    <definedName name="FS_F_VW_01_34409_4_7587_1__JV_FS_BAUSTUFE_ANGEBOTE_WAE_" localSheetId="5">'[198]COMPARISON SHEET (1)'!$B$1180:$E$1180</definedName>
    <definedName name="FS_F_VW_01_34409_4_7587_1__JV_FS_BAUSTUFE_ANGEBOTE_WAE_">'[199]COMPARISON SHEET (1)'!$B$1180:$E$1180</definedName>
    <definedName name="FS_F_VW_01_34409_4_7587_11__JV_FS_REC_" localSheetId="5">'[198]COMPARISON SHEET (1)'!$B$5062:$Q$5062</definedName>
    <definedName name="FS_F_VW_01_34409_4_7587_11__JV_FS_REC_">'[199]COMPARISON SHEET (1)'!$B$5062:$Q$5062</definedName>
    <definedName name="FS_F_VW_01_34409_4_7587_2__JV_FS_BAUSTUFE_ANGEBOTE_WAE_" localSheetId="5">'[198]COMPARISON SHEET (1)'!$B$1181:$E$1181</definedName>
    <definedName name="FS_F_VW_01_34409_4_7587_2__JV_FS_BAUSTUFE_ANGEBOTE_WAE_">'[199]COMPARISON SHEET (1)'!$B$1181:$E$1181</definedName>
    <definedName name="FS_F_VW_01_34409_4_7587_28__JV_FS_REC_" localSheetId="5">'[198]COMPARISON SHEET (1)'!$B$5063:$Q$5063</definedName>
    <definedName name="FS_F_VW_01_34409_4_7587_28__JV_FS_REC_">'[199]COMPARISON SHEET (1)'!$B$5063:$Q$5063</definedName>
    <definedName name="FS_F_VW_01_34409_4_7587_37__JV_FS_REC_" localSheetId="5">'[198]COMPARISON SHEET (1)'!$B$5064:$Q$5064</definedName>
    <definedName name="FS_F_VW_01_34409_4_7587_37__JV_FS_REC_">'[199]COMPARISON SHEET (1)'!$B$5064:$Q$5064</definedName>
    <definedName name="FS_F_VW_01_34409_4_7587_46__JV_FS_REC_" localSheetId="5">'[198]COMPARISON SHEET (1)'!$B$5065:$Q$5065</definedName>
    <definedName name="FS_F_VW_01_34409_4_7587_46__JV_FS_REC_">'[199]COMPARISON SHEET (1)'!$B$5065:$Q$5065</definedName>
    <definedName name="FS_F_VW_01_34409_4_7587_68__JV_FS_REC_" localSheetId="5">'[198]COMPARISON SHEET (1)'!$B$5066:$Q$5066</definedName>
    <definedName name="FS_F_VW_01_34409_4_7587_68__JV_FS_REC_">'[199]COMPARISON SHEET (1)'!$B$5066:$Q$5066</definedName>
    <definedName name="FS_F_VW_01_34409_4_8096__JV_FS_COMPARISON_" localSheetId="5">'[198]COMPARISON SHEET (1)'!$B$2684:$S$2684</definedName>
    <definedName name="FS_F_VW_01_34409_4_8096__JV_FS_COMPARISON_">'[199]COMPARISON SHEET (1)'!$B$2684:$S$2684</definedName>
    <definedName name="FS_F_VW_01_34409_4_8096__JV_FS_RV_LTERM_PNACHLASS_" localSheetId="5">'[198]COMPARISON SHEET (1)'!$B$2801:$X$2801</definedName>
    <definedName name="FS_F_VW_01_34409_4_8096__JV_FS_RV_LTERM_PNACHLASS_">'[199]COMPARISON SHEET (1)'!$B$2801:$X$2801</definedName>
    <definedName name="FS_F_VW_01_34409_5__JV_FS_PRAESENTATIONEN_" localSheetId="5">'[198]COMPARISON SHEET (1)'!$B$10:$AN$10</definedName>
    <definedName name="FS_F_VW_01_34409_5__JV_FS_PRAESENTATIONEN_">'[199]COMPARISON SHEET (1)'!$B$10:$AN$10</definedName>
    <definedName name="FS_F_VW_01_34409_5__JV_FS_REC_SAVING_" localSheetId="5">'[198]COMPARISON SHEET (1)'!$B$6508:$M$6508</definedName>
    <definedName name="FS_F_VW_01_34409_5__JV_FS_REC_SAVING_">'[199]COMPARISON SHEET (1)'!$B$6508:$M$6508</definedName>
    <definedName name="FS_F_VW_01_34409_5_1__V_FS_BAUSTUFE_VORGABEN_STK_" localSheetId="5">'[198]COMPARISON SHEET (1)'!$B$2065:$D$2065</definedName>
    <definedName name="FS_F_VW_01_34409_5_1__V_FS_BAUSTUFE_VORGABEN_STK_">'[199]COMPARISON SHEET (1)'!$B$2065:$D$2065</definedName>
    <definedName name="FS_F_VW_01_34409_5_10925__JV_FS_COMPARISON_" localSheetId="5">'[198]COMPARISON SHEET (1)'!$B$2692:$S$2692</definedName>
    <definedName name="FS_F_VW_01_34409_5_10925__JV_FS_COMPARISON_">'[199]COMPARISON SHEET (1)'!$B$2692:$S$2692</definedName>
    <definedName name="FS_F_VW_01_34409_5_10925__JV_FS_RV_LTERM_PNACHLASS_" localSheetId="5">'[198]COMPARISON SHEET (1)'!$B$2809:$X$2809</definedName>
    <definedName name="FS_F_VW_01_34409_5_10925__JV_FS_RV_LTERM_PNACHLASS_">'[199]COMPARISON SHEET (1)'!$B$2809:$X$2809</definedName>
    <definedName name="FS_F_VW_01_34409_5_2__V_FS_BAUSTUFE_VORGABEN_STK_" localSheetId="5">'[198]COMPARISON SHEET (1)'!$B$2066:$D$2066</definedName>
    <definedName name="FS_F_VW_01_34409_5_2__V_FS_BAUSTUFE_VORGABEN_STK_">'[199]COMPARISON SHEET (1)'!$B$2066:$D$2066</definedName>
    <definedName name="FS_F_VW_01_34409_5_3739__JV_FS_COMPARISON_" localSheetId="5">'[198]COMPARISON SHEET (1)'!$B$2689:$S$2689</definedName>
    <definedName name="FS_F_VW_01_34409_5_3739__JV_FS_COMPARISON_">'[199]COMPARISON SHEET (1)'!$B$2689:$S$2689</definedName>
    <definedName name="FS_F_VW_01_34409_5_3739__JV_FS_RV_LTERM_PNACHLASS_" localSheetId="5">'[198]COMPARISON SHEET (1)'!$B$2806:$X$2806</definedName>
    <definedName name="FS_F_VW_01_34409_5_3739__JV_FS_RV_LTERM_PNACHLASS_">'[199]COMPARISON SHEET (1)'!$B$2806:$X$2806</definedName>
    <definedName name="FS_F_VW_01_34409_5_40645__JV_FS_COMPARISON_" localSheetId="5">'[198]COMPARISON SHEET (1)'!$B$2693:$S$2693</definedName>
    <definedName name="FS_F_VW_01_34409_5_40645__JV_FS_COMPARISON_">'[199]COMPARISON SHEET (1)'!$B$2693:$S$2693</definedName>
    <definedName name="FS_F_VW_01_34409_5_40645__JV_FS_RV_LTERM_PNACHLASS_" localSheetId="5">'[198]COMPARISON SHEET (1)'!$B$2810:$X$2810</definedName>
    <definedName name="FS_F_VW_01_34409_5_40645__JV_FS_RV_LTERM_PNACHLASS_">'[199]COMPARISON SHEET (1)'!$B$2810:$X$2810</definedName>
    <definedName name="FS_F_VW_01_34409_5_599__JV_FS_COMPARISON_" localSheetId="5">'[198]COMPARISON SHEET (1)'!$B$2688:$S$2688</definedName>
    <definedName name="FS_F_VW_01_34409_5_599__JV_FS_COMPARISON_">'[199]COMPARISON SHEET (1)'!$B$2688:$S$2688</definedName>
    <definedName name="FS_F_VW_01_34409_5_599__JV_FS_REC_LIEF_" localSheetId="5">'[198]COMPARISON SHEET (1)'!$B$6416:$P$6416</definedName>
    <definedName name="FS_F_VW_01_34409_5_599__JV_FS_REC_LIEF_">'[199]COMPARISON SHEET (1)'!$B$6416:$P$6416</definedName>
    <definedName name="FS_F_VW_01_34409_5_599__JV_FS_RV_LTERM_PNACHLASS_" localSheetId="5">'[198]COMPARISON SHEET (1)'!$B$2805:$X$2805</definedName>
    <definedName name="FS_F_VW_01_34409_5_599__JV_FS_RV_LTERM_PNACHLASS_">'[199]COMPARISON SHEET (1)'!$B$2805:$X$2805</definedName>
    <definedName name="FS_F_VW_01_34409_5_599_1__JV_FS_BAUSTUFE_ANGEBOTE_WAE_" localSheetId="5">'[198]COMPARISON SHEET (1)'!$B$1224:$E$1224</definedName>
    <definedName name="FS_F_VW_01_34409_5_599_1__JV_FS_BAUSTUFE_ANGEBOTE_WAE_">'[199]COMPARISON SHEET (1)'!$B$1224:$E$1224</definedName>
    <definedName name="FS_F_VW_01_34409_5_599_11__JV_FS_REC_" localSheetId="5">'[198]COMPARISON SHEET (1)'!$B$5132:$Q$5132</definedName>
    <definedName name="FS_F_VW_01_34409_5_599_11__JV_FS_REC_">'[199]COMPARISON SHEET (1)'!$B$5132:$Q$5132</definedName>
    <definedName name="FS_F_VW_01_34409_5_599_2__JV_FS_BAUSTUFE_ANGEBOTE_WAE_" localSheetId="5">'[198]COMPARISON SHEET (1)'!$B$1225:$E$1225</definedName>
    <definedName name="FS_F_VW_01_34409_5_599_2__JV_FS_BAUSTUFE_ANGEBOTE_WAE_">'[199]COMPARISON SHEET (1)'!$B$1225:$E$1225</definedName>
    <definedName name="FS_F_VW_01_34409_5_599_28__JV_FS_REC_" localSheetId="5">'[198]COMPARISON SHEET (1)'!$B$5133:$Q$5133</definedName>
    <definedName name="FS_F_VW_01_34409_5_599_28__JV_FS_REC_">'[199]COMPARISON SHEET (1)'!$B$5133:$Q$5133</definedName>
    <definedName name="FS_F_VW_01_34409_5_599_37__JV_FS_REC_" localSheetId="5">'[198]COMPARISON SHEET (1)'!$B$5134:$Q$5134</definedName>
    <definedName name="FS_F_VW_01_34409_5_599_37__JV_FS_REC_">'[199]COMPARISON SHEET (1)'!$B$5134:$Q$5134</definedName>
    <definedName name="FS_F_VW_01_34409_5_599_46__JV_FS_REC_" localSheetId="5">'[198]COMPARISON SHEET (1)'!$B$5135:$Q$5135</definedName>
    <definedName name="FS_F_VW_01_34409_5_599_46__JV_FS_REC_">'[199]COMPARISON SHEET (1)'!$B$5135:$Q$5135</definedName>
    <definedName name="FS_F_VW_01_34409_5_599_68__JV_FS_REC_" localSheetId="5">'[198]COMPARISON SHEET (1)'!$B$5136:$Q$5136</definedName>
    <definedName name="FS_F_VW_01_34409_5_599_68__JV_FS_REC_">'[199]COMPARISON SHEET (1)'!$B$5136:$Q$5136</definedName>
    <definedName name="FS_F_VW_01_34409_5_61__JV_FS_COMPARISON_" localSheetId="5">'[198]COMPARISON SHEET (1)'!$B$2687:$S$2687</definedName>
    <definedName name="FS_F_VW_01_34409_5_61__JV_FS_COMPARISON_">'[199]COMPARISON SHEET (1)'!$B$2687:$S$2687</definedName>
    <definedName name="FS_F_VW_01_34409_5_61__JV_FS_RV_LTERM_PNACHLASS_" localSheetId="5">'[198]COMPARISON SHEET (1)'!$B$2804:$X$2804</definedName>
    <definedName name="FS_F_VW_01_34409_5_61__JV_FS_RV_LTERM_PNACHLASS_">'[199]COMPARISON SHEET (1)'!$B$2804:$X$2804</definedName>
    <definedName name="FS_F_VW_01_34409_5_7587__JV_FS_COMPARISON_" localSheetId="5">'[198]COMPARISON SHEET (1)'!$B$2690:$S$2690</definedName>
    <definedName name="FS_F_VW_01_34409_5_7587__JV_FS_COMPARISON_">'[199]COMPARISON SHEET (1)'!$B$2690:$S$2690</definedName>
    <definedName name="FS_F_VW_01_34409_5_7587__JV_FS_RV_LTERM_PNACHLASS_" localSheetId="5">'[198]COMPARISON SHEET (1)'!$B$2807:$X$2807</definedName>
    <definedName name="FS_F_VW_01_34409_5_7587__JV_FS_RV_LTERM_PNACHLASS_">'[199]COMPARISON SHEET (1)'!$B$2807:$X$2807</definedName>
    <definedName name="FS_F_VW_01_34409_5_8096__JV_FS_COMPARISON_" localSheetId="5">'[198]COMPARISON SHEET (1)'!$B$2691:$S$2691</definedName>
    <definedName name="FS_F_VW_01_34409_5_8096__JV_FS_COMPARISON_">'[199]COMPARISON SHEET (1)'!$B$2691:$S$2691</definedName>
    <definedName name="FS_F_VW_01_34409_5_8096__JV_FS_RV_LTERM_PNACHLASS_" localSheetId="5">'[198]COMPARISON SHEET (1)'!$B$2808:$X$2808</definedName>
    <definedName name="FS_F_VW_01_34409_5_8096__JV_FS_RV_LTERM_PNACHLASS_">'[199]COMPARISON SHEET (1)'!$B$2808:$X$2808</definedName>
    <definedName name="FS_F_VW_01_34409_6__JV_FS_PRAESENTATIONEN_" localSheetId="5">'[198]COMPARISON SHEET (1)'!$B$11:$AN$11</definedName>
    <definedName name="FS_F_VW_01_34409_6__JV_FS_PRAESENTATIONEN_">'[199]COMPARISON SHEET (1)'!$B$11:$AN$11</definedName>
    <definedName name="FS_F_VW_01_34409_6__JV_FS_REC_SAVING_" localSheetId="5">'[198]COMPARISON SHEET (1)'!$B$6509:$M$6509</definedName>
    <definedName name="FS_F_VW_01_34409_6__JV_FS_REC_SAVING_">'[199]COMPARISON SHEET (1)'!$B$6509:$M$6509</definedName>
    <definedName name="FS_F_VW_01_34409_6_1__V_FS_BAUSTUFE_VORGABEN_STK_" localSheetId="5">'[198]COMPARISON SHEET (1)'!$B$2067:$D$2067</definedName>
    <definedName name="FS_F_VW_01_34409_6_1__V_FS_BAUSTUFE_VORGABEN_STK_">'[199]COMPARISON SHEET (1)'!$B$2067:$D$2067</definedName>
    <definedName name="FS_F_VW_01_34409_6_10925__JV_FS_COMPARISON_" localSheetId="5">'[198]COMPARISON SHEET (1)'!$B$2699:$S$2699</definedName>
    <definedName name="FS_F_VW_01_34409_6_10925__JV_FS_COMPARISON_">'[199]COMPARISON SHEET (1)'!$B$2699:$S$2699</definedName>
    <definedName name="FS_F_VW_01_34409_6_10925__JV_FS_RV_LTERM_PNACHLASS_" localSheetId="5">'[198]COMPARISON SHEET (1)'!$B$2816:$X$2816</definedName>
    <definedName name="FS_F_VW_01_34409_6_10925__JV_FS_RV_LTERM_PNACHLASS_">'[199]COMPARISON SHEET (1)'!$B$2816:$X$2816</definedName>
    <definedName name="FS_F_VW_01_34409_6_2__V_FS_BAUSTUFE_VORGABEN_STK_" localSheetId="5">'[198]COMPARISON SHEET (1)'!$B$2068:$D$2068</definedName>
    <definedName name="FS_F_VW_01_34409_6_2__V_FS_BAUSTUFE_VORGABEN_STK_">'[199]COMPARISON SHEET (1)'!$B$2068:$D$2068</definedName>
    <definedName name="FS_F_VW_01_34409_6_3739__JV_FS_COMPARISON_" localSheetId="5">'[198]COMPARISON SHEET (1)'!$B$2696:$S$2696</definedName>
    <definedName name="FS_F_VW_01_34409_6_3739__JV_FS_COMPARISON_">'[199]COMPARISON SHEET (1)'!$B$2696:$S$2696</definedName>
    <definedName name="FS_F_VW_01_34409_6_3739__JV_FS_RV_LTERM_PNACHLASS_" localSheetId="5">'[198]COMPARISON SHEET (1)'!$B$2813:$X$2813</definedName>
    <definedName name="FS_F_VW_01_34409_6_3739__JV_FS_RV_LTERM_PNACHLASS_">'[199]COMPARISON SHEET (1)'!$B$2813:$X$2813</definedName>
    <definedName name="FS_F_VW_01_34409_6_40645__JV_FS_COMPARISON_" localSheetId="5">'[198]COMPARISON SHEET (1)'!$B$2700:$S$2700</definedName>
    <definedName name="FS_F_VW_01_34409_6_40645__JV_FS_COMPARISON_">'[199]COMPARISON SHEET (1)'!$B$2700:$S$2700</definedName>
    <definedName name="FS_F_VW_01_34409_6_40645__JV_FS_RV_LTERM_PNACHLASS_" localSheetId="5">'[198]COMPARISON SHEET (1)'!$B$2817:$X$2817</definedName>
    <definedName name="FS_F_VW_01_34409_6_40645__JV_FS_RV_LTERM_PNACHLASS_">'[199]COMPARISON SHEET (1)'!$B$2817:$X$2817</definedName>
    <definedName name="FS_F_VW_01_34409_6_599__JV_FS_COMPARISON_" localSheetId="5">'[198]COMPARISON SHEET (1)'!$B$2695:$S$2695</definedName>
    <definedName name="FS_F_VW_01_34409_6_599__JV_FS_COMPARISON_">'[199]COMPARISON SHEET (1)'!$B$2695:$S$2695</definedName>
    <definedName name="FS_F_VW_01_34409_6_599__JV_FS_REC_LIEF_" localSheetId="5">'[198]COMPARISON SHEET (1)'!$B$6423:$P$6423</definedName>
    <definedName name="FS_F_VW_01_34409_6_599__JV_FS_REC_LIEF_">'[199]COMPARISON SHEET (1)'!$B$6423:$P$6423</definedName>
    <definedName name="FS_F_VW_01_34409_6_599__JV_FS_RV_LTERM_PNACHLASS_" localSheetId="5">'[198]COMPARISON SHEET (1)'!$B$2812:$X$2812</definedName>
    <definedName name="FS_F_VW_01_34409_6_599__JV_FS_RV_LTERM_PNACHLASS_">'[199]COMPARISON SHEET (1)'!$B$2812:$X$2812</definedName>
    <definedName name="FS_F_VW_01_34409_6_599_1__JV_FS_BAUSTUFE_ANGEBOTE_WAE_" localSheetId="5">'[198]COMPARISON SHEET (1)'!$B$1294:$E$1294</definedName>
    <definedName name="FS_F_VW_01_34409_6_599_1__JV_FS_BAUSTUFE_ANGEBOTE_WAE_">'[199]COMPARISON SHEET (1)'!$B$1294:$E$1294</definedName>
    <definedName name="FS_F_VW_01_34409_6_599_11__JV_FS_REC_" localSheetId="5">'[198]COMPARISON SHEET (1)'!$B$5237:$Q$5237</definedName>
    <definedName name="FS_F_VW_01_34409_6_599_11__JV_FS_REC_">'[199]COMPARISON SHEET (1)'!$B$5237:$Q$5237</definedName>
    <definedName name="FS_F_VW_01_34409_6_599_2__JV_FS_BAUSTUFE_ANGEBOTE_WAE_" localSheetId="5">'[198]COMPARISON SHEET (1)'!$B$1295:$E$1295</definedName>
    <definedName name="FS_F_VW_01_34409_6_599_2__JV_FS_BAUSTUFE_ANGEBOTE_WAE_">'[199]COMPARISON SHEET (1)'!$B$1295:$E$1295</definedName>
    <definedName name="FS_F_VW_01_34409_6_599_28__JV_FS_REC_" localSheetId="5">'[198]COMPARISON SHEET (1)'!$B$5238:$Q$5238</definedName>
    <definedName name="FS_F_VW_01_34409_6_599_28__JV_FS_REC_">'[199]COMPARISON SHEET (1)'!$B$5238:$Q$5238</definedName>
    <definedName name="FS_F_VW_01_34409_6_599_37__JV_FS_REC_" localSheetId="5">'[198]COMPARISON SHEET (1)'!$B$5239:$Q$5239</definedName>
    <definedName name="FS_F_VW_01_34409_6_599_37__JV_FS_REC_">'[199]COMPARISON SHEET (1)'!$B$5239:$Q$5239</definedName>
    <definedName name="FS_F_VW_01_34409_6_599_46__JV_FS_REC_" localSheetId="5">'[198]COMPARISON SHEET (1)'!$B$5240:$Q$5240</definedName>
    <definedName name="FS_F_VW_01_34409_6_599_46__JV_FS_REC_">'[199]COMPARISON SHEET (1)'!$B$5240:$Q$5240</definedName>
    <definedName name="FS_F_VW_01_34409_6_599_68__JV_FS_REC_" localSheetId="5">'[198]COMPARISON SHEET (1)'!$B$5241:$Q$5241</definedName>
    <definedName name="FS_F_VW_01_34409_6_599_68__JV_FS_REC_">'[199]COMPARISON SHEET (1)'!$B$5241:$Q$5241</definedName>
    <definedName name="FS_F_VW_01_34409_6_61__JV_FS_COMPARISON_" localSheetId="5">'[198]COMPARISON SHEET (1)'!$B$2694:$S$2694</definedName>
    <definedName name="FS_F_VW_01_34409_6_61__JV_FS_COMPARISON_">'[199]COMPARISON SHEET (1)'!$B$2694:$S$2694</definedName>
    <definedName name="FS_F_VW_01_34409_6_61__JV_FS_RV_LTERM_PNACHLASS_" localSheetId="5">'[198]COMPARISON SHEET (1)'!$B$2811:$X$2811</definedName>
    <definedName name="FS_F_VW_01_34409_6_61__JV_FS_RV_LTERM_PNACHLASS_">'[199]COMPARISON SHEET (1)'!$B$2811:$X$2811</definedName>
    <definedName name="FS_F_VW_01_34409_6_7587__JV_FS_COMPARISON_" localSheetId="5">'[198]COMPARISON SHEET (1)'!$B$2697:$S$2697</definedName>
    <definedName name="FS_F_VW_01_34409_6_7587__JV_FS_COMPARISON_">'[199]COMPARISON SHEET (1)'!$B$2697:$S$2697</definedName>
    <definedName name="FS_F_VW_01_34409_6_7587__JV_FS_RV_LTERM_PNACHLASS_" localSheetId="5">'[198]COMPARISON SHEET (1)'!$B$2814:$X$2814</definedName>
    <definedName name="FS_F_VW_01_34409_6_7587__JV_FS_RV_LTERM_PNACHLASS_">'[199]COMPARISON SHEET (1)'!$B$2814:$X$2814</definedName>
    <definedName name="FS_F_VW_01_34409_6_8096__JV_FS_COMPARISON_" localSheetId="5">'[198]COMPARISON SHEET (1)'!$B$2698:$S$2698</definedName>
    <definedName name="FS_F_VW_01_34409_6_8096__JV_FS_COMPARISON_">'[199]COMPARISON SHEET (1)'!$B$2698:$S$2698</definedName>
    <definedName name="FS_F_VW_01_34409_6_8096__JV_FS_RV_LTERM_PNACHLASS_" localSheetId="5">'[198]COMPARISON SHEET (1)'!$B$2815:$X$2815</definedName>
    <definedName name="FS_F_VW_01_34409_6_8096__JV_FS_RV_LTERM_PNACHLASS_">'[199]COMPARISON SHEET (1)'!$B$2815:$X$2815</definedName>
    <definedName name="FS_F_VW_01_34409_6_USP_10925__JV_FS_PR_EX_RATES_DATUM_COMP_" localSheetId="5">'[198]COMPARISON SHEET (1)'!$B$3216:$F$3216</definedName>
    <definedName name="FS_F_VW_01_34409_6_USP_10925__JV_FS_PR_EX_RATES_DATUM_COMP_">'[199]COMPARISON SHEET (1)'!$B$3216:$F$3216</definedName>
    <definedName name="FS_F_VW_01_34409_7__JV_FS_PRAESENTATIONEN_" localSheetId="5">'[198]COMPARISON SHEET (1)'!$B$12:$AN$12</definedName>
    <definedName name="FS_F_VW_01_34409_7__JV_FS_PRAESENTATIONEN_">'[199]COMPARISON SHEET (1)'!$B$12:$AN$12</definedName>
    <definedName name="FS_F_VW_01_34409_7__JV_FS_REC_SAVING_" localSheetId="5">'[198]COMPARISON SHEET (1)'!$B$6510:$M$6510</definedName>
    <definedName name="FS_F_VW_01_34409_7__JV_FS_REC_SAVING_">'[199]COMPARISON SHEET (1)'!$B$6510:$M$6510</definedName>
    <definedName name="FS_F_VW_01_34409_7_1__V_FS_BAUSTUFE_VORGABEN_STK_" localSheetId="5">'[198]COMPARISON SHEET (1)'!$B$2069:$D$2069</definedName>
    <definedName name="FS_F_VW_01_34409_7_1__V_FS_BAUSTUFE_VORGABEN_STK_">'[199]COMPARISON SHEET (1)'!$B$2069:$D$2069</definedName>
    <definedName name="FS_F_VW_01_34409_7_10925__JV_FS_COMPARISON_" localSheetId="5">'[198]COMPARISON SHEET (1)'!$B$2706:$S$2706</definedName>
    <definedName name="FS_F_VW_01_34409_7_10925__JV_FS_COMPARISON_">'[199]COMPARISON SHEET (1)'!$B$2706:$S$2706</definedName>
    <definedName name="FS_F_VW_01_34409_7_10925__JV_FS_RV_LTERM_PNACHLASS_" localSheetId="5">'[198]COMPARISON SHEET (1)'!$B$2823:$X$2823</definedName>
    <definedName name="FS_F_VW_01_34409_7_10925__JV_FS_RV_LTERM_PNACHLASS_">'[199]COMPARISON SHEET (1)'!$B$2823:$X$2823</definedName>
    <definedName name="FS_F_VW_01_34409_7_2__V_FS_BAUSTUFE_VORGABEN_STK_" localSheetId="5">'[198]COMPARISON SHEET (1)'!$B$2070:$D$2070</definedName>
    <definedName name="FS_F_VW_01_34409_7_2__V_FS_BAUSTUFE_VORGABEN_STK_">'[199]COMPARISON SHEET (1)'!$B$2070:$D$2070</definedName>
    <definedName name="FS_F_VW_01_34409_7_3739__JV_FS_COMPARISON_" localSheetId="5">'[198]COMPARISON SHEET (1)'!$B$2703:$S$2703</definedName>
    <definedName name="FS_F_VW_01_34409_7_3739__JV_FS_COMPARISON_">'[199]COMPARISON SHEET (1)'!$B$2703:$S$2703</definedName>
    <definedName name="FS_F_VW_01_34409_7_3739__JV_FS_RV_LTERM_PNACHLASS_" localSheetId="5">'[198]COMPARISON SHEET (1)'!$B$2820:$X$2820</definedName>
    <definedName name="FS_F_VW_01_34409_7_3739__JV_FS_RV_LTERM_PNACHLASS_">'[199]COMPARISON SHEET (1)'!$B$2820:$X$2820</definedName>
    <definedName name="FS_F_VW_01_34409_7_40645__JV_FS_COMPARISON_" localSheetId="5">'[198]COMPARISON SHEET (1)'!$B$2707:$S$2707</definedName>
    <definedName name="FS_F_VW_01_34409_7_40645__JV_FS_COMPARISON_">'[199]COMPARISON SHEET (1)'!$B$2707:$S$2707</definedName>
    <definedName name="FS_F_VW_01_34409_7_40645__JV_FS_RV_LTERM_PNACHLASS_" localSheetId="5">'[198]COMPARISON SHEET (1)'!$B$2824:$X$2824</definedName>
    <definedName name="FS_F_VW_01_34409_7_40645__JV_FS_RV_LTERM_PNACHLASS_">'[199]COMPARISON SHEET (1)'!$B$2824:$X$2824</definedName>
    <definedName name="FS_F_VW_01_34409_7_599__JV_FS_COMPARISON_" localSheetId="5">'[198]COMPARISON SHEET (1)'!$B$2702:$S$2702</definedName>
    <definedName name="FS_F_VW_01_34409_7_599__JV_FS_COMPARISON_">'[199]COMPARISON SHEET (1)'!$B$2702:$S$2702</definedName>
    <definedName name="FS_F_VW_01_34409_7_599__JV_FS_REC_LIEF_" localSheetId="5">'[198]COMPARISON SHEET (1)'!$B$6430:$P$6430</definedName>
    <definedName name="FS_F_VW_01_34409_7_599__JV_FS_REC_LIEF_">'[199]COMPARISON SHEET (1)'!$B$6430:$P$6430</definedName>
    <definedName name="FS_F_VW_01_34409_7_599__JV_FS_RV_LTERM_PNACHLASS_" localSheetId="5">'[198]COMPARISON SHEET (1)'!$B$2819:$X$2819</definedName>
    <definedName name="FS_F_VW_01_34409_7_599__JV_FS_RV_LTERM_PNACHLASS_">'[199]COMPARISON SHEET (1)'!$B$2819:$X$2819</definedName>
    <definedName name="FS_F_VW_01_34409_7_599_1__JV_FS_BAUSTUFE_ANGEBOTE_WAE_" localSheetId="5">'[198]COMPARISON SHEET (1)'!$B$1364:$E$1364</definedName>
    <definedName name="FS_F_VW_01_34409_7_599_1__JV_FS_BAUSTUFE_ANGEBOTE_WAE_">'[199]COMPARISON SHEET (1)'!$B$1364:$E$1364</definedName>
    <definedName name="FS_F_VW_01_34409_7_599_11__JV_FS_REC_" localSheetId="5">'[198]COMPARISON SHEET (1)'!$B$5342:$Q$5342</definedName>
    <definedName name="FS_F_VW_01_34409_7_599_11__JV_FS_REC_">'[199]COMPARISON SHEET (1)'!$B$5342:$Q$5342</definedName>
    <definedName name="FS_F_VW_01_34409_7_599_2__JV_FS_BAUSTUFE_ANGEBOTE_WAE_" localSheetId="5">'[198]COMPARISON SHEET (1)'!$B$1365:$E$1365</definedName>
    <definedName name="FS_F_VW_01_34409_7_599_2__JV_FS_BAUSTUFE_ANGEBOTE_WAE_">'[199]COMPARISON SHEET (1)'!$B$1365:$E$1365</definedName>
    <definedName name="FS_F_VW_01_34409_7_599_28__JV_FS_REC_" localSheetId="5">'[198]COMPARISON SHEET (1)'!$B$5343:$Q$5343</definedName>
    <definedName name="FS_F_VW_01_34409_7_599_28__JV_FS_REC_">'[199]COMPARISON SHEET (1)'!$B$5343:$Q$5343</definedName>
    <definedName name="FS_F_VW_01_34409_7_599_37__JV_FS_REC_" localSheetId="5">'[198]COMPARISON SHEET (1)'!$B$5344:$Q$5344</definedName>
    <definedName name="FS_F_VW_01_34409_7_599_37__JV_FS_REC_">'[199]COMPARISON SHEET (1)'!$B$5344:$Q$5344</definedName>
    <definedName name="FS_F_VW_01_34409_7_599_46__JV_FS_REC_" localSheetId="5">'[198]COMPARISON SHEET (1)'!$B$5345:$Q$5345</definedName>
    <definedName name="FS_F_VW_01_34409_7_599_46__JV_FS_REC_">'[199]COMPARISON SHEET (1)'!$B$5345:$Q$5345</definedName>
    <definedName name="FS_F_VW_01_34409_7_599_68__JV_FS_REC_" localSheetId="5">'[198]COMPARISON SHEET (1)'!$B$5346:$Q$5346</definedName>
    <definedName name="FS_F_VW_01_34409_7_599_68__JV_FS_REC_">'[199]COMPARISON SHEET (1)'!$B$5346:$Q$5346</definedName>
    <definedName name="FS_F_VW_01_34409_7_61__JV_FS_COMPARISON_" localSheetId="5">'[198]COMPARISON SHEET (1)'!$B$2701:$S$2701</definedName>
    <definedName name="FS_F_VW_01_34409_7_61__JV_FS_COMPARISON_">'[199]COMPARISON SHEET (1)'!$B$2701:$S$2701</definedName>
    <definedName name="FS_F_VW_01_34409_7_61__JV_FS_RV_LTERM_PNACHLASS_" localSheetId="5">'[198]COMPARISON SHEET (1)'!$B$2818:$X$2818</definedName>
    <definedName name="FS_F_VW_01_34409_7_61__JV_FS_RV_LTERM_PNACHLASS_">'[199]COMPARISON SHEET (1)'!$B$2818:$X$2818</definedName>
    <definedName name="FS_F_VW_01_34409_7_7587__JV_FS_COMPARISON_" localSheetId="5">'[198]COMPARISON SHEET (1)'!$B$2704:$S$2704</definedName>
    <definedName name="FS_F_VW_01_34409_7_7587__JV_FS_COMPARISON_">'[199]COMPARISON SHEET (1)'!$B$2704:$S$2704</definedName>
    <definedName name="FS_F_VW_01_34409_7_7587__JV_FS_RV_LTERM_PNACHLASS_" localSheetId="5">'[198]COMPARISON SHEET (1)'!$B$2821:$X$2821</definedName>
    <definedName name="FS_F_VW_01_34409_7_7587__JV_FS_RV_LTERM_PNACHLASS_">'[199]COMPARISON SHEET (1)'!$B$2821:$X$2821</definedName>
    <definedName name="FS_F_VW_01_34409_7_8096__JV_FS_COMPARISON_" localSheetId="5">'[198]COMPARISON SHEET (1)'!$B$2705:$S$2705</definedName>
    <definedName name="FS_F_VW_01_34409_7_8096__JV_FS_COMPARISON_">'[199]COMPARISON SHEET (1)'!$B$2705:$S$2705</definedName>
    <definedName name="FS_F_VW_01_34409_7_8096__JV_FS_RV_LTERM_PNACHLASS_" localSheetId="5">'[198]COMPARISON SHEET (1)'!$B$2822:$X$2822</definedName>
    <definedName name="FS_F_VW_01_34409_7_8096__JV_FS_RV_LTERM_PNACHLASS_">'[199]COMPARISON SHEET (1)'!$B$2822:$X$2822</definedName>
    <definedName name="FS_F_VW_01_34409_8__JV_FS_PRAESENTATIONEN_" localSheetId="5">'[198]COMPARISON SHEET (1)'!$B$13:$AN$13</definedName>
    <definedName name="FS_F_VW_01_34409_8__JV_FS_PRAESENTATIONEN_">'[199]COMPARISON SHEET (1)'!$B$13:$AN$13</definedName>
    <definedName name="FS_F_VW_01_34409_8__JV_FS_REC_SAVING_" localSheetId="5">'[198]COMPARISON SHEET (1)'!$B$6511:$M$6511</definedName>
    <definedName name="FS_F_VW_01_34409_8__JV_FS_REC_SAVING_">'[199]COMPARISON SHEET (1)'!$B$6511:$M$6511</definedName>
    <definedName name="FS_F_VW_01_34409_8_1__V_FS_BAUSTUFE_VORGABEN_STK_" localSheetId="5">'[198]COMPARISON SHEET (1)'!$B$2071:$D$2071</definedName>
    <definedName name="FS_F_VW_01_34409_8_1__V_FS_BAUSTUFE_VORGABEN_STK_">'[199]COMPARISON SHEET (1)'!$B$2071:$D$2071</definedName>
    <definedName name="FS_F_VW_01_34409_8_10925__JV_FS_COMPARISON_" localSheetId="5">'[198]COMPARISON SHEET (1)'!$B$2713:$S$2713</definedName>
    <definedName name="FS_F_VW_01_34409_8_10925__JV_FS_COMPARISON_">'[199]COMPARISON SHEET (1)'!$B$2713:$S$2713</definedName>
    <definedName name="FS_F_VW_01_34409_8_10925__JV_FS_RV_LTERM_PNACHLASS_" localSheetId="5">'[198]COMPARISON SHEET (1)'!$B$2830:$X$2830</definedName>
    <definedName name="FS_F_VW_01_34409_8_10925__JV_FS_RV_LTERM_PNACHLASS_">'[199]COMPARISON SHEET (1)'!$B$2830:$X$2830</definedName>
    <definedName name="FS_F_VW_01_34409_8_2__V_FS_BAUSTUFE_VORGABEN_STK_" localSheetId="5">'[198]COMPARISON SHEET (1)'!$B$2072:$D$2072</definedName>
    <definedName name="FS_F_VW_01_34409_8_2__V_FS_BAUSTUFE_VORGABEN_STK_">'[199]COMPARISON SHEET (1)'!$B$2072:$D$2072</definedName>
    <definedName name="FS_F_VW_01_34409_8_3739__JV_FS_COMPARISON_" localSheetId="5">'[198]COMPARISON SHEET (1)'!$B$2710:$S$2710</definedName>
    <definedName name="FS_F_VW_01_34409_8_3739__JV_FS_COMPARISON_">'[199]COMPARISON SHEET (1)'!$B$2710:$S$2710</definedName>
    <definedName name="FS_F_VW_01_34409_8_3739__JV_FS_RV_LTERM_PNACHLASS_" localSheetId="5">'[198]COMPARISON SHEET (1)'!$B$2827:$X$2827</definedName>
    <definedName name="FS_F_VW_01_34409_8_3739__JV_FS_RV_LTERM_PNACHLASS_">'[199]COMPARISON SHEET (1)'!$B$2827:$X$2827</definedName>
    <definedName name="FS_F_VW_01_34409_8_40645__JV_FS_COMPARISON_" localSheetId="5">'[198]COMPARISON SHEET (1)'!$B$2714:$S$2714</definedName>
    <definedName name="FS_F_VW_01_34409_8_40645__JV_FS_COMPARISON_">'[199]COMPARISON SHEET (1)'!$B$2714:$S$2714</definedName>
    <definedName name="FS_F_VW_01_34409_8_40645__JV_FS_RV_LTERM_PNACHLASS_" localSheetId="5">'[198]COMPARISON SHEET (1)'!$B$2831:$X$2831</definedName>
    <definedName name="FS_F_VW_01_34409_8_40645__JV_FS_RV_LTERM_PNACHLASS_">'[199]COMPARISON SHEET (1)'!$B$2831:$X$2831</definedName>
    <definedName name="FS_F_VW_01_34409_8_599__JV_FS_COMPARISON_" localSheetId="5">'[198]COMPARISON SHEET (1)'!$B$2709:$S$2709</definedName>
    <definedName name="FS_F_VW_01_34409_8_599__JV_FS_COMPARISON_">'[199]COMPARISON SHEET (1)'!$B$2709:$S$2709</definedName>
    <definedName name="FS_F_VW_01_34409_8_599__JV_FS_REC_LIEF_" localSheetId="5">'[198]COMPARISON SHEET (1)'!$B$6437:$P$6437</definedName>
    <definedName name="FS_F_VW_01_34409_8_599__JV_FS_REC_LIEF_">'[199]COMPARISON SHEET (1)'!$B$6437:$P$6437</definedName>
    <definedName name="FS_F_VW_01_34409_8_599__JV_FS_RV_LTERM_PNACHLASS_" localSheetId="5">'[198]COMPARISON SHEET (1)'!$B$2826:$X$2826</definedName>
    <definedName name="FS_F_VW_01_34409_8_599__JV_FS_RV_LTERM_PNACHLASS_">'[199]COMPARISON SHEET (1)'!$B$2826:$X$2826</definedName>
    <definedName name="FS_F_VW_01_34409_8_599_1__JV_FS_BAUSTUFE_ANGEBOTE_WAE_" localSheetId="5">'[198]COMPARISON SHEET (1)'!$B$1434:$E$1434</definedName>
    <definedName name="FS_F_VW_01_34409_8_599_1__JV_FS_BAUSTUFE_ANGEBOTE_WAE_">'[199]COMPARISON SHEET (1)'!$B$1434:$E$1434</definedName>
    <definedName name="FS_F_VW_01_34409_8_599_11__JV_FS_REC_" localSheetId="5">'[198]COMPARISON SHEET (1)'!$B$5447:$Q$5447</definedName>
    <definedName name="FS_F_VW_01_34409_8_599_11__JV_FS_REC_">'[199]COMPARISON SHEET (1)'!$B$5447:$Q$5447</definedName>
    <definedName name="FS_F_VW_01_34409_8_599_2__JV_FS_BAUSTUFE_ANGEBOTE_WAE_" localSheetId="5">'[198]COMPARISON SHEET (1)'!$B$1435:$E$1435</definedName>
    <definedName name="FS_F_VW_01_34409_8_599_2__JV_FS_BAUSTUFE_ANGEBOTE_WAE_">'[199]COMPARISON SHEET (1)'!$B$1435:$E$1435</definedName>
    <definedName name="FS_F_VW_01_34409_8_599_28__JV_FS_REC_" localSheetId="5">'[198]COMPARISON SHEET (1)'!$B$5448:$Q$5448</definedName>
    <definedName name="FS_F_VW_01_34409_8_599_28__JV_FS_REC_">'[199]COMPARISON SHEET (1)'!$B$5448:$Q$5448</definedName>
    <definedName name="FS_F_VW_01_34409_8_599_37__JV_FS_REC_" localSheetId="5">'[198]COMPARISON SHEET (1)'!$B$5449:$Q$5449</definedName>
    <definedName name="FS_F_VW_01_34409_8_599_37__JV_FS_REC_">'[199]COMPARISON SHEET (1)'!$B$5449:$Q$5449</definedName>
    <definedName name="FS_F_VW_01_34409_8_599_46__JV_FS_REC_" localSheetId="5">'[198]COMPARISON SHEET (1)'!$B$5450:$Q$5450</definedName>
    <definedName name="FS_F_VW_01_34409_8_599_46__JV_FS_REC_">'[199]COMPARISON SHEET (1)'!$B$5450:$Q$5450</definedName>
    <definedName name="FS_F_VW_01_34409_8_599_68__JV_FS_REC_" localSheetId="5">'[198]COMPARISON SHEET (1)'!$B$5451:$Q$5451</definedName>
    <definedName name="FS_F_VW_01_34409_8_599_68__JV_FS_REC_">'[199]COMPARISON SHEET (1)'!$B$5451:$Q$5451</definedName>
    <definedName name="FS_F_VW_01_34409_8_61__JV_FS_COMPARISON_" localSheetId="5">'[198]COMPARISON SHEET (1)'!$B$2708:$S$2708</definedName>
    <definedName name="FS_F_VW_01_34409_8_61__JV_FS_COMPARISON_">'[199]COMPARISON SHEET (1)'!$B$2708:$S$2708</definedName>
    <definedName name="FS_F_VW_01_34409_8_61__JV_FS_RV_LTERM_PNACHLASS_" localSheetId="5">'[198]COMPARISON SHEET (1)'!$B$2825:$X$2825</definedName>
    <definedName name="FS_F_VW_01_34409_8_61__JV_FS_RV_LTERM_PNACHLASS_">'[199]COMPARISON SHEET (1)'!$B$2825:$X$2825</definedName>
    <definedName name="FS_F_VW_01_34409_8_7587__JV_FS_COMPARISON_" localSheetId="5">'[198]COMPARISON SHEET (1)'!$B$2711:$S$2711</definedName>
    <definedName name="FS_F_VW_01_34409_8_7587__JV_FS_COMPARISON_">'[199]COMPARISON SHEET (1)'!$B$2711:$S$2711</definedName>
    <definedName name="FS_F_VW_01_34409_8_7587__JV_FS_RV_LTERM_PNACHLASS_" localSheetId="5">'[198]COMPARISON SHEET (1)'!$B$2828:$X$2828</definedName>
    <definedName name="FS_F_VW_01_34409_8_7587__JV_FS_RV_LTERM_PNACHLASS_">'[199]COMPARISON SHEET (1)'!$B$2828:$X$2828</definedName>
    <definedName name="FS_F_VW_01_34409_8_8096__JV_FS_COMPARISON_" localSheetId="5">'[198]COMPARISON SHEET (1)'!$B$2712:$S$2712</definedName>
    <definedName name="FS_F_VW_01_34409_8_8096__JV_FS_COMPARISON_">'[199]COMPARISON SHEET (1)'!$B$2712:$S$2712</definedName>
    <definedName name="FS_F_VW_01_34409_8_8096__JV_FS_RV_LTERM_PNACHLASS_" localSheetId="5">'[198]COMPARISON SHEET (1)'!$B$2829:$X$2829</definedName>
    <definedName name="FS_F_VW_01_34409_8_8096__JV_FS_RV_LTERM_PNACHLASS_">'[199]COMPARISON SHEET (1)'!$B$2829:$X$2829</definedName>
    <definedName name="FS_F_VW_01_34409_9__JV_FS_PRAESENTATIONEN_" localSheetId="5">'[198]COMPARISON SHEET (1)'!$B$14:$AN$14</definedName>
    <definedName name="FS_F_VW_01_34409_9__JV_FS_PRAESENTATIONEN_">'[199]COMPARISON SHEET (1)'!$B$14:$AN$14</definedName>
    <definedName name="FS_F_VW_01_34409_9__JV_FS_REC_SAVING_" localSheetId="5">'[198]COMPARISON SHEET (1)'!$B$6512:$M$6512</definedName>
    <definedName name="FS_F_VW_01_34409_9__JV_FS_REC_SAVING_">'[199]COMPARISON SHEET (1)'!$B$6512:$M$6512</definedName>
    <definedName name="FS_F_VW_01_34409_9_1__V_FS_BAUSTUFE_VORGABEN_STK_" localSheetId="5">'[198]COMPARISON SHEET (1)'!$B$2073:$D$2073</definedName>
    <definedName name="FS_F_VW_01_34409_9_1__V_FS_BAUSTUFE_VORGABEN_STK_">'[199]COMPARISON SHEET (1)'!$B$2073:$D$2073</definedName>
    <definedName name="FS_F_VW_01_34409_9_10925__JV_FS_COMPARISON_" localSheetId="5">'[198]COMPARISON SHEET (1)'!$B$2720:$S$2720</definedName>
    <definedName name="FS_F_VW_01_34409_9_10925__JV_FS_COMPARISON_">'[199]COMPARISON SHEET (1)'!$B$2720:$S$2720</definedName>
    <definedName name="FS_F_VW_01_34409_9_10925__JV_FS_RV_LTERM_PNACHLASS_" localSheetId="5">'[198]COMPARISON SHEET (1)'!$B$2837:$X$2837</definedName>
    <definedName name="FS_F_VW_01_34409_9_10925__JV_FS_RV_LTERM_PNACHLASS_">'[199]COMPARISON SHEET (1)'!$B$2837:$X$2837</definedName>
    <definedName name="FS_F_VW_01_34409_9_2__V_FS_BAUSTUFE_VORGABEN_STK_" localSheetId="5">'[198]COMPARISON SHEET (1)'!$B$2074:$D$2074</definedName>
    <definedName name="FS_F_VW_01_34409_9_2__V_FS_BAUSTUFE_VORGABEN_STK_">'[199]COMPARISON SHEET (1)'!$B$2074:$D$2074</definedName>
    <definedName name="FS_F_VW_01_34409_9_3739__JV_FS_COMPARISON_" localSheetId="5">'[198]COMPARISON SHEET (1)'!$B$2717:$S$2717</definedName>
    <definedName name="FS_F_VW_01_34409_9_3739__JV_FS_COMPARISON_">'[199]COMPARISON SHEET (1)'!$B$2717:$S$2717</definedName>
    <definedName name="FS_F_VW_01_34409_9_3739__JV_FS_RV_LTERM_PNACHLASS_" localSheetId="5">'[198]COMPARISON SHEET (1)'!$B$2834:$X$2834</definedName>
    <definedName name="FS_F_VW_01_34409_9_3739__JV_FS_RV_LTERM_PNACHLASS_">'[199]COMPARISON SHEET (1)'!$B$2834:$X$2834</definedName>
    <definedName name="FS_F_VW_01_34409_9_40645__JV_FS_COMPARISON_" localSheetId="5">'[198]COMPARISON SHEET (1)'!$B$2721:$S$2721</definedName>
    <definedName name="FS_F_VW_01_34409_9_40645__JV_FS_COMPARISON_">'[199]COMPARISON SHEET (1)'!$B$2721:$S$2721</definedName>
    <definedName name="FS_F_VW_01_34409_9_40645__JV_FS_RV_LTERM_PNACHLASS_" localSheetId="5">'[198]COMPARISON SHEET (1)'!$B$2838:$X$2838</definedName>
    <definedName name="FS_F_VW_01_34409_9_40645__JV_FS_RV_LTERM_PNACHLASS_">'[199]COMPARISON SHEET (1)'!$B$2838:$X$2838</definedName>
    <definedName name="FS_F_VW_01_34409_9_599__JV_FS_COMPARISON_" localSheetId="5">'[198]COMPARISON SHEET (1)'!$B$2716:$S$2716</definedName>
    <definedName name="FS_F_VW_01_34409_9_599__JV_FS_COMPARISON_">'[199]COMPARISON SHEET (1)'!$B$2716:$S$2716</definedName>
    <definedName name="FS_F_VW_01_34409_9_599__JV_FS_RV_LTERM_PNACHLASS_" localSheetId="5">'[198]COMPARISON SHEET (1)'!$B$2833:$X$2833</definedName>
    <definedName name="FS_F_VW_01_34409_9_599__JV_FS_RV_LTERM_PNACHLASS_">'[199]COMPARISON SHEET (1)'!$B$2833:$X$2833</definedName>
    <definedName name="FS_F_VW_01_34409_9_61__JV_FS_COMPARISON_" localSheetId="5">'[198]COMPARISON SHEET (1)'!$B$2715:$S$2715</definedName>
    <definedName name="FS_F_VW_01_34409_9_61__JV_FS_COMPARISON_">'[199]COMPARISON SHEET (1)'!$B$2715:$S$2715</definedName>
    <definedName name="FS_F_VW_01_34409_9_61__JV_FS_RV_LTERM_PNACHLASS_" localSheetId="5">'[198]COMPARISON SHEET (1)'!$B$2832:$X$2832</definedName>
    <definedName name="FS_F_VW_01_34409_9_61__JV_FS_RV_LTERM_PNACHLASS_">'[199]COMPARISON SHEET (1)'!$B$2832:$X$2832</definedName>
    <definedName name="FS_F_VW_01_34409_9_7587__JV_FS_COMPARISON_" localSheetId="5">'[198]COMPARISON SHEET (1)'!$B$2718:$S$2718</definedName>
    <definedName name="FS_F_VW_01_34409_9_7587__JV_FS_COMPARISON_">'[199]COMPARISON SHEET (1)'!$B$2718:$S$2718</definedName>
    <definedName name="FS_F_VW_01_34409_9_7587__JV_FS_REC_LIEF_" localSheetId="5">'[198]COMPARISON SHEET (1)'!$B$6446:$P$6446</definedName>
    <definedName name="FS_F_VW_01_34409_9_7587__JV_FS_REC_LIEF_">'[199]COMPARISON SHEET (1)'!$B$6446:$P$6446</definedName>
    <definedName name="FS_F_VW_01_34409_9_7587__JV_FS_RV_LTERM_PNACHLASS_" localSheetId="5">'[198]COMPARISON SHEET (1)'!$B$2835:$X$2835</definedName>
    <definedName name="FS_F_VW_01_34409_9_7587__JV_FS_RV_LTERM_PNACHLASS_">'[199]COMPARISON SHEET (1)'!$B$2835:$X$2835</definedName>
    <definedName name="FS_F_VW_01_34409_9_7587_1__JV_FS_BAUSTUFE_ANGEBOTE_WAE_" localSheetId="5">'[198]COMPARISON SHEET (1)'!$B$1530:$E$1530</definedName>
    <definedName name="FS_F_VW_01_34409_9_7587_1__JV_FS_BAUSTUFE_ANGEBOTE_WAE_">'[199]COMPARISON SHEET (1)'!$B$1530:$E$1530</definedName>
    <definedName name="FS_F_VW_01_34409_9_7587_11__JV_FS_REC_" localSheetId="5">'[198]COMPARISON SHEET (1)'!$B$5587:$Q$5587</definedName>
    <definedName name="FS_F_VW_01_34409_9_7587_11__JV_FS_REC_">'[199]COMPARISON SHEET (1)'!$B$5587:$Q$5587</definedName>
    <definedName name="FS_F_VW_01_34409_9_7587_2__JV_FS_BAUSTUFE_ANGEBOTE_WAE_" localSheetId="5">'[198]COMPARISON SHEET (1)'!$B$1531:$E$1531</definedName>
    <definedName name="FS_F_VW_01_34409_9_7587_2__JV_FS_BAUSTUFE_ANGEBOTE_WAE_">'[199]COMPARISON SHEET (1)'!$B$1531:$E$1531</definedName>
    <definedName name="FS_F_VW_01_34409_9_7587_28__JV_FS_REC_" localSheetId="5">'[198]COMPARISON SHEET (1)'!$B$5588:$Q$5588</definedName>
    <definedName name="FS_F_VW_01_34409_9_7587_28__JV_FS_REC_">'[199]COMPARISON SHEET (1)'!$B$5588:$Q$5588</definedName>
    <definedName name="FS_F_VW_01_34409_9_7587_37__JV_FS_REC_" localSheetId="5">'[198]COMPARISON SHEET (1)'!$B$5589:$Q$5589</definedName>
    <definedName name="FS_F_VW_01_34409_9_7587_37__JV_FS_REC_">'[199]COMPARISON SHEET (1)'!$B$5589:$Q$5589</definedName>
    <definedName name="FS_F_VW_01_34409_9_7587_46__JV_FS_REC_" localSheetId="5">'[198]COMPARISON SHEET (1)'!$B$5590:$Q$5590</definedName>
    <definedName name="FS_F_VW_01_34409_9_7587_46__JV_FS_REC_">'[199]COMPARISON SHEET (1)'!$B$5590:$Q$5590</definedName>
    <definedName name="FS_F_VW_01_34409_9_7587_68__JV_FS_REC_" localSheetId="5">'[198]COMPARISON SHEET (1)'!$B$5591:$Q$5591</definedName>
    <definedName name="FS_F_VW_01_34409_9_7587_68__JV_FS_REC_">'[199]COMPARISON SHEET (1)'!$B$5591:$Q$5591</definedName>
    <definedName name="FS_F_VW_01_34409_9_8096__JV_FS_COMPARISON_" localSheetId="5">'[198]COMPARISON SHEET (1)'!$B$2719:$S$2719</definedName>
    <definedName name="FS_F_VW_01_34409_9_8096__JV_FS_COMPARISON_">'[199]COMPARISON SHEET (1)'!$B$2719:$S$2719</definedName>
    <definedName name="FS_F_VW_01_34409_9_8096__JV_FS_RV_LTERM_PNACHLASS_" localSheetId="5">'[198]COMPARISON SHEET (1)'!$B$2836:$X$2836</definedName>
    <definedName name="FS_F_VW_01_34409_9_8096__JV_FS_RV_LTERM_PNACHLASS_">'[199]COMPARISON SHEET (1)'!$B$2836:$X$2836</definedName>
    <definedName name="FS_F_VW_01_35097_1__FS_NEUTEILE_" localSheetId="5">[200]Import!$B$145:$D$145</definedName>
    <definedName name="FS_F_VW_01_35097_1__FS_NEUTEILE_">[201]Import!$B$145:$D$145</definedName>
    <definedName name="FS_F_VW_01_35097_1__JV_FS_PRAESENTATIONEN_" localSheetId="5">[200]Import!$B$6:$AN$6</definedName>
    <definedName name="FS_F_VW_01_35097_1__JV_FS_PRAESENTATIONEN_">[201]Import!$B$6:$AN$6</definedName>
    <definedName name="FS_F_VW_01_35097_1_1__V_FS_BAUSTUFE_VORGABEN_STK_" localSheetId="5">[200]Import!$B$433:$D$433</definedName>
    <definedName name="FS_F_VW_01_35097_1_1__V_FS_BAUSTUFE_VORGABEN_STK_">[201]Import!$B$433:$D$433</definedName>
    <definedName name="FS_F_VW_01_35097_1_11__JV_FS_BEDARFE_" localSheetId="5">[200]Import!$B$120:$E$120</definedName>
    <definedName name="FS_F_VW_01_35097_1_11__JV_FS_BEDARFE_">[201]Import!$B$120:$E$120</definedName>
    <definedName name="FS_F_VW_01_35097_1_11_13030__JV_FS_BEDARFE_PREISE_QUOTE_" localSheetId="5">[200]Import!$B$16:$L$16</definedName>
    <definedName name="FS_F_VW_01_35097_1_11_13030__JV_FS_BEDARFE_PREISE_QUOTE_">[201]Import!$B$16:$L$16</definedName>
    <definedName name="FS_F_VW_01_35097_1_11_20328__JV_FS_BEDARFE_PREISE_QUOTE_" localSheetId="5">[200]Import!$B$17:$L$17</definedName>
    <definedName name="FS_F_VW_01_35097_1_11_20328__JV_FS_BEDARFE_PREISE_QUOTE_">[201]Import!$B$17:$L$17</definedName>
    <definedName name="FS_F_VW_01_35097_1_11_29344__JV_FS_BEDARFE_PREISE_QUOTE_" localSheetId="5">[200]Import!$B$18:$L$18</definedName>
    <definedName name="FS_F_VW_01_35097_1_11_29344__JV_FS_BEDARFE_PREISE_QUOTE_">[201]Import!$B$18:$L$18</definedName>
    <definedName name="FS_F_VW_01_35097_1_11_2979__JV_FS_BEDARFE_PREISE_QUOTE_" localSheetId="5">[200]Import!$B$15:$L$15</definedName>
    <definedName name="FS_F_VW_01_35097_1_11_2979__JV_FS_BEDARFE_PREISE_QUOTE_">[201]Import!$B$15:$L$15</definedName>
    <definedName name="FS_F_VW_01_35097_1_11_43249__JV_FS_BEDARFE_PREISE_QUOTE_" localSheetId="5">[200]Import!$B$19:$L$19</definedName>
    <definedName name="FS_F_VW_01_35097_1_11_43249__JV_FS_BEDARFE_PREISE_QUOTE_">[201]Import!$B$19:$L$19</definedName>
    <definedName name="FS_F_VW_01_35097_1_11330__JV_FS_RV_AVG_PROTODATA_" localSheetId="5">[200]Import!$B$455:$E$455</definedName>
    <definedName name="FS_F_VW_01_35097_1_11330__JV_FS_RV_AVG_PROTODATA_">[201]Import!$B$455:$E$455</definedName>
    <definedName name="FS_F_VW_01_35097_1_11330_1__JV_FS_BAUSTUFE_ANGEBOTE_WAE_" localSheetId="5">[200]Import!$B$222:$E$222</definedName>
    <definedName name="FS_F_VW_01_35097_1_11330_1__JV_FS_BAUSTUFE_ANGEBOTE_WAE_">[201]Import!$B$222:$E$222</definedName>
    <definedName name="FS_F_VW_01_35097_1_11330_11__JV_FS_REC_" localSheetId="5">[200]Import!$B$1014:$Q$1014</definedName>
    <definedName name="FS_F_VW_01_35097_1_11330_11__JV_FS_REC_">[201]Import!$B$1014:$Q$1014</definedName>
    <definedName name="FS_F_VW_01_35097_1_11330_2__JV_FS_BAUSTUFE_ANGEBOTE_WAE_" localSheetId="5">[200]Import!$B$223:$E$223</definedName>
    <definedName name="FS_F_VW_01_35097_1_11330_2__JV_FS_BAUSTUFE_ANGEBOTE_WAE_">[201]Import!$B$223:$E$223</definedName>
    <definedName name="FS_F_VW_01_35097_1_11330_28__JV_FS_REC_" localSheetId="5">[200]Import!$B$1015:$Q$1015</definedName>
    <definedName name="FS_F_VW_01_35097_1_11330_28__JV_FS_REC_">[201]Import!$B$1015:$Q$1015</definedName>
    <definedName name="FS_F_VW_01_35097_1_11330_37__JV_FS_REC_" localSheetId="5">[200]Import!$B$1016:$Q$1016</definedName>
    <definedName name="FS_F_VW_01_35097_1_11330_37__JV_FS_REC_">[201]Import!$B$1016:$Q$1016</definedName>
    <definedName name="FS_F_VW_01_35097_1_11330_46__JV_FS_REC_" localSheetId="5">[200]Import!$B$1017:$Q$1017</definedName>
    <definedName name="FS_F_VW_01_35097_1_11330_46__JV_FS_REC_">[201]Import!$B$1017:$Q$1017</definedName>
    <definedName name="FS_F_VW_01_35097_1_11330_68__JV_FS_REC_" localSheetId="5">[200]Import!$B$1018:$Q$1018</definedName>
    <definedName name="FS_F_VW_01_35097_1_11330_68__JV_FS_REC_">[201]Import!$B$1018:$Q$1018</definedName>
    <definedName name="FS_F_VW_01_35097_1_11330_BR__JV_FS_BIDDERS_" localSheetId="5">[200]Import!$B$875:$L$875</definedName>
    <definedName name="FS_F_VW_01_35097_1_11330_BR__JV_FS_BIDDERS_">[201]Import!$B$875:$L$875</definedName>
    <definedName name="FS_F_VW_01_35097_1_11330_EUR__JV_FS_PR_EX_RATES_DATUM_REC_" localSheetId="5">[200]Import!$B$764:$F$764</definedName>
    <definedName name="FS_F_VW_01_35097_1_11330_EUR__JV_FS_PR_EX_RATES_DATUM_REC_">[201]Import!$B$764:$F$764</definedName>
    <definedName name="FS_F_VW_01_35097_1_11451__JV_FS_RV_AVG_PROTODATA_" localSheetId="5">[200]Import!$B$456:$E$456</definedName>
    <definedName name="FS_F_VW_01_35097_1_11451__JV_FS_RV_AVG_PROTODATA_">[201]Import!$B$456:$E$456</definedName>
    <definedName name="FS_F_VW_01_35097_1_11451_1__JV_FS_BAUSTUFE_ANGEBOTE_WAE_" localSheetId="5">[200]Import!$B$224:$E$224</definedName>
    <definedName name="FS_F_VW_01_35097_1_11451_1__JV_FS_BAUSTUFE_ANGEBOTE_WAE_">[201]Import!$B$224:$E$224</definedName>
    <definedName name="FS_F_VW_01_35097_1_11451_2__JV_FS_BAUSTUFE_ANGEBOTE_WAE_" localSheetId="5">[200]Import!$B$225:$E$225</definedName>
    <definedName name="FS_F_VW_01_35097_1_11451_2__JV_FS_BAUSTUFE_ANGEBOTE_WAE_">[201]Import!$B$225:$E$225</definedName>
    <definedName name="FS_F_VW_01_35097_1_11451_BR__JV_FS_BIDDERS_" localSheetId="5">[200]Import!$B$882:$L$882</definedName>
    <definedName name="FS_F_VW_01_35097_1_11451_BR__JV_FS_BIDDERS_">[201]Import!$B$882:$L$882</definedName>
    <definedName name="FS_F_VW_01_35097_1_11451_EUR__JV_FS_PR_EX_RATES_DATUM_REC_" localSheetId="5">[200]Import!$B$765:$F$765</definedName>
    <definedName name="FS_F_VW_01_35097_1_11451_EUR__JV_FS_PR_EX_RATES_DATUM_REC_">[201]Import!$B$765:$F$765</definedName>
    <definedName name="FS_F_VW_01_35097_1_13030__JV_FS_ANGEBOTSUEBERSICHT_" localSheetId="5">[200]Import!$B$154:$D$154</definedName>
    <definedName name="FS_F_VW_01_35097_1_13030__JV_FS_ANGEBOTSUEBERSICHT_">[201]Import!$B$154:$D$154</definedName>
    <definedName name="FS_F_VW_01_35097_1_13030__JV_FS_AVG_PRICE_" localSheetId="5">[200]Import!$B$180:$F$180</definedName>
    <definedName name="FS_F_VW_01_35097_1_13030__JV_FS_AVG_PRICE_">[201]Import!$B$180:$F$180</definedName>
    <definedName name="FS_F_VW_01_35097_1_13030__JV_FS_BWERTSHEET_" localSheetId="5">[200]Import!$B$614:$AH$614</definedName>
    <definedName name="FS_F_VW_01_35097_1_13030__JV_FS_BWERTSHEET_">[201]Import!$B$614:$AH$614</definedName>
    <definedName name="FS_F_VW_01_35097_1_13030__JV_FS_COMPARISON_" localSheetId="5">[200]Import!$B$564:$S$564</definedName>
    <definedName name="FS_F_VW_01_35097_1_13030__JV_FS_COMPARISON_">[201]Import!$B$564:$S$564</definedName>
    <definedName name="FS_F_VW_01_35097_1_13030__JV_FS_REC_LIEF_" localSheetId="5">[200]Import!$B$1295:$P$1295</definedName>
    <definedName name="FS_F_VW_01_35097_1_13030__JV_FS_REC_LIEF_">[201]Import!$B$1295:$P$1295</definedName>
    <definedName name="FS_F_VW_01_35097_1_13030__JV_FS_RV_AVG_PROTODATA_" localSheetId="5">[200]Import!$B$457:$E$457</definedName>
    <definedName name="FS_F_VW_01_35097_1_13030__JV_FS_RV_AVG_PROTODATA_">[201]Import!$B$457:$E$457</definedName>
    <definedName name="FS_F_VW_01_35097_1_13030__JV_FS_RV_LTERM_PNACHLASS_" localSheetId="5">[200]Import!$B$589:$X$589</definedName>
    <definedName name="FS_F_VW_01_35097_1_13030__JV_FS_RV_LTERM_PNACHLASS_">[201]Import!$B$589:$X$589</definedName>
    <definedName name="FS_F_VW_01_35097_1_13030_1__JV_FS_BAUSTUFE_ANGEBOTE_WAE_" localSheetId="5">[200]Import!$B$226:$E$226</definedName>
    <definedName name="FS_F_VW_01_35097_1_13030_1__JV_FS_BAUSTUFE_ANGEBOTE_WAE_">[201]Import!$B$226:$E$226</definedName>
    <definedName name="FS_F_VW_01_35097_1_13030_11__JV_FS_REC_" localSheetId="5">[200]Import!$B$1019:$Q$1019</definedName>
    <definedName name="FS_F_VW_01_35097_1_13030_11__JV_FS_REC_">[201]Import!$B$1019:$Q$1019</definedName>
    <definedName name="FS_F_VW_01_35097_1_13030_2__JV_FS_BAUSTUFE_ANGEBOTE_WAE_" localSheetId="5">[200]Import!$B$227:$E$227</definedName>
    <definedName name="FS_F_VW_01_35097_1_13030_2__JV_FS_BAUSTUFE_ANGEBOTE_WAE_">[201]Import!$B$227:$E$227</definedName>
    <definedName name="FS_F_VW_01_35097_1_13030_28__JV_FS_REC_" localSheetId="5">[200]Import!$B$1020:$Q$1020</definedName>
    <definedName name="FS_F_VW_01_35097_1_13030_28__JV_FS_REC_">[201]Import!$B$1020:$Q$1020</definedName>
    <definedName name="FS_F_VW_01_35097_1_13030_37__JV_FS_REC_" localSheetId="5">[200]Import!$B$1021:$Q$1021</definedName>
    <definedName name="FS_F_VW_01_35097_1_13030_37__JV_FS_REC_">[201]Import!$B$1021:$Q$1021</definedName>
    <definedName name="FS_F_VW_01_35097_1_13030_46__JV_FS_REC_" localSheetId="5">[200]Import!$B$1022:$Q$1022</definedName>
    <definedName name="FS_F_VW_01_35097_1_13030_46__JV_FS_REC_">[201]Import!$B$1022:$Q$1022</definedName>
    <definedName name="FS_F_VW_01_35097_1_13030_68__JV_FS_REC_" localSheetId="5">[200]Import!$B$1023:$Q$1023</definedName>
    <definedName name="FS_F_VW_01_35097_1_13030_68__JV_FS_REC_">[201]Import!$B$1023:$Q$1023</definedName>
    <definedName name="FS_F_VW_01_35097_1_13030_EUR__JV_FS_PR_EX_RATES_DATUM_REC_" localSheetId="5">[200]Import!$B$766:$F$766</definedName>
    <definedName name="FS_F_VW_01_35097_1_13030_EUR__JV_FS_PR_EX_RATES_DATUM_REC_">[201]Import!$B$766:$F$766</definedName>
    <definedName name="FS_F_VW_01_35097_1_13030_VW__JV_FS_BIDDERS_" localSheetId="5">[200]Import!$B$873:$L$873</definedName>
    <definedName name="FS_F_VW_01_35097_1_13030_VW__JV_FS_BIDDERS_">[201]Import!$B$873:$L$873</definedName>
    <definedName name="FS_F_VW_01_35097_1_1328__JV_FS_RV_AVG_PROTODATA_" localSheetId="5">[200]Import!$B$448:$E$448</definedName>
    <definedName name="FS_F_VW_01_35097_1_1328__JV_FS_RV_AVG_PROTODATA_">[201]Import!$B$448:$E$448</definedName>
    <definedName name="FS_F_VW_01_35097_1_1328_1__JV_FS_BAUSTUFE_ANGEBOTE_WAE_" localSheetId="5">[200]Import!$B$208:$E$208</definedName>
    <definedName name="FS_F_VW_01_35097_1_1328_1__JV_FS_BAUSTUFE_ANGEBOTE_WAE_">[201]Import!$B$208:$E$208</definedName>
    <definedName name="FS_F_VW_01_35097_1_1328_2__JV_FS_BAUSTUFE_ANGEBOTE_WAE_" localSheetId="5">[200]Import!$B$209:$E$209</definedName>
    <definedName name="FS_F_VW_01_35097_1_1328_2__JV_FS_BAUSTUFE_ANGEBOTE_WAE_">[201]Import!$B$209:$E$209</definedName>
    <definedName name="FS_F_VW_01_35097_1_1328_BX__JV_FS_BIDDERS_" localSheetId="5">[200]Import!$B$885:$L$885</definedName>
    <definedName name="FS_F_VW_01_35097_1_1328_BX__JV_FS_BIDDERS_">[201]Import!$B$885:$L$885</definedName>
    <definedName name="FS_F_VW_01_35097_1_1328_EUR__JV_FS_PR_EX_RATES_DATUM_REC_" localSheetId="5">[200]Import!$B$757:$F$757</definedName>
    <definedName name="FS_F_VW_01_35097_1_1328_EUR__JV_FS_PR_EX_RATES_DATUM_REC_">[201]Import!$B$757:$F$757</definedName>
    <definedName name="FS_F_VW_01_35097_1_1462__JV_FS_RV_AVG_PROTODATA_" localSheetId="5">[200]Import!$B$449:$E$449</definedName>
    <definedName name="FS_F_VW_01_35097_1_1462__JV_FS_RV_AVG_PROTODATA_">[201]Import!$B$449:$E$449</definedName>
    <definedName name="FS_F_VW_01_35097_1_1462_1__JV_FS_BAUSTUFE_ANGEBOTE_WAE_" localSheetId="5">[200]Import!$B$210:$E$210</definedName>
    <definedName name="FS_F_VW_01_35097_1_1462_1__JV_FS_BAUSTUFE_ANGEBOTE_WAE_">[201]Import!$B$210:$E$210</definedName>
    <definedName name="FS_F_VW_01_35097_1_1462_11__JV_FS_REC_" localSheetId="5">[200]Import!$B$994:$Q$994</definedName>
    <definedName name="FS_F_VW_01_35097_1_1462_11__JV_FS_REC_">[201]Import!$B$994:$Q$994</definedName>
    <definedName name="FS_F_VW_01_35097_1_1462_2__JV_FS_BAUSTUFE_ANGEBOTE_WAE_" localSheetId="5">[200]Import!$B$211:$E$211</definedName>
    <definedName name="FS_F_VW_01_35097_1_1462_2__JV_FS_BAUSTUFE_ANGEBOTE_WAE_">[201]Import!$B$211:$E$211</definedName>
    <definedName name="FS_F_VW_01_35097_1_1462_28__JV_FS_REC_" localSheetId="5">[200]Import!$B$995:$Q$995</definedName>
    <definedName name="FS_F_VW_01_35097_1_1462_28__JV_FS_REC_">[201]Import!$B$995:$Q$995</definedName>
    <definedName name="FS_F_VW_01_35097_1_1462_37__JV_FS_REC_" localSheetId="5">[200]Import!$B$996:$Q$996</definedName>
    <definedName name="FS_F_VW_01_35097_1_1462_37__JV_FS_REC_">[201]Import!$B$996:$Q$996</definedName>
    <definedName name="FS_F_VW_01_35097_1_1462_46__JV_FS_REC_" localSheetId="5">[200]Import!$B$997:$Q$997</definedName>
    <definedName name="FS_F_VW_01_35097_1_1462_46__JV_FS_REC_">[201]Import!$B$997:$Q$997</definedName>
    <definedName name="FS_F_VW_01_35097_1_1462_68__JV_FS_REC_" localSheetId="5">[200]Import!$B$998:$Q$998</definedName>
    <definedName name="FS_F_VW_01_35097_1_1462_68__JV_FS_REC_">[201]Import!$B$998:$Q$998</definedName>
    <definedName name="FS_F_VW_01_35097_1_1462_BX__JV_FS_BIDDERS_" localSheetId="5">[200]Import!$B$881:$L$881</definedName>
    <definedName name="FS_F_VW_01_35097_1_1462_BX__JV_FS_BIDDERS_">[201]Import!$B$881:$L$881</definedName>
    <definedName name="FS_F_VW_01_35097_1_1462_EUR__JV_FS_PR_EX_RATES_DATUM_REC_" localSheetId="5">[200]Import!$B$758:$F$758</definedName>
    <definedName name="FS_F_VW_01_35097_1_1462_EUR__JV_FS_PR_EX_RATES_DATUM_REC_">[201]Import!$B$758:$F$758</definedName>
    <definedName name="FS_F_VW_01_35097_1_15245__JV_FS_RV_AVG_PROTODATA_" localSheetId="5">[200]Import!$B$458:$E$458</definedName>
    <definedName name="FS_F_VW_01_35097_1_15245__JV_FS_RV_AVG_PROTODATA_">[201]Import!$B$458:$E$458</definedName>
    <definedName name="FS_F_VW_01_35097_1_15245_1__JV_FS_BAUSTUFE_ANGEBOTE_WAE_" localSheetId="5">[200]Import!$B$228:$E$228</definedName>
    <definedName name="FS_F_VW_01_35097_1_15245_1__JV_FS_BAUSTUFE_ANGEBOTE_WAE_">[201]Import!$B$228:$E$228</definedName>
    <definedName name="FS_F_VW_01_35097_1_15245_2__JV_FS_BAUSTUFE_ANGEBOTE_WAE_" localSheetId="5">[200]Import!$B$229:$E$229</definedName>
    <definedName name="FS_F_VW_01_35097_1_15245_2__JV_FS_BAUSTUFE_ANGEBOTE_WAE_">[201]Import!$B$229:$E$229</definedName>
    <definedName name="FS_F_VW_01_35097_1_15245_EUR__JV_FS_PR_EX_RATES_DATUM_REC_" localSheetId="5">[200]Import!$B$767:$F$767</definedName>
    <definedName name="FS_F_VW_01_35097_1_15245_EUR__JV_FS_PR_EX_RATES_DATUM_REC_">[201]Import!$B$767:$F$767</definedName>
    <definedName name="FS_F_VW_01_35097_1_15245_SK__JV_FS_BIDDERS_" localSheetId="5">[200]Import!$B$877:$L$877</definedName>
    <definedName name="FS_F_VW_01_35097_1_15245_SK__JV_FS_BIDDERS_">[201]Import!$B$877:$L$877</definedName>
    <definedName name="FS_F_VW_01_35097_1_159__JV_FS_RV_AVG_PROTODATA_" localSheetId="5">[200]Import!$B$446:$E$446</definedName>
    <definedName name="FS_F_VW_01_35097_1_159__JV_FS_RV_AVG_PROTODATA_">[201]Import!$B$446:$E$446</definedName>
    <definedName name="FS_F_VW_01_35097_1_159_1__JV_FS_BAUSTUFE_ANGEBOTE_WAE_" localSheetId="5">[200]Import!$B$204:$E$204</definedName>
    <definedName name="FS_F_VW_01_35097_1_159_1__JV_FS_BAUSTUFE_ANGEBOTE_WAE_">[201]Import!$B$204:$E$204</definedName>
    <definedName name="FS_F_VW_01_35097_1_159_11__JV_FS_REC_" localSheetId="5">[200]Import!$B$989:$Q$989</definedName>
    <definedName name="FS_F_VW_01_35097_1_159_11__JV_FS_REC_">[201]Import!$B$989:$Q$989</definedName>
    <definedName name="FS_F_VW_01_35097_1_159_2__JV_FS_BAUSTUFE_ANGEBOTE_WAE_" localSheetId="5">[200]Import!$B$205:$E$205</definedName>
    <definedName name="FS_F_VW_01_35097_1_159_2__JV_FS_BAUSTUFE_ANGEBOTE_WAE_">[201]Import!$B$205:$E$205</definedName>
    <definedName name="FS_F_VW_01_35097_1_159_28__JV_FS_REC_" localSheetId="5">[200]Import!$B$990:$Q$990</definedName>
    <definedName name="FS_F_VW_01_35097_1_159_28__JV_FS_REC_">[201]Import!$B$990:$Q$990</definedName>
    <definedName name="FS_F_VW_01_35097_1_159_37__JV_FS_REC_" localSheetId="5">[200]Import!$B$991:$Q$991</definedName>
    <definedName name="FS_F_VW_01_35097_1_159_37__JV_FS_REC_">[201]Import!$B$991:$Q$991</definedName>
    <definedName name="FS_F_VW_01_35097_1_159_46__JV_FS_REC_" localSheetId="5">[200]Import!$B$992:$Q$992</definedName>
    <definedName name="FS_F_VW_01_35097_1_159_46__JV_FS_REC_">[201]Import!$B$992:$Q$992</definedName>
    <definedName name="FS_F_VW_01_35097_1_159_68__JV_FS_REC_" localSheetId="5">[200]Import!$B$993:$Q$993</definedName>
    <definedName name="FS_F_VW_01_35097_1_159_68__JV_FS_REC_">[201]Import!$B$993:$Q$993</definedName>
    <definedName name="FS_F_VW_01_35097_1_159_EUR__JV_FS_PR_EX_RATES_DATUM_REC_" localSheetId="5">[200]Import!$B$755:$F$755</definedName>
    <definedName name="FS_F_VW_01_35097_1_159_EUR__JV_FS_PR_EX_RATES_DATUM_REC_">[201]Import!$B$755:$F$755</definedName>
    <definedName name="FS_F_VW_01_35097_1_159_ST__JV_FS_BIDDERS_" localSheetId="5">[200]Import!$B$891:$L$891</definedName>
    <definedName name="FS_F_VW_01_35097_1_159_ST__JV_FS_BIDDERS_">[201]Import!$B$891:$L$891</definedName>
    <definedName name="FS_F_VW_01_35097_1_18244__JV_FS_RV_AVG_PROTODATA_" localSheetId="5">[200]Import!$B$459:$E$459</definedName>
    <definedName name="FS_F_VW_01_35097_1_18244__JV_FS_RV_AVG_PROTODATA_">[201]Import!$B$459:$E$459</definedName>
    <definedName name="FS_F_VW_01_35097_1_18244_1__JV_FS_BAUSTUFE_ANGEBOTE_WAE_" localSheetId="5">[200]Import!$B$230:$E$230</definedName>
    <definedName name="FS_F_VW_01_35097_1_18244_1__JV_FS_BAUSTUFE_ANGEBOTE_WAE_">[201]Import!$B$230:$E$230</definedName>
    <definedName name="FS_F_VW_01_35097_1_18244_2__JV_FS_BAUSTUFE_ANGEBOTE_WAE_" localSheetId="5">[200]Import!$B$231:$E$231</definedName>
    <definedName name="FS_F_VW_01_35097_1_18244_2__JV_FS_BAUSTUFE_ANGEBOTE_WAE_">[201]Import!$B$231:$E$231</definedName>
    <definedName name="FS_F_VW_01_35097_1_18244_EUR__JV_FS_PR_EX_RATES_DATUM_REC_" localSheetId="5">[200]Import!$B$768:$F$768</definedName>
    <definedName name="FS_F_VW_01_35097_1_18244_EUR__JV_FS_PR_EX_RATES_DATUM_REC_">[201]Import!$B$768:$F$768</definedName>
    <definedName name="FS_F_VW_01_35097_1_18244_MX__JV_FS_BIDDERS_" localSheetId="5">[200]Import!$B$884:$L$884</definedName>
    <definedName name="FS_F_VW_01_35097_1_18244_MX__JV_FS_BIDDERS_">[201]Import!$B$884:$L$884</definedName>
    <definedName name="FS_F_VW_01_35097_1_18245__JV_FS_RV_AVG_PROTODATA_" localSheetId="5">[200]Import!$B$460:$E$460</definedName>
    <definedName name="FS_F_VW_01_35097_1_18245__JV_FS_RV_AVG_PROTODATA_">[201]Import!$B$460:$E$460</definedName>
    <definedName name="FS_F_VW_01_35097_1_18245_1__JV_FS_BAUSTUFE_ANGEBOTE_WAE_" localSheetId="5">[200]Import!$B$232:$E$232</definedName>
    <definedName name="FS_F_VW_01_35097_1_18245_1__JV_FS_BAUSTUFE_ANGEBOTE_WAE_">[201]Import!$B$232:$E$232</definedName>
    <definedName name="FS_F_VW_01_35097_1_18245_2__JV_FS_BAUSTUFE_ANGEBOTE_WAE_" localSheetId="5">[200]Import!$B$233:$E$233</definedName>
    <definedName name="FS_F_VW_01_35097_1_18245_2__JV_FS_BAUSTUFE_ANGEBOTE_WAE_">[201]Import!$B$233:$E$233</definedName>
    <definedName name="FS_F_VW_01_35097_1_18245_EUR__JV_FS_PR_EX_RATES_DATUM_REC_" localSheetId="5">[200]Import!$B$769:$F$769</definedName>
    <definedName name="FS_F_VW_01_35097_1_18245_EUR__JV_FS_PR_EX_RATES_DATUM_REC_">[201]Import!$B$769:$F$769</definedName>
    <definedName name="FS_F_VW_01_35097_1_18245_MX__JV_FS_BIDDERS_" localSheetId="5">[200]Import!$B$887:$L$887</definedName>
    <definedName name="FS_F_VW_01_35097_1_18245_MX__JV_FS_BIDDERS_">[201]Import!$B$887:$L$887</definedName>
    <definedName name="FS_F_VW_01_35097_1_19964__JV_FS_RV_AVG_PROTODATA_" localSheetId="5">[200]Import!$B$461:$E$461</definedName>
    <definedName name="FS_F_VW_01_35097_1_19964__JV_FS_RV_AVG_PROTODATA_">[201]Import!$B$461:$E$461</definedName>
    <definedName name="FS_F_VW_01_35097_1_19964_1__JV_FS_BAUSTUFE_ANGEBOTE_WAE_" localSheetId="5">[200]Import!$B$234:$E$234</definedName>
    <definedName name="FS_F_VW_01_35097_1_19964_1__JV_FS_BAUSTUFE_ANGEBOTE_WAE_">[201]Import!$B$234:$E$234</definedName>
    <definedName name="FS_F_VW_01_35097_1_19964_11__JV_FS_REC_" localSheetId="5">[200]Import!$B$1024:$Q$1024</definedName>
    <definedName name="FS_F_VW_01_35097_1_19964_11__JV_FS_REC_">[201]Import!$B$1024:$Q$1024</definedName>
    <definedName name="FS_F_VW_01_35097_1_19964_2__JV_FS_BAUSTUFE_ANGEBOTE_WAE_" localSheetId="5">[200]Import!$B$235:$E$235</definedName>
    <definedName name="FS_F_VW_01_35097_1_19964_2__JV_FS_BAUSTUFE_ANGEBOTE_WAE_">[201]Import!$B$235:$E$235</definedName>
    <definedName name="FS_F_VW_01_35097_1_19964_28__JV_FS_REC_" localSheetId="5">[200]Import!$B$1025:$Q$1025</definedName>
    <definedName name="FS_F_VW_01_35097_1_19964_28__JV_FS_REC_">[201]Import!$B$1025:$Q$1025</definedName>
    <definedName name="FS_F_VW_01_35097_1_19964_37__JV_FS_REC_" localSheetId="5">[200]Import!$B$1026:$Q$1026</definedName>
    <definedName name="FS_F_VW_01_35097_1_19964_37__JV_FS_REC_">[201]Import!$B$1026:$Q$1026</definedName>
    <definedName name="FS_F_VW_01_35097_1_19964_46__JV_FS_REC_" localSheetId="5">[200]Import!$B$1027:$Q$1027</definedName>
    <definedName name="FS_F_VW_01_35097_1_19964_46__JV_FS_REC_">[201]Import!$B$1027:$Q$1027</definedName>
    <definedName name="FS_F_VW_01_35097_1_19964_68__JV_FS_REC_" localSheetId="5">[200]Import!$B$1028:$Q$1028</definedName>
    <definedName name="FS_F_VW_01_35097_1_19964_68__JV_FS_REC_">[201]Import!$B$1028:$Q$1028</definedName>
    <definedName name="FS_F_VW_01_35097_1_19964_EUR__JV_FS_PR_EX_RATES_DATUM_REC_" localSheetId="5">[200]Import!$B$770:$F$770</definedName>
    <definedName name="FS_F_VW_01_35097_1_19964_EUR__JV_FS_PR_EX_RATES_DATUM_REC_">[201]Import!$B$770:$F$770</definedName>
    <definedName name="FS_F_VW_01_35097_1_19964_TR__JV_FS_BIDDERS_" localSheetId="5">[200]Import!$B$894:$L$894</definedName>
    <definedName name="FS_F_VW_01_35097_1_19964_TR__JV_FS_BIDDERS_">[201]Import!$B$894:$L$894</definedName>
    <definedName name="FS_F_VW_01_35097_1_2__V_FS_BAUSTUFE_VORGABEN_STK_" localSheetId="5">[200]Import!$B$434:$D$434</definedName>
    <definedName name="FS_F_VW_01_35097_1_2__V_FS_BAUSTUFE_VORGABEN_STK_">[201]Import!$B$434:$D$434</definedName>
    <definedName name="FS_F_VW_01_35097_1_20328__JV_FS_ANGEBOTSUEBERSICHT_" localSheetId="5">[200]Import!$B$155:$D$155</definedName>
    <definedName name="FS_F_VW_01_35097_1_20328__JV_FS_ANGEBOTSUEBERSICHT_">[201]Import!$B$155:$D$155</definedName>
    <definedName name="FS_F_VW_01_35097_1_20328__JV_FS_AVG_PRICE_" localSheetId="5">[200]Import!$B$181:$F$181</definedName>
    <definedName name="FS_F_VW_01_35097_1_20328__JV_FS_AVG_PRICE_">[201]Import!$B$181:$F$181</definedName>
    <definedName name="FS_F_VW_01_35097_1_20328__JV_FS_BWERTSHEET_" localSheetId="5">[200]Import!$B$615:$AH$615</definedName>
    <definedName name="FS_F_VW_01_35097_1_20328__JV_FS_BWERTSHEET_">[201]Import!$B$615:$AH$615</definedName>
    <definedName name="FS_F_VW_01_35097_1_20328__JV_FS_COMPARISON_" localSheetId="5">[200]Import!$B$565:$S$565</definedName>
    <definedName name="FS_F_VW_01_35097_1_20328__JV_FS_COMPARISON_">[201]Import!$B$565:$S$565</definedName>
    <definedName name="FS_F_VW_01_35097_1_20328__JV_FS_REC_LIEF_" localSheetId="5">[200]Import!$B$1296:$P$1296</definedName>
    <definedName name="FS_F_VW_01_35097_1_20328__JV_FS_REC_LIEF_">[201]Import!$B$1296:$P$1296</definedName>
    <definedName name="FS_F_VW_01_35097_1_20328__JV_FS_RV_AVG_PROTODATA_" localSheetId="5">[200]Import!$B$462:$E$462</definedName>
    <definedName name="FS_F_VW_01_35097_1_20328__JV_FS_RV_AVG_PROTODATA_">[201]Import!$B$462:$E$462</definedName>
    <definedName name="FS_F_VW_01_35097_1_20328__JV_FS_RV_LTERM_PNACHLASS_" localSheetId="5">[200]Import!$B$590:$X$590</definedName>
    <definedName name="FS_F_VW_01_35097_1_20328__JV_FS_RV_LTERM_PNACHLASS_">[201]Import!$B$590:$X$590</definedName>
    <definedName name="FS_F_VW_01_35097_1_20328_1__JV_FS_BAUSTUFE_ANGEBOTE_WAE_" localSheetId="5">[200]Import!$B$236:$E$236</definedName>
    <definedName name="FS_F_VW_01_35097_1_20328_1__JV_FS_BAUSTUFE_ANGEBOTE_WAE_">[201]Import!$B$236:$E$236</definedName>
    <definedName name="FS_F_VW_01_35097_1_20328_11__JV_FS_REC_" localSheetId="5">[200]Import!$B$1029:$Q$1029</definedName>
    <definedName name="FS_F_VW_01_35097_1_20328_11__JV_FS_REC_">[201]Import!$B$1029:$Q$1029</definedName>
    <definedName name="FS_F_VW_01_35097_1_20328_2__JV_FS_BAUSTUFE_ANGEBOTE_WAE_" localSheetId="5">[200]Import!$B$237:$E$237</definedName>
    <definedName name="FS_F_VW_01_35097_1_20328_2__JV_FS_BAUSTUFE_ANGEBOTE_WAE_">[201]Import!$B$237:$E$237</definedName>
    <definedName name="FS_F_VW_01_35097_1_20328_28__JV_FS_REC_" localSheetId="5">[200]Import!$B$1030:$Q$1030</definedName>
    <definedName name="FS_F_VW_01_35097_1_20328_28__JV_FS_REC_">[201]Import!$B$1030:$Q$1030</definedName>
    <definedName name="FS_F_VW_01_35097_1_20328_37__JV_FS_REC_" localSheetId="5">[200]Import!$B$1031:$Q$1031</definedName>
    <definedName name="FS_F_VW_01_35097_1_20328_37__JV_FS_REC_">[201]Import!$B$1031:$Q$1031</definedName>
    <definedName name="FS_F_VW_01_35097_1_20328_46__JV_FS_REC_" localSheetId="5">[200]Import!$B$1032:$Q$1032</definedName>
    <definedName name="FS_F_VW_01_35097_1_20328_46__JV_FS_REC_">[201]Import!$B$1032:$Q$1032</definedName>
    <definedName name="FS_F_VW_01_35097_1_20328_68__JV_FS_REC_" localSheetId="5">[200]Import!$B$1033:$Q$1033</definedName>
    <definedName name="FS_F_VW_01_35097_1_20328_68__JV_FS_REC_">[201]Import!$B$1033:$Q$1033</definedName>
    <definedName name="FS_F_VW_01_35097_1_20328_EUR__JV_FS_PR_EX_RATES_DATUM_REC_" localSheetId="5">[200]Import!$B$771:$F$771</definedName>
    <definedName name="FS_F_VW_01_35097_1_20328_EUR__JV_FS_PR_EX_RATES_DATUM_REC_">[201]Import!$B$771:$F$771</definedName>
    <definedName name="FS_F_VW_01_35097_1_20328_VW__JV_FS_BIDDERS_" localSheetId="5">[200]Import!$B$878:$L$878</definedName>
    <definedName name="FS_F_VW_01_35097_1_20328_VW__JV_FS_BIDDERS_">[201]Import!$B$878:$L$878</definedName>
    <definedName name="FS_F_VW_01_35097_1_2261__JV_FS_RV_AVG_PROTODATA_" localSheetId="5">[200]Import!$B$450:$E$450</definedName>
    <definedName name="FS_F_VW_01_35097_1_2261__JV_FS_RV_AVG_PROTODATA_">[201]Import!$B$450:$E$450</definedName>
    <definedName name="FS_F_VW_01_35097_1_2261_1__JV_FS_BAUSTUFE_ANGEBOTE_WAE_" localSheetId="5">[200]Import!$B$212:$E$212</definedName>
    <definedName name="FS_F_VW_01_35097_1_2261_1__JV_FS_BAUSTUFE_ANGEBOTE_WAE_">[201]Import!$B$212:$E$212</definedName>
    <definedName name="FS_F_VW_01_35097_1_2261_11__JV_FS_REC_" localSheetId="5">[200]Import!$B$999:$Q$999</definedName>
    <definedName name="FS_F_VW_01_35097_1_2261_11__JV_FS_REC_">[201]Import!$B$999:$Q$999</definedName>
    <definedName name="FS_F_VW_01_35097_1_2261_2__JV_FS_BAUSTUFE_ANGEBOTE_WAE_" localSheetId="5">[200]Import!$B$213:$E$213</definedName>
    <definedName name="FS_F_VW_01_35097_1_2261_2__JV_FS_BAUSTUFE_ANGEBOTE_WAE_">[201]Import!$B$213:$E$213</definedName>
    <definedName name="FS_F_VW_01_35097_1_2261_28__JV_FS_REC_" localSheetId="5">[200]Import!$B$1000:$Q$1000</definedName>
    <definedName name="FS_F_VW_01_35097_1_2261_28__JV_FS_REC_">[201]Import!$B$1000:$Q$1000</definedName>
    <definedName name="FS_F_VW_01_35097_1_2261_37__JV_FS_REC_" localSheetId="5">[200]Import!$B$1001:$Q$1001</definedName>
    <definedName name="FS_F_VW_01_35097_1_2261_37__JV_FS_REC_">[201]Import!$B$1001:$Q$1001</definedName>
    <definedName name="FS_F_VW_01_35097_1_2261_46__JV_FS_REC_" localSheetId="5">[200]Import!$B$1002:$Q$1002</definedName>
    <definedName name="FS_F_VW_01_35097_1_2261_46__JV_FS_REC_">[201]Import!$B$1002:$Q$1002</definedName>
    <definedName name="FS_F_VW_01_35097_1_2261_68__JV_FS_REC_" localSheetId="5">[200]Import!$B$1003:$Q$1003</definedName>
    <definedName name="FS_F_VW_01_35097_1_2261_68__JV_FS_REC_">[201]Import!$B$1003:$Q$1003</definedName>
    <definedName name="FS_F_VW_01_35097_1_2261_EUR__JV_FS_PR_EX_RATES_DATUM_REC_" localSheetId="5">[200]Import!$B$759:$F$759</definedName>
    <definedName name="FS_F_VW_01_35097_1_2261_EUR__JV_FS_PR_EX_RATES_DATUM_REC_">[201]Import!$B$759:$F$759</definedName>
    <definedName name="FS_F_VW_01_35097_1_2261_VW__JV_FS_BIDDERS_" localSheetId="5">[200]Import!$B$883:$L$883</definedName>
    <definedName name="FS_F_VW_01_35097_1_2261_VW__JV_FS_BIDDERS_">[201]Import!$B$883:$L$883</definedName>
    <definedName name="FS_F_VW_01_35097_1_23586__JV_FS_RV_AVG_PROTODATA_" localSheetId="5">[200]Import!$B$463:$E$463</definedName>
    <definedName name="FS_F_VW_01_35097_1_23586__JV_FS_RV_AVG_PROTODATA_">[201]Import!$B$463:$E$463</definedName>
    <definedName name="FS_F_VW_01_35097_1_23586_1__JV_FS_BAUSTUFE_ANGEBOTE_WAE_" localSheetId="5">[200]Import!$B$238:$E$238</definedName>
    <definedName name="FS_F_VW_01_35097_1_23586_1__JV_FS_BAUSTUFE_ANGEBOTE_WAE_">[201]Import!$B$238:$E$238</definedName>
    <definedName name="FS_F_VW_01_35097_1_23586_11__JV_FS_REC_" localSheetId="5">[200]Import!$B$1034:$Q$1034</definedName>
    <definedName name="FS_F_VW_01_35097_1_23586_11__JV_FS_REC_">[201]Import!$B$1034:$Q$1034</definedName>
    <definedName name="FS_F_VW_01_35097_1_23586_2__JV_FS_BAUSTUFE_ANGEBOTE_WAE_" localSheetId="5">[200]Import!$B$239:$E$239</definedName>
    <definedName name="FS_F_VW_01_35097_1_23586_2__JV_FS_BAUSTUFE_ANGEBOTE_WAE_">[201]Import!$B$239:$E$239</definedName>
    <definedName name="FS_F_VW_01_35097_1_23586_28__JV_FS_REC_" localSheetId="5">[200]Import!$B$1035:$Q$1035</definedName>
    <definedName name="FS_F_VW_01_35097_1_23586_28__JV_FS_REC_">[201]Import!$B$1035:$Q$1035</definedName>
    <definedName name="FS_F_VW_01_35097_1_23586_37__JV_FS_REC_" localSheetId="5">[200]Import!$B$1036:$Q$1036</definedName>
    <definedName name="FS_F_VW_01_35097_1_23586_37__JV_FS_REC_">[201]Import!$B$1036:$Q$1036</definedName>
    <definedName name="FS_F_VW_01_35097_1_23586_46__JV_FS_REC_" localSheetId="5">[200]Import!$B$1037:$Q$1037</definedName>
    <definedName name="FS_F_VW_01_35097_1_23586_46__JV_FS_REC_">[201]Import!$B$1037:$Q$1037</definedName>
    <definedName name="FS_F_VW_01_35097_1_23586_68__JV_FS_REC_" localSheetId="5">[200]Import!$B$1038:$Q$1038</definedName>
    <definedName name="FS_F_VW_01_35097_1_23586_68__JV_FS_REC_">[201]Import!$B$1038:$Q$1038</definedName>
    <definedName name="FS_F_VW_01_35097_1_23586_EUR__JV_FS_PR_EX_RATES_DATUM_REC_" localSheetId="5">[200]Import!$B$772:$F$772</definedName>
    <definedName name="FS_F_VW_01_35097_1_23586_EUR__JV_FS_PR_EX_RATES_DATUM_REC_">[201]Import!$B$772:$F$772</definedName>
    <definedName name="FS_F_VW_01_35097_1_23586_HA__JV_FS_BIDDERS_" localSheetId="5">[200]Import!$B$899:$L$899</definedName>
    <definedName name="FS_F_VW_01_35097_1_23586_HA__JV_FS_BIDDERS_">[201]Import!$B$899:$L$899</definedName>
    <definedName name="FS_F_VW_01_35097_1_24968__JV_FS_RV_AVG_PROTODATA_" localSheetId="5">[200]Import!$B$464:$E$464</definedName>
    <definedName name="FS_F_VW_01_35097_1_24968__JV_FS_RV_AVG_PROTODATA_">[201]Import!$B$464:$E$464</definedName>
    <definedName name="FS_F_VW_01_35097_1_24968_1__JV_FS_BAUSTUFE_ANGEBOTE_WAE_" localSheetId="5">[200]Import!$B$240:$E$240</definedName>
    <definedName name="FS_F_VW_01_35097_1_24968_1__JV_FS_BAUSTUFE_ANGEBOTE_WAE_">[201]Import!$B$240:$E$240</definedName>
    <definedName name="FS_F_VW_01_35097_1_24968_2__JV_FS_BAUSTUFE_ANGEBOTE_WAE_" localSheetId="5">[200]Import!$B$241:$E$241</definedName>
    <definedName name="FS_F_VW_01_35097_1_24968_2__JV_FS_BAUSTUFE_ANGEBOTE_WAE_">[201]Import!$B$241:$E$241</definedName>
    <definedName name="FS_F_VW_01_35097_1_24968_EUR__JV_FS_PR_EX_RATES_DATUM_REC_" localSheetId="5">[200]Import!$B$773:$F$773</definedName>
    <definedName name="FS_F_VW_01_35097_1_24968_EUR__JV_FS_PR_EX_RATES_DATUM_REC_">[201]Import!$B$773:$F$773</definedName>
    <definedName name="FS_F_VW_01_35097_1_24968_US__JV_FS_BIDDERS_" localSheetId="5">[200]Import!$B$874:$L$874</definedName>
    <definedName name="FS_F_VW_01_35097_1_24968_US__JV_FS_BIDDERS_">[201]Import!$B$874:$L$874</definedName>
    <definedName name="FS_F_VW_01_35097_1_24969__JV_FS_RV_AVG_PROTODATA_" localSheetId="5">[200]Import!$B$465:$E$465</definedName>
    <definedName name="FS_F_VW_01_35097_1_24969__JV_FS_RV_AVG_PROTODATA_">[201]Import!$B$465:$E$465</definedName>
    <definedName name="FS_F_VW_01_35097_1_24969_1__JV_FS_BAUSTUFE_ANGEBOTE_WAE_" localSheetId="5">[200]Import!$B$242:$E$242</definedName>
    <definedName name="FS_F_VW_01_35097_1_24969_1__JV_FS_BAUSTUFE_ANGEBOTE_WAE_">[201]Import!$B$242:$E$242</definedName>
    <definedName name="FS_F_VW_01_35097_1_24969_11__JV_FS_REC_" localSheetId="5">[200]Import!$B$1039:$Q$1039</definedName>
    <definedName name="FS_F_VW_01_35097_1_24969_11__JV_FS_REC_">[201]Import!$B$1039:$Q$1039</definedName>
    <definedName name="FS_F_VW_01_35097_1_24969_2__JV_FS_BAUSTUFE_ANGEBOTE_WAE_" localSheetId="5">[200]Import!$B$243:$E$243</definedName>
    <definedName name="FS_F_VW_01_35097_1_24969_2__JV_FS_BAUSTUFE_ANGEBOTE_WAE_">[201]Import!$B$243:$E$243</definedName>
    <definedName name="FS_F_VW_01_35097_1_24969_28__JV_FS_REC_" localSheetId="5">[200]Import!$B$1040:$Q$1040</definedName>
    <definedName name="FS_F_VW_01_35097_1_24969_28__JV_FS_REC_">[201]Import!$B$1040:$Q$1040</definedName>
    <definedName name="FS_F_VW_01_35097_1_24969_37__JV_FS_REC_" localSheetId="5">[200]Import!$B$1041:$Q$1041</definedName>
    <definedName name="FS_F_VW_01_35097_1_24969_37__JV_FS_REC_">[201]Import!$B$1041:$Q$1041</definedName>
    <definedName name="FS_F_VW_01_35097_1_24969_46__JV_FS_REC_" localSheetId="5">[200]Import!$B$1042:$Q$1042</definedName>
    <definedName name="FS_F_VW_01_35097_1_24969_46__JV_FS_REC_">[201]Import!$B$1042:$Q$1042</definedName>
    <definedName name="FS_F_VW_01_35097_1_24969_68__JV_FS_REC_" localSheetId="5">[200]Import!$B$1043:$Q$1043</definedName>
    <definedName name="FS_F_VW_01_35097_1_24969_68__JV_FS_REC_">[201]Import!$B$1043:$Q$1043</definedName>
    <definedName name="FS_F_VW_01_35097_1_24969_EUR__JV_FS_PR_EX_RATES_DATUM_REC_" localSheetId="5">[200]Import!$B$774:$F$774</definedName>
    <definedName name="FS_F_VW_01_35097_1_24969_EUR__JV_FS_PR_EX_RATES_DATUM_REC_">[201]Import!$B$774:$F$774</definedName>
    <definedName name="FS_F_VW_01_35097_1_24969_US__JV_FS_BIDDERS_" localSheetId="5">[200]Import!$B$895:$L$895</definedName>
    <definedName name="FS_F_VW_01_35097_1_24969_US__JV_FS_BIDDERS_">[201]Import!$B$895:$L$895</definedName>
    <definedName name="FS_F_VW_01_35097_1_25756__JV_FS_RV_AVG_PROTODATA_" localSheetId="5">[200]Import!$B$466:$E$466</definedName>
    <definedName name="FS_F_VW_01_35097_1_25756__JV_FS_RV_AVG_PROTODATA_">[201]Import!$B$466:$E$466</definedName>
    <definedName name="FS_F_VW_01_35097_1_25756_1__JV_FS_BAUSTUFE_ANGEBOTE_WAE_" localSheetId="5">[200]Import!$B$244:$E$244</definedName>
    <definedName name="FS_F_VW_01_35097_1_25756_1__JV_FS_BAUSTUFE_ANGEBOTE_WAE_">[201]Import!$B$244:$E$244</definedName>
    <definedName name="FS_F_VW_01_35097_1_25756_2__JV_FS_BAUSTUFE_ANGEBOTE_WAE_" localSheetId="5">[200]Import!$B$245:$E$245</definedName>
    <definedName name="FS_F_VW_01_35097_1_25756_2__JV_FS_BAUSTUFE_ANGEBOTE_WAE_">[201]Import!$B$245:$E$245</definedName>
    <definedName name="FS_F_VW_01_35097_1_25756_EUR__JV_FS_PR_EX_RATES_DATUM_REC_" localSheetId="5">[200]Import!$B$775:$F$775</definedName>
    <definedName name="FS_F_VW_01_35097_1_25756_EUR__JV_FS_PR_EX_RATES_DATUM_REC_">[201]Import!$B$775:$F$775</definedName>
    <definedName name="FS_F_VW_01_35097_1_25756_MX__JV_FS_BIDDERS_" localSheetId="5">[200]Import!$B$880:$L$880</definedName>
    <definedName name="FS_F_VW_01_35097_1_25756_MX__JV_FS_BIDDERS_">[201]Import!$B$880:$L$880</definedName>
    <definedName name="FS_F_VW_01_35097_1_2609__JV_FS_RV_AVG_PROTODATA_" localSheetId="5">[200]Import!$B$451:$E$451</definedName>
    <definedName name="FS_F_VW_01_35097_1_2609__JV_FS_RV_AVG_PROTODATA_">[201]Import!$B$451:$E$451</definedName>
    <definedName name="FS_F_VW_01_35097_1_2609_1__JV_FS_BAUSTUFE_ANGEBOTE_WAE_" localSheetId="5">[200]Import!$B$214:$E$214</definedName>
    <definedName name="FS_F_VW_01_35097_1_2609_1__JV_FS_BAUSTUFE_ANGEBOTE_WAE_">[201]Import!$B$214:$E$214</definedName>
    <definedName name="FS_F_VW_01_35097_1_2609_11__JV_FS_REC_" localSheetId="5">[200]Import!$B$1004:$Q$1004</definedName>
    <definedName name="FS_F_VW_01_35097_1_2609_11__JV_FS_REC_">[201]Import!$B$1004:$Q$1004</definedName>
    <definedName name="FS_F_VW_01_35097_1_2609_2__JV_FS_BAUSTUFE_ANGEBOTE_WAE_" localSheetId="5">[200]Import!$B$215:$E$215</definedName>
    <definedName name="FS_F_VW_01_35097_1_2609_2__JV_FS_BAUSTUFE_ANGEBOTE_WAE_">[201]Import!$B$215:$E$215</definedName>
    <definedName name="FS_F_VW_01_35097_1_2609_28__JV_FS_REC_" localSheetId="5">[200]Import!$B$1005:$Q$1005</definedName>
    <definedName name="FS_F_VW_01_35097_1_2609_28__JV_FS_REC_">[201]Import!$B$1005:$Q$1005</definedName>
    <definedName name="FS_F_VW_01_35097_1_2609_37__JV_FS_REC_" localSheetId="5">[200]Import!$B$1006:$Q$1006</definedName>
    <definedName name="FS_F_VW_01_35097_1_2609_37__JV_FS_REC_">[201]Import!$B$1006:$Q$1006</definedName>
    <definedName name="FS_F_VW_01_35097_1_2609_46__JV_FS_REC_" localSheetId="5">[200]Import!$B$1007:$Q$1007</definedName>
    <definedName name="FS_F_VW_01_35097_1_2609_46__JV_FS_REC_">[201]Import!$B$1007:$Q$1007</definedName>
    <definedName name="FS_F_VW_01_35097_1_2609_68__JV_FS_REC_" localSheetId="5">[200]Import!$B$1008:$Q$1008</definedName>
    <definedName name="FS_F_VW_01_35097_1_2609_68__JV_FS_REC_">[201]Import!$B$1008:$Q$1008</definedName>
    <definedName name="FS_F_VW_01_35097_1_2609_EUR__JV_FS_PR_EX_RATES_DATUM_REC_" localSheetId="5">[200]Import!$B$760:$F$760</definedName>
    <definedName name="FS_F_VW_01_35097_1_2609_EUR__JV_FS_PR_EX_RATES_DATUM_REC_">[201]Import!$B$760:$F$760</definedName>
    <definedName name="FS_F_VW_01_35097_1_2609_RR__JV_FS_BIDDERS_" localSheetId="5">[200]Import!$B$888:$L$888</definedName>
    <definedName name="FS_F_VW_01_35097_1_2609_RR__JV_FS_BIDDERS_">[201]Import!$B$888:$L$888</definedName>
    <definedName name="FS_F_VW_01_35097_1_27724__JV_FS_RV_AVG_PROTODATA_" localSheetId="5">[200]Import!$B$467:$E$467</definedName>
    <definedName name="FS_F_VW_01_35097_1_27724__JV_FS_RV_AVG_PROTODATA_">[201]Import!$B$467:$E$467</definedName>
    <definedName name="FS_F_VW_01_35097_1_27724_1__JV_FS_BAUSTUFE_ANGEBOTE_WAE_" localSheetId="5">[200]Import!$B$246:$E$246</definedName>
    <definedName name="FS_F_VW_01_35097_1_27724_1__JV_FS_BAUSTUFE_ANGEBOTE_WAE_">[201]Import!$B$246:$E$246</definedName>
    <definedName name="FS_F_VW_01_35097_1_27724_2__JV_FS_BAUSTUFE_ANGEBOTE_WAE_" localSheetId="5">[200]Import!$B$247:$E$247</definedName>
    <definedName name="FS_F_VW_01_35097_1_27724_2__JV_FS_BAUSTUFE_ANGEBOTE_WAE_">[201]Import!$B$247:$E$247</definedName>
    <definedName name="FS_F_VW_01_35097_1_27724_EUR__JV_FS_PR_EX_RATES_DATUM_REC_" localSheetId="5">[200]Import!$B$776:$F$776</definedName>
    <definedName name="FS_F_VW_01_35097_1_27724_EUR__JV_FS_PR_EX_RATES_DATUM_REC_">[201]Import!$B$776:$F$776</definedName>
    <definedName name="FS_F_VW_01_35097_1_27724_US__JV_FS_BIDDERS_" localSheetId="5">[200]Import!$B$892:$L$892</definedName>
    <definedName name="FS_F_VW_01_35097_1_27724_US__JV_FS_BIDDERS_">[201]Import!$B$892:$L$892</definedName>
    <definedName name="FS_F_VW_01_35097_1_27909__JV_FS_RV_AVG_PROTODATA_" localSheetId="5">[200]Import!$B$468:$E$468</definedName>
    <definedName name="FS_F_VW_01_35097_1_27909__JV_FS_RV_AVG_PROTODATA_">[201]Import!$B$468:$E$468</definedName>
    <definedName name="FS_F_VW_01_35097_1_27909_1__JV_FS_BAUSTUFE_ANGEBOTE_WAE_" localSheetId="5">[200]Import!$B$248:$E$248</definedName>
    <definedName name="FS_F_VW_01_35097_1_27909_1__JV_FS_BAUSTUFE_ANGEBOTE_WAE_">[201]Import!$B$248:$E$248</definedName>
    <definedName name="FS_F_VW_01_35097_1_27909_11__JV_FS_REC_" localSheetId="5">[200]Import!$B$1044:$Q$1044</definedName>
    <definedName name="FS_F_VW_01_35097_1_27909_11__JV_FS_REC_">[201]Import!$B$1044:$Q$1044</definedName>
    <definedName name="FS_F_VW_01_35097_1_27909_2__JV_FS_BAUSTUFE_ANGEBOTE_WAE_" localSheetId="5">[200]Import!$B$249:$E$249</definedName>
    <definedName name="FS_F_VW_01_35097_1_27909_2__JV_FS_BAUSTUFE_ANGEBOTE_WAE_">[201]Import!$B$249:$E$249</definedName>
    <definedName name="FS_F_VW_01_35097_1_27909_28__JV_FS_REC_" localSheetId="5">[200]Import!$B$1045:$Q$1045</definedName>
    <definedName name="FS_F_VW_01_35097_1_27909_28__JV_FS_REC_">[201]Import!$B$1045:$Q$1045</definedName>
    <definedName name="FS_F_VW_01_35097_1_27909_37__JV_FS_REC_" localSheetId="5">[200]Import!$B$1046:$Q$1046</definedName>
    <definedName name="FS_F_VW_01_35097_1_27909_37__JV_FS_REC_">[201]Import!$B$1046:$Q$1046</definedName>
    <definedName name="FS_F_VW_01_35097_1_27909_46__JV_FS_REC_" localSheetId="5">[200]Import!$B$1047:$Q$1047</definedName>
    <definedName name="FS_F_VW_01_35097_1_27909_46__JV_FS_REC_">[201]Import!$B$1047:$Q$1047</definedName>
    <definedName name="FS_F_VW_01_35097_1_27909_68__JV_FS_REC_" localSheetId="5">[200]Import!$B$1048:$Q$1048</definedName>
    <definedName name="FS_F_VW_01_35097_1_27909_68__JV_FS_REC_">[201]Import!$B$1048:$Q$1048</definedName>
    <definedName name="FS_F_VW_01_35097_1_27909_EUR__JV_FS_PR_EX_RATES_DATUM_REC_" localSheetId="5">[200]Import!$B$777:$F$777</definedName>
    <definedName name="FS_F_VW_01_35097_1_27909_EUR__JV_FS_PR_EX_RATES_DATUM_REC_">[201]Import!$B$777:$F$777</definedName>
    <definedName name="FS_F_VW_01_35097_1_27909_US__JV_FS_BIDDERS_" localSheetId="5">[200]Import!$B$897:$L$897</definedName>
    <definedName name="FS_F_VW_01_35097_1_27909_US__JV_FS_BIDDERS_">[201]Import!$B$897:$L$897</definedName>
    <definedName name="FS_F_VW_01_35097_1_28__JV_FS_BEDARFE_" localSheetId="5">[200]Import!$B$121:$E$121</definedName>
    <definedName name="FS_F_VW_01_35097_1_28__JV_FS_BEDARFE_">[201]Import!$B$121:$E$121</definedName>
    <definedName name="FS_F_VW_01_35097_1_28_13030__JV_FS_BEDARFE_PREISE_QUOTE_" localSheetId="5">[200]Import!$B$21:$L$21</definedName>
    <definedName name="FS_F_VW_01_35097_1_28_13030__JV_FS_BEDARFE_PREISE_QUOTE_">[201]Import!$B$21:$L$21</definedName>
    <definedName name="FS_F_VW_01_35097_1_28_20328__JV_FS_BEDARFE_PREISE_QUOTE_" localSheetId="5">[200]Import!$B$22:$L$22</definedName>
    <definedName name="FS_F_VW_01_35097_1_28_20328__JV_FS_BEDARFE_PREISE_QUOTE_">[201]Import!$B$22:$L$22</definedName>
    <definedName name="FS_F_VW_01_35097_1_28_29344__JV_FS_BEDARFE_PREISE_QUOTE_" localSheetId="5">[200]Import!$B$23:$L$23</definedName>
    <definedName name="FS_F_VW_01_35097_1_28_29344__JV_FS_BEDARFE_PREISE_QUOTE_">[201]Import!$B$23:$L$23</definedName>
    <definedName name="FS_F_VW_01_35097_1_28_2979__JV_FS_BEDARFE_PREISE_QUOTE_" localSheetId="5">[200]Import!$B$20:$L$20</definedName>
    <definedName name="FS_F_VW_01_35097_1_28_2979__JV_FS_BEDARFE_PREISE_QUOTE_">[201]Import!$B$20:$L$20</definedName>
    <definedName name="FS_F_VW_01_35097_1_28_43249__JV_FS_BEDARFE_PREISE_QUOTE_" localSheetId="5">[200]Import!$B$24:$L$24</definedName>
    <definedName name="FS_F_VW_01_35097_1_28_43249__JV_FS_BEDARFE_PREISE_QUOTE_">[201]Import!$B$24:$L$24</definedName>
    <definedName name="FS_F_VW_01_35097_1_28671__JV_FS_RV_AVG_PROTODATA_" localSheetId="5">[200]Import!$B$469:$E$469</definedName>
    <definedName name="FS_F_VW_01_35097_1_28671__JV_FS_RV_AVG_PROTODATA_">[201]Import!$B$469:$E$469</definedName>
    <definedName name="FS_F_VW_01_35097_1_28671_1__JV_FS_BAUSTUFE_ANGEBOTE_WAE_" localSheetId="5">[200]Import!$B$250:$E$250</definedName>
    <definedName name="FS_F_VW_01_35097_1_28671_1__JV_FS_BAUSTUFE_ANGEBOTE_WAE_">[201]Import!$B$250:$E$250</definedName>
    <definedName name="FS_F_VW_01_35097_1_28671_11__JV_FS_REC_" localSheetId="5">[200]Import!$B$1049:$Q$1049</definedName>
    <definedName name="FS_F_VW_01_35097_1_28671_11__JV_FS_REC_">[201]Import!$B$1049:$Q$1049</definedName>
    <definedName name="FS_F_VW_01_35097_1_28671_2__JV_FS_BAUSTUFE_ANGEBOTE_WAE_" localSheetId="5">[200]Import!$B$251:$E$251</definedName>
    <definedName name="FS_F_VW_01_35097_1_28671_2__JV_FS_BAUSTUFE_ANGEBOTE_WAE_">[201]Import!$B$251:$E$251</definedName>
    <definedName name="FS_F_VW_01_35097_1_28671_28__JV_FS_REC_" localSheetId="5">[200]Import!$B$1050:$Q$1050</definedName>
    <definedName name="FS_F_VW_01_35097_1_28671_28__JV_FS_REC_">[201]Import!$B$1050:$Q$1050</definedName>
    <definedName name="FS_F_VW_01_35097_1_28671_37__JV_FS_REC_" localSheetId="5">[200]Import!$B$1051:$Q$1051</definedName>
    <definedName name="FS_F_VW_01_35097_1_28671_37__JV_FS_REC_">[201]Import!$B$1051:$Q$1051</definedName>
    <definedName name="FS_F_VW_01_35097_1_28671_46__JV_FS_REC_" localSheetId="5">[200]Import!$B$1052:$Q$1052</definedName>
    <definedName name="FS_F_VW_01_35097_1_28671_46__JV_FS_REC_">[201]Import!$B$1052:$Q$1052</definedName>
    <definedName name="FS_F_VW_01_35097_1_28671_68__JV_FS_REC_" localSheetId="5">[200]Import!$B$1053:$Q$1053</definedName>
    <definedName name="FS_F_VW_01_35097_1_28671_68__JV_FS_REC_">[201]Import!$B$1053:$Q$1053</definedName>
    <definedName name="FS_F_VW_01_35097_1_28671_BR__JV_FS_BIDDERS_" localSheetId="5">[200]Import!$B$896:$L$896</definedName>
    <definedName name="FS_F_VW_01_35097_1_28671_BR__JV_FS_BIDDERS_">[201]Import!$B$896:$L$896</definedName>
    <definedName name="FS_F_VW_01_35097_1_28671_EUR__JV_FS_PR_EX_RATES_DATUM_REC_" localSheetId="5">[200]Import!$B$778:$F$778</definedName>
    <definedName name="FS_F_VW_01_35097_1_28671_EUR__JV_FS_PR_EX_RATES_DATUM_REC_">[201]Import!$B$778:$F$778</definedName>
    <definedName name="FS_F_VW_01_35097_1_28746__JV_FS_RV_AVG_PROTODATA_" localSheetId="5">[200]Import!$B$470:$E$470</definedName>
    <definedName name="FS_F_VW_01_35097_1_28746__JV_FS_RV_AVG_PROTODATA_">[201]Import!$B$470:$E$470</definedName>
    <definedName name="FS_F_VW_01_35097_1_28746_1__JV_FS_BAUSTUFE_ANGEBOTE_WAE_" localSheetId="5">[200]Import!$B$252:$E$252</definedName>
    <definedName name="FS_F_VW_01_35097_1_28746_1__JV_FS_BAUSTUFE_ANGEBOTE_WAE_">[201]Import!$B$252:$E$252</definedName>
    <definedName name="FS_F_VW_01_35097_1_28746_2__JV_FS_BAUSTUFE_ANGEBOTE_WAE_" localSheetId="5">[200]Import!$B$253:$E$253</definedName>
    <definedName name="FS_F_VW_01_35097_1_28746_2__JV_FS_BAUSTUFE_ANGEBOTE_WAE_">[201]Import!$B$253:$E$253</definedName>
    <definedName name="FS_F_VW_01_35097_1_28746_BX__JV_FS_BIDDERS_" localSheetId="5">[200]Import!$B$898:$L$898</definedName>
    <definedName name="FS_F_VW_01_35097_1_28746_BX__JV_FS_BIDDERS_">[201]Import!$B$898:$L$898</definedName>
    <definedName name="FS_F_VW_01_35097_1_28746_EUR__JV_FS_PR_EX_RATES_DATUM_REC_" localSheetId="5">[200]Import!$B$779:$F$779</definedName>
    <definedName name="FS_F_VW_01_35097_1_28746_EUR__JV_FS_PR_EX_RATES_DATUM_REC_">[201]Import!$B$779:$F$779</definedName>
    <definedName name="FS_F_VW_01_35097_1_29344__JV_FS_ANGEBOTSUEBERSICHT_" localSheetId="5">[200]Import!$B$156:$D$156</definedName>
    <definedName name="FS_F_VW_01_35097_1_29344__JV_FS_ANGEBOTSUEBERSICHT_">[201]Import!$B$156:$D$156</definedName>
    <definedName name="FS_F_VW_01_35097_1_29344__JV_FS_AVG_PRICE_" localSheetId="5">[200]Import!$B$182:$F$182</definedName>
    <definedName name="FS_F_VW_01_35097_1_29344__JV_FS_AVG_PRICE_">[201]Import!$B$182:$F$182</definedName>
    <definedName name="FS_F_VW_01_35097_1_29344__JV_FS_BWERTSHEET_" localSheetId="5">[200]Import!$B$616:$AH$616</definedName>
    <definedName name="FS_F_VW_01_35097_1_29344__JV_FS_BWERTSHEET_">[201]Import!$B$616:$AH$616</definedName>
    <definedName name="FS_F_VW_01_35097_1_29344__JV_FS_COMPARISON_" localSheetId="5">[200]Import!$B$566:$S$566</definedName>
    <definedName name="FS_F_VW_01_35097_1_29344__JV_FS_COMPARISON_">[201]Import!$B$566:$S$566</definedName>
    <definedName name="FS_F_VW_01_35097_1_29344__JV_FS_REC_LIEF_" localSheetId="5">[200]Import!$B$1297:$P$1297</definedName>
    <definedName name="FS_F_VW_01_35097_1_29344__JV_FS_REC_LIEF_">[201]Import!$B$1297:$P$1297</definedName>
    <definedName name="FS_F_VW_01_35097_1_29344__JV_FS_RV_AVG_PROTODATA_" localSheetId="5">[200]Import!$B$471:$E$471</definedName>
    <definedName name="FS_F_VW_01_35097_1_29344__JV_FS_RV_AVG_PROTODATA_">[201]Import!$B$471:$E$471</definedName>
    <definedName name="FS_F_VW_01_35097_1_29344__JV_FS_RV_LTERM_PNACHLASS_" localSheetId="5">[200]Import!$B$591:$X$591</definedName>
    <definedName name="FS_F_VW_01_35097_1_29344__JV_FS_RV_LTERM_PNACHLASS_">[201]Import!$B$591:$X$591</definedName>
    <definedName name="FS_F_VW_01_35097_1_29344_1__JV_FS_BAUSTUFE_ANGEBOTE_WAE_" localSheetId="5">[200]Import!$B$254:$E$254</definedName>
    <definedName name="FS_F_VW_01_35097_1_29344_1__JV_FS_BAUSTUFE_ANGEBOTE_WAE_">[201]Import!$B$254:$E$254</definedName>
    <definedName name="FS_F_VW_01_35097_1_29344_11__JV_FS_REC_" localSheetId="5">[200]Import!$B$1054:$Q$1054</definedName>
    <definedName name="FS_F_VW_01_35097_1_29344_11__JV_FS_REC_">[201]Import!$B$1054:$Q$1054</definedName>
    <definedName name="FS_F_VW_01_35097_1_29344_2__JV_FS_BAUSTUFE_ANGEBOTE_WAE_" localSheetId="5">[200]Import!$B$255:$E$255</definedName>
    <definedName name="FS_F_VW_01_35097_1_29344_2__JV_FS_BAUSTUFE_ANGEBOTE_WAE_">[201]Import!$B$255:$E$255</definedName>
    <definedName name="FS_F_VW_01_35097_1_29344_28__JV_FS_REC_" localSheetId="5">[200]Import!$B$1055:$Q$1055</definedName>
    <definedName name="FS_F_VW_01_35097_1_29344_28__JV_FS_REC_">[201]Import!$B$1055:$Q$1055</definedName>
    <definedName name="FS_F_VW_01_35097_1_29344_37__JV_FS_REC_" localSheetId="5">[200]Import!$B$1056:$Q$1056</definedName>
    <definedName name="FS_F_VW_01_35097_1_29344_37__JV_FS_REC_">[201]Import!$B$1056:$Q$1056</definedName>
    <definedName name="FS_F_VW_01_35097_1_29344_46__JV_FS_REC_" localSheetId="5">[200]Import!$B$1057:$Q$1057</definedName>
    <definedName name="FS_F_VW_01_35097_1_29344_46__JV_FS_REC_">[201]Import!$B$1057:$Q$1057</definedName>
    <definedName name="FS_F_VW_01_35097_1_29344_68__JV_FS_REC_" localSheetId="5">[200]Import!$B$1058:$Q$1058</definedName>
    <definedName name="FS_F_VW_01_35097_1_29344_68__JV_FS_REC_">[201]Import!$B$1058:$Q$1058</definedName>
    <definedName name="FS_F_VW_01_35097_1_29344_EUR__JV_FS_PR_EX_RATES_DATUM_REC_" localSheetId="5">[200]Import!$B$780:$F$780</definedName>
    <definedName name="FS_F_VW_01_35097_1_29344_EUR__JV_FS_PR_EX_RATES_DATUM_REC_">[201]Import!$B$780:$F$780</definedName>
    <definedName name="FS_F_VW_01_35097_1_29344_VW__JV_FS_BIDDERS_" localSheetId="5">[200]Import!$B$886:$L$886</definedName>
    <definedName name="FS_F_VW_01_35097_1_29344_VW__JV_FS_BIDDERS_">[201]Import!$B$886:$L$886</definedName>
    <definedName name="FS_F_VW_01_35097_1_2979__JV_FS_ANGEBOTSUEBERSICHT_" localSheetId="5">[200]Import!$B$157:$D$157</definedName>
    <definedName name="FS_F_VW_01_35097_1_2979__JV_FS_ANGEBOTSUEBERSICHT_">[201]Import!$B$157:$D$157</definedName>
    <definedName name="FS_F_VW_01_35097_1_2979__JV_FS_AVG_PRICE_" localSheetId="5">[200]Import!$B$179:$F$179</definedName>
    <definedName name="FS_F_VW_01_35097_1_2979__JV_FS_AVG_PRICE_">[201]Import!$B$179:$F$179</definedName>
    <definedName name="FS_F_VW_01_35097_1_2979__JV_FS_BWERTSHEET_" localSheetId="5">[200]Import!$B$613:$AH$613</definedName>
    <definedName name="FS_F_VW_01_35097_1_2979__JV_FS_BWERTSHEET_">[201]Import!$B$613:$AH$613</definedName>
    <definedName name="FS_F_VW_01_35097_1_2979__JV_FS_COMPARISON_" localSheetId="5">[200]Import!$B$563:$S$563</definedName>
    <definedName name="FS_F_VW_01_35097_1_2979__JV_FS_COMPARISON_">[201]Import!$B$563:$S$563</definedName>
    <definedName name="FS_F_VW_01_35097_1_2979__JV_FS_REC_LIEF_" localSheetId="5">[200]Import!$B$1294:$P$1294</definedName>
    <definedName name="FS_F_VW_01_35097_1_2979__JV_FS_REC_LIEF_">[201]Import!$B$1294:$P$1294</definedName>
    <definedName name="FS_F_VW_01_35097_1_2979__JV_FS_RV_AVG_PROTODATA_" localSheetId="5">[200]Import!$B$452:$E$452</definedName>
    <definedName name="FS_F_VW_01_35097_1_2979__JV_FS_RV_AVG_PROTODATA_">[201]Import!$B$452:$E$452</definedName>
    <definedName name="FS_F_VW_01_35097_1_2979__JV_FS_RV_LTERM_PNACHLASS_" localSheetId="5">[200]Import!$B$588:$X$588</definedName>
    <definedName name="FS_F_VW_01_35097_1_2979__JV_FS_RV_LTERM_PNACHLASS_">[201]Import!$B$588:$X$588</definedName>
    <definedName name="FS_F_VW_01_35097_1_2979_1__JV_FS_BAUSTUFE_ANGEBOTE_WAE_" localSheetId="5">[200]Import!$B$216:$E$216</definedName>
    <definedName name="FS_F_VW_01_35097_1_2979_1__JV_FS_BAUSTUFE_ANGEBOTE_WAE_">[201]Import!$B$216:$E$216</definedName>
    <definedName name="FS_F_VW_01_35097_1_2979_11__JV_FS_REC_" localSheetId="5">[200]Import!$B$1009:$Q$1009</definedName>
    <definedName name="FS_F_VW_01_35097_1_2979_11__JV_FS_REC_">[201]Import!$B$1009:$Q$1009</definedName>
    <definedName name="FS_F_VW_01_35097_1_2979_2__JV_FS_BAUSTUFE_ANGEBOTE_WAE_" localSheetId="5">[200]Import!$B$217:$E$217</definedName>
    <definedName name="FS_F_VW_01_35097_1_2979_2__JV_FS_BAUSTUFE_ANGEBOTE_WAE_">[201]Import!$B$217:$E$217</definedName>
    <definedName name="FS_F_VW_01_35097_1_2979_28__JV_FS_REC_" localSheetId="5">[200]Import!$B$1010:$Q$1010</definedName>
    <definedName name="FS_F_VW_01_35097_1_2979_28__JV_FS_REC_">[201]Import!$B$1010:$Q$1010</definedName>
    <definedName name="FS_F_VW_01_35097_1_2979_37__JV_FS_REC_" localSheetId="5">[200]Import!$B$1011:$Q$1011</definedName>
    <definedName name="FS_F_VW_01_35097_1_2979_37__JV_FS_REC_">[201]Import!$B$1011:$Q$1011</definedName>
    <definedName name="FS_F_VW_01_35097_1_2979_46__JV_FS_REC_" localSheetId="5">[200]Import!$B$1012:$Q$1012</definedName>
    <definedName name="FS_F_VW_01_35097_1_2979_46__JV_FS_REC_">[201]Import!$B$1012:$Q$1012</definedName>
    <definedName name="FS_F_VW_01_35097_1_2979_68__JV_FS_REC_" localSheetId="5">[200]Import!$B$1013:$Q$1013</definedName>
    <definedName name="FS_F_VW_01_35097_1_2979_68__JV_FS_REC_">[201]Import!$B$1013:$Q$1013</definedName>
    <definedName name="FS_F_VW_01_35097_1_2979_EUR__JV_FS_PR_EX_RATES_DATUM_REC_" localSheetId="5">[200]Import!$B$761:$F$761</definedName>
    <definedName name="FS_F_VW_01_35097_1_2979_EUR__JV_FS_PR_EX_RATES_DATUM_REC_">[201]Import!$B$761:$F$761</definedName>
    <definedName name="FS_F_VW_01_35097_1_2979_VW__JV_FS_BIDDERS_" localSheetId="5">[200]Import!$B$889:$L$889</definedName>
    <definedName name="FS_F_VW_01_35097_1_2979_VW__JV_FS_BIDDERS_">[201]Import!$B$889:$L$889</definedName>
    <definedName name="FS_F_VW_01_35097_1_316__JV_FS_RV_AVG_PROTODATA_" localSheetId="5">[200]Import!$B$447:$E$447</definedName>
    <definedName name="FS_F_VW_01_35097_1_316__JV_FS_RV_AVG_PROTODATA_">[201]Import!$B$447:$E$447</definedName>
    <definedName name="FS_F_VW_01_35097_1_316_1__JV_FS_BAUSTUFE_ANGEBOTE_WAE_" localSheetId="5">[200]Import!$B$206:$E$206</definedName>
    <definedName name="FS_F_VW_01_35097_1_316_1__JV_FS_BAUSTUFE_ANGEBOTE_WAE_">[201]Import!$B$206:$E$206</definedName>
    <definedName name="FS_F_VW_01_35097_1_316_2__JV_FS_BAUSTUFE_ANGEBOTE_WAE_" localSheetId="5">[200]Import!$B$207:$E$207</definedName>
    <definedName name="FS_F_VW_01_35097_1_316_2__JV_FS_BAUSTUFE_ANGEBOTE_WAE_">[201]Import!$B$207:$E$207</definedName>
    <definedName name="FS_F_VW_01_35097_1_316_EUR__JV_FS_PR_EX_RATES_DATUM_REC_" localSheetId="5">[200]Import!$B$756:$F$756</definedName>
    <definedName name="FS_F_VW_01_35097_1_316_EUR__JV_FS_PR_EX_RATES_DATUM_REC_">[201]Import!$B$756:$F$756</definedName>
    <definedName name="FS_F_VW_01_35097_1_316_SK__JV_FS_BIDDERS_" localSheetId="5">[200]Import!$B$872:$L$872</definedName>
    <definedName name="FS_F_VW_01_35097_1_316_SK__JV_FS_BIDDERS_">[201]Import!$B$872:$L$872</definedName>
    <definedName name="FS_F_VW_01_35097_1_3478__JV_FS_RV_AVG_PROTODATA_" localSheetId="5">[200]Import!$B$453:$E$453</definedName>
    <definedName name="FS_F_VW_01_35097_1_3478__JV_FS_RV_AVG_PROTODATA_">[201]Import!$B$453:$E$453</definedName>
    <definedName name="FS_F_VW_01_35097_1_3478_1__JV_FS_BAUSTUFE_ANGEBOTE_WAE_" localSheetId="5">[200]Import!$B$218:$E$218</definedName>
    <definedName name="FS_F_VW_01_35097_1_3478_1__JV_FS_BAUSTUFE_ANGEBOTE_WAE_">[201]Import!$B$218:$E$218</definedName>
    <definedName name="FS_F_VW_01_35097_1_3478_2__JV_FS_BAUSTUFE_ANGEBOTE_WAE_" localSheetId="5">[200]Import!$B$219:$E$219</definedName>
    <definedName name="FS_F_VW_01_35097_1_3478_2__JV_FS_BAUSTUFE_ANGEBOTE_WAE_">[201]Import!$B$219:$E$219</definedName>
    <definedName name="FS_F_VW_01_35097_1_3478_EUR__JV_FS_PR_EX_RATES_DATUM_REC_" localSheetId="5">[200]Import!$B$762:$F$762</definedName>
    <definedName name="FS_F_VW_01_35097_1_3478_EUR__JV_FS_PR_EX_RATES_DATUM_REC_">[201]Import!$B$762:$F$762</definedName>
    <definedName name="FS_F_VW_01_35097_1_3478_ST__JV_FS_BIDDERS_" localSheetId="5">[200]Import!$B$879:$L$879</definedName>
    <definedName name="FS_F_VW_01_35097_1_3478_ST__JV_FS_BIDDERS_">[201]Import!$B$879:$L$879</definedName>
    <definedName name="FS_F_VW_01_35097_1_37__JV_FS_BEDARFE_" localSheetId="5">[200]Import!$B$122:$E$122</definedName>
    <definedName name="FS_F_VW_01_35097_1_37__JV_FS_BEDARFE_">[201]Import!$B$122:$E$122</definedName>
    <definedName name="FS_F_VW_01_35097_1_37_13030__JV_FS_BEDARFE_PREISE_QUOTE_" localSheetId="5">[200]Import!$B$26:$L$26</definedName>
    <definedName name="FS_F_VW_01_35097_1_37_13030__JV_FS_BEDARFE_PREISE_QUOTE_">[201]Import!$B$26:$L$26</definedName>
    <definedName name="FS_F_VW_01_35097_1_37_20328__JV_FS_BEDARFE_PREISE_QUOTE_" localSheetId="5">[200]Import!$B$27:$L$27</definedName>
    <definedName name="FS_F_VW_01_35097_1_37_20328__JV_FS_BEDARFE_PREISE_QUOTE_">[201]Import!$B$27:$L$27</definedName>
    <definedName name="FS_F_VW_01_35097_1_37_29344__JV_FS_BEDARFE_PREISE_QUOTE_" localSheetId="5">[200]Import!$B$28:$L$28</definedName>
    <definedName name="FS_F_VW_01_35097_1_37_29344__JV_FS_BEDARFE_PREISE_QUOTE_">[201]Import!$B$28:$L$28</definedName>
    <definedName name="FS_F_VW_01_35097_1_37_2979__JV_FS_BEDARFE_PREISE_QUOTE_" localSheetId="5">[200]Import!$B$25:$L$25</definedName>
    <definedName name="FS_F_VW_01_35097_1_37_2979__JV_FS_BEDARFE_PREISE_QUOTE_">[201]Import!$B$25:$L$25</definedName>
    <definedName name="FS_F_VW_01_35097_1_37_43249__JV_FS_BEDARFE_PREISE_QUOTE_" localSheetId="5">[200]Import!$B$29:$L$29</definedName>
    <definedName name="FS_F_VW_01_35097_1_37_43249__JV_FS_BEDARFE_PREISE_QUOTE_">[201]Import!$B$29:$L$29</definedName>
    <definedName name="FS_F_VW_01_35097_1_38597__JV_FS_RV_AVG_PROTODATA_" localSheetId="5">[200]Import!$B$472:$E$472</definedName>
    <definedName name="FS_F_VW_01_35097_1_38597__JV_FS_RV_AVG_PROTODATA_">[201]Import!$B$472:$E$472</definedName>
    <definedName name="FS_F_VW_01_35097_1_38597_1__JV_FS_BAUSTUFE_ANGEBOTE_WAE_" localSheetId="5">[200]Import!$B$256:$E$256</definedName>
    <definedName name="FS_F_VW_01_35097_1_38597_1__JV_FS_BAUSTUFE_ANGEBOTE_WAE_">[201]Import!$B$256:$E$256</definedName>
    <definedName name="FS_F_VW_01_35097_1_38597_2__JV_FS_BAUSTUFE_ANGEBOTE_WAE_" localSheetId="5">[200]Import!$B$257:$E$257</definedName>
    <definedName name="FS_F_VW_01_35097_1_38597_2__JV_FS_BAUSTUFE_ANGEBOTE_WAE_">[201]Import!$B$257:$E$257</definedName>
    <definedName name="FS_F_VW_01_35097_1_38597_EUR__JV_FS_PR_EX_RATES_DATUM_REC_" localSheetId="5">[200]Import!$B$781:$F$781</definedName>
    <definedName name="FS_F_VW_01_35097_1_38597_EUR__JV_FS_PR_EX_RATES_DATUM_REC_">[201]Import!$B$781:$F$781</definedName>
    <definedName name="FS_F_VW_01_35097_1_38597_ZA__JV_FS_BIDDERS_" localSheetId="5">[200]Import!$B$876:$L$876</definedName>
    <definedName name="FS_F_VW_01_35097_1_38597_ZA__JV_FS_BIDDERS_">[201]Import!$B$876:$L$876</definedName>
    <definedName name="FS_F_VW_01_35097_1_43249__JV_FS_ANGEBOTSUEBERSICHT_" localSheetId="5">[200]Import!$B$158:$D$158</definedName>
    <definedName name="FS_F_VW_01_35097_1_43249__JV_FS_ANGEBOTSUEBERSICHT_">[201]Import!$B$158:$D$158</definedName>
    <definedName name="FS_F_VW_01_35097_1_43249__JV_FS_AVG_PRICE_" localSheetId="5">[200]Import!$B$183:$F$183</definedName>
    <definedName name="FS_F_VW_01_35097_1_43249__JV_FS_AVG_PRICE_">[201]Import!$B$183:$F$183</definedName>
    <definedName name="FS_F_VW_01_35097_1_43249__JV_FS_BWERTSHEET_" localSheetId="5">[200]Import!$B$617:$AH$617</definedName>
    <definedName name="FS_F_VW_01_35097_1_43249__JV_FS_BWERTSHEET_">[201]Import!$B$617:$AH$617</definedName>
    <definedName name="FS_F_VW_01_35097_1_43249__JV_FS_COMPARISON_" localSheetId="5">[200]Import!$B$567:$S$567</definedName>
    <definedName name="FS_F_VW_01_35097_1_43249__JV_FS_COMPARISON_">[201]Import!$B$567:$S$567</definedName>
    <definedName name="FS_F_VW_01_35097_1_43249__JV_FS_REC_LIEF_" localSheetId="5">[200]Import!$B$1298:$P$1298</definedName>
    <definedName name="FS_F_VW_01_35097_1_43249__JV_FS_REC_LIEF_">[201]Import!$B$1298:$P$1298</definedName>
    <definedName name="FS_F_VW_01_35097_1_43249__JV_FS_RV_AVG_PROTODATA_" localSheetId="5">[200]Import!$B$473:$E$473</definedName>
    <definedName name="FS_F_VW_01_35097_1_43249__JV_FS_RV_AVG_PROTODATA_">[201]Import!$B$473:$E$473</definedName>
    <definedName name="FS_F_VW_01_35097_1_43249__JV_FS_RV_LTERM_PNACHLASS_" localSheetId="5">[200]Import!$B$592:$X$592</definedName>
    <definedName name="FS_F_VW_01_35097_1_43249__JV_FS_RV_LTERM_PNACHLASS_">[201]Import!$B$592:$X$592</definedName>
    <definedName name="FS_F_VW_01_35097_1_43249_1__JV_FS_BAUSTUFE_ANGEBOTE_WAE_" localSheetId="5">[200]Import!$B$258:$E$258</definedName>
    <definedName name="FS_F_VW_01_35097_1_43249_1__JV_FS_BAUSTUFE_ANGEBOTE_WAE_">[201]Import!$B$258:$E$258</definedName>
    <definedName name="FS_F_VW_01_35097_1_43249_11__JV_FS_REC_" localSheetId="5">[200]Import!$B$1059:$Q$1059</definedName>
    <definedName name="FS_F_VW_01_35097_1_43249_11__JV_FS_REC_">[201]Import!$B$1059:$Q$1059</definedName>
    <definedName name="FS_F_VW_01_35097_1_43249_2__JV_FS_BAUSTUFE_ANGEBOTE_WAE_" localSheetId="5">[200]Import!$B$259:$E$259</definedName>
    <definedName name="FS_F_VW_01_35097_1_43249_2__JV_FS_BAUSTUFE_ANGEBOTE_WAE_">[201]Import!$B$259:$E$259</definedName>
    <definedName name="FS_F_VW_01_35097_1_43249_28__JV_FS_REC_" localSheetId="5">[200]Import!$B$1060:$Q$1060</definedName>
    <definedName name="FS_F_VW_01_35097_1_43249_28__JV_FS_REC_">[201]Import!$B$1060:$Q$1060</definedName>
    <definedName name="FS_F_VW_01_35097_1_43249_37__JV_FS_REC_" localSheetId="5">[200]Import!$B$1061:$Q$1061</definedName>
    <definedName name="FS_F_VW_01_35097_1_43249_37__JV_FS_REC_">[201]Import!$B$1061:$Q$1061</definedName>
    <definedName name="FS_F_VW_01_35097_1_43249_46__JV_FS_REC_" localSheetId="5">[200]Import!$B$1062:$Q$1062</definedName>
    <definedName name="FS_F_VW_01_35097_1_43249_46__JV_FS_REC_">[201]Import!$B$1062:$Q$1062</definedName>
    <definedName name="FS_F_VW_01_35097_1_43249_68__JV_FS_REC_" localSheetId="5">[200]Import!$B$1063:$Q$1063</definedName>
    <definedName name="FS_F_VW_01_35097_1_43249_68__JV_FS_REC_">[201]Import!$B$1063:$Q$1063</definedName>
    <definedName name="FS_F_VW_01_35097_1_43249_EUR__JV_FS_PR_EX_RATES_DATUM_REC_" localSheetId="5">[200]Import!$B$782:$F$782</definedName>
    <definedName name="FS_F_VW_01_35097_1_43249_EUR__JV_FS_PR_EX_RATES_DATUM_REC_">[201]Import!$B$782:$F$782</definedName>
    <definedName name="FS_F_VW_01_35097_1_43249_VW__JV_FS_BIDDERS_" localSheetId="5">[200]Import!$B$893:$L$893</definedName>
    <definedName name="FS_F_VW_01_35097_1_43249_VW__JV_FS_BIDDERS_">[201]Import!$B$893:$L$893</definedName>
    <definedName name="FS_F_VW_01_35097_1_46__JV_FS_BEDARFE_" localSheetId="5">[200]Import!$B$123:$E$123</definedName>
    <definedName name="FS_F_VW_01_35097_1_46__JV_FS_BEDARFE_">[201]Import!$B$123:$E$123</definedName>
    <definedName name="FS_F_VW_01_35097_1_46_13030__JV_FS_BEDARFE_PREISE_QUOTE_" localSheetId="5">[200]Import!$B$31:$L$31</definedName>
    <definedName name="FS_F_VW_01_35097_1_46_13030__JV_FS_BEDARFE_PREISE_QUOTE_">[201]Import!$B$31:$L$31</definedName>
    <definedName name="FS_F_VW_01_35097_1_46_20328__JV_FS_BEDARFE_PREISE_QUOTE_" localSheetId="5">[200]Import!$B$32:$L$32</definedName>
    <definedName name="FS_F_VW_01_35097_1_46_20328__JV_FS_BEDARFE_PREISE_QUOTE_">[201]Import!$B$32:$L$32</definedName>
    <definedName name="FS_F_VW_01_35097_1_46_29344__JV_FS_BEDARFE_PREISE_QUOTE_" localSheetId="5">[200]Import!$B$33:$L$33</definedName>
    <definedName name="FS_F_VW_01_35097_1_46_29344__JV_FS_BEDARFE_PREISE_QUOTE_">[201]Import!$B$33:$L$33</definedName>
    <definedName name="FS_F_VW_01_35097_1_46_2979__JV_FS_BEDARFE_PREISE_QUOTE_" localSheetId="5">[200]Import!$B$30:$L$30</definedName>
    <definedName name="FS_F_VW_01_35097_1_46_2979__JV_FS_BEDARFE_PREISE_QUOTE_">[201]Import!$B$30:$L$30</definedName>
    <definedName name="FS_F_VW_01_35097_1_46_43249__JV_FS_BEDARFE_PREISE_QUOTE_" localSheetId="5">[200]Import!$B$34:$L$34</definedName>
    <definedName name="FS_F_VW_01_35097_1_46_43249__JV_FS_BEDARFE_PREISE_QUOTE_">[201]Import!$B$34:$L$34</definedName>
    <definedName name="FS_F_VW_01_35097_1_68__JV_FS_BEDARFE_" localSheetId="5">[200]Import!$B$124:$E$124</definedName>
    <definedName name="FS_F_VW_01_35097_1_68__JV_FS_BEDARFE_">[201]Import!$B$124:$E$124</definedName>
    <definedName name="FS_F_VW_01_35097_1_68_13030__JV_FS_BEDARFE_PREISE_QUOTE_" localSheetId="5">[200]Import!$B$36:$L$36</definedName>
    <definedName name="FS_F_VW_01_35097_1_68_13030__JV_FS_BEDARFE_PREISE_QUOTE_">[201]Import!$B$36:$L$36</definedName>
    <definedName name="FS_F_VW_01_35097_1_68_20328__JV_FS_BEDARFE_PREISE_QUOTE_" localSheetId="5">[200]Import!$B$37:$L$37</definedName>
    <definedName name="FS_F_VW_01_35097_1_68_20328__JV_FS_BEDARFE_PREISE_QUOTE_">[201]Import!$B$37:$L$37</definedName>
    <definedName name="FS_F_VW_01_35097_1_68_29344__JV_FS_BEDARFE_PREISE_QUOTE_" localSheetId="5">[200]Import!$B$38:$L$38</definedName>
    <definedName name="FS_F_VW_01_35097_1_68_29344__JV_FS_BEDARFE_PREISE_QUOTE_">[201]Import!$B$38:$L$38</definedName>
    <definedName name="FS_F_VW_01_35097_1_68_2979__JV_FS_BEDARFE_PREISE_QUOTE_" localSheetId="5">[200]Import!$B$35:$L$35</definedName>
    <definedName name="FS_F_VW_01_35097_1_68_2979__JV_FS_BEDARFE_PREISE_QUOTE_">[201]Import!$B$35:$L$35</definedName>
    <definedName name="FS_F_VW_01_35097_1_68_43249__JV_FS_BEDARFE_PREISE_QUOTE_" localSheetId="5">[200]Import!$B$39:$L$39</definedName>
    <definedName name="FS_F_VW_01_35097_1_68_43249__JV_FS_BEDARFE_PREISE_QUOTE_">[201]Import!$B$39:$L$39</definedName>
    <definedName name="FS_F_VW_01_35097_1_8319__JV_FS_RV_AVG_PROTODATA_" localSheetId="5">[200]Import!$B$454:$E$454</definedName>
    <definedName name="FS_F_VW_01_35097_1_8319__JV_FS_RV_AVG_PROTODATA_">[201]Import!$B$454:$E$454</definedName>
    <definedName name="FS_F_VW_01_35097_1_8319_1__JV_FS_BAUSTUFE_ANGEBOTE_WAE_" localSheetId="5">[200]Import!$B$220:$E$220</definedName>
    <definedName name="FS_F_VW_01_35097_1_8319_1__JV_FS_BAUSTUFE_ANGEBOTE_WAE_">[201]Import!$B$220:$E$220</definedName>
    <definedName name="FS_F_VW_01_35097_1_8319_2__JV_FS_BAUSTUFE_ANGEBOTE_WAE_" localSheetId="5">[200]Import!$B$221:$E$221</definedName>
    <definedName name="FS_F_VW_01_35097_1_8319_2__JV_FS_BAUSTUFE_ANGEBOTE_WAE_">[201]Import!$B$221:$E$221</definedName>
    <definedName name="FS_F_VW_01_35097_1_8319_EUR__JV_FS_PR_EX_RATES_DATUM_REC_" localSheetId="5">[200]Import!$B$763:$F$763</definedName>
    <definedName name="FS_F_VW_01_35097_1_8319_EUR__JV_FS_PR_EX_RATES_DATUM_REC_">[201]Import!$B$763:$F$763</definedName>
    <definedName name="FS_F_VW_01_35097_1_8319_VW__JV_FS_BIDDERS_" localSheetId="5">[200]Import!$B$890:$L$890</definedName>
    <definedName name="FS_F_VW_01_35097_1_8319_VW__JV_FS_BIDDERS_">[201]Import!$B$890:$L$890</definedName>
    <definedName name="FS_F_VW_01_35097_1_EUR_11330__JV_FS_PR_EX_RATES_DATUM_COMP_" localSheetId="5">[200]Import!$B$638:$F$638</definedName>
    <definedName name="FS_F_VW_01_35097_1_EUR_11330__JV_FS_PR_EX_RATES_DATUM_COMP_">[201]Import!$B$638:$F$638</definedName>
    <definedName name="FS_F_VW_01_35097_1_EUR_11451__JV_FS_PR_EX_RATES_DATUM_COMP_" localSheetId="5">[200]Import!$B$639:$F$639</definedName>
    <definedName name="FS_F_VW_01_35097_1_EUR_11451__JV_FS_PR_EX_RATES_DATUM_COMP_">[201]Import!$B$639:$F$639</definedName>
    <definedName name="FS_F_VW_01_35097_1_EUR_13030__JV_FS_PR_EX_RATES_DATUM_COMP_" localSheetId="5">[200]Import!$B$661:$F$661</definedName>
    <definedName name="FS_F_VW_01_35097_1_EUR_13030__JV_FS_PR_EX_RATES_DATUM_COMP_">[201]Import!$B$661:$F$661</definedName>
    <definedName name="FS_F_VW_01_35097_1_EUR_1328__JV_FS_PR_EX_RATES_DATUM_COMP_" localSheetId="5">[200]Import!$B$641:$F$641</definedName>
    <definedName name="FS_F_VW_01_35097_1_EUR_1328__JV_FS_PR_EX_RATES_DATUM_COMP_">[201]Import!$B$641:$F$641</definedName>
    <definedName name="FS_F_VW_01_35097_1_EUR_1462__JV_FS_PR_EX_RATES_DATUM_COMP_" localSheetId="5">[200]Import!$B$642:$F$642</definedName>
    <definedName name="FS_F_VW_01_35097_1_EUR_1462__JV_FS_PR_EX_RATES_DATUM_COMP_">[201]Import!$B$642:$F$642</definedName>
    <definedName name="FS_F_VW_01_35097_1_EUR_15245__JV_FS_PR_EX_RATES_DATUM_COMP_" localSheetId="5">[200]Import!$B$650:$F$650</definedName>
    <definedName name="FS_F_VW_01_35097_1_EUR_15245__JV_FS_PR_EX_RATES_DATUM_COMP_">[201]Import!$B$650:$F$650</definedName>
    <definedName name="FS_F_VW_01_35097_1_EUR_159__JV_FS_PR_EX_RATES_DATUM_COMP_" localSheetId="5">[200]Import!$B$651:$F$651</definedName>
    <definedName name="FS_F_VW_01_35097_1_EUR_159__JV_FS_PR_EX_RATES_DATUM_COMP_">[201]Import!$B$651:$F$651</definedName>
    <definedName name="FS_F_VW_01_35097_1_EUR_18244__JV_FS_PR_EX_RATES_DATUM_COMP_" localSheetId="5">[200]Import!$B$645:$F$645</definedName>
    <definedName name="FS_F_VW_01_35097_1_EUR_18244__JV_FS_PR_EX_RATES_DATUM_COMP_">[201]Import!$B$645:$F$645</definedName>
    <definedName name="FS_F_VW_01_35097_1_EUR_18245__JV_FS_PR_EX_RATES_DATUM_COMP_" localSheetId="5">[200]Import!$B$646:$F$646</definedName>
    <definedName name="FS_F_VW_01_35097_1_EUR_18245__JV_FS_PR_EX_RATES_DATUM_COMP_">[201]Import!$B$646:$F$646</definedName>
    <definedName name="FS_F_VW_01_35097_1_EUR_19964__JV_FS_PR_EX_RATES_DATUM_COMP_" localSheetId="5">[200]Import!$B$653:$F$653</definedName>
    <definedName name="FS_F_VW_01_35097_1_EUR_19964__JV_FS_PR_EX_RATES_DATUM_COMP_">[201]Import!$B$653:$F$653</definedName>
    <definedName name="FS_F_VW_01_35097_1_EUR_20328__JV_FS_PR_EX_RATES_DATUM_COMP_" localSheetId="5">[200]Import!$B$662:$F$662</definedName>
    <definedName name="FS_F_VW_01_35097_1_EUR_20328__JV_FS_PR_EX_RATES_DATUM_COMP_">[201]Import!$B$662:$F$662</definedName>
    <definedName name="FS_F_VW_01_35097_1_EUR_2261__JV_FS_PR_EX_RATES_DATUM_COMP_" localSheetId="5">[200]Import!$B$658:$F$658</definedName>
    <definedName name="FS_F_VW_01_35097_1_EUR_2261__JV_FS_PR_EX_RATES_DATUM_COMP_">[201]Import!$B$658:$F$658</definedName>
    <definedName name="FS_F_VW_01_35097_1_EUR_23586__JV_FS_PR_EX_RATES_DATUM_COMP_" localSheetId="5">[200]Import!$B$644:$F$644</definedName>
    <definedName name="FS_F_VW_01_35097_1_EUR_23586__JV_FS_PR_EX_RATES_DATUM_COMP_">[201]Import!$B$644:$F$644</definedName>
    <definedName name="FS_F_VW_01_35097_1_EUR_24968__JV_FS_PR_EX_RATES_DATUM_COMP_" localSheetId="5">[200]Import!$B$654:$F$654</definedName>
    <definedName name="FS_F_VW_01_35097_1_EUR_24968__JV_FS_PR_EX_RATES_DATUM_COMP_">[201]Import!$B$654:$F$654</definedName>
    <definedName name="FS_F_VW_01_35097_1_EUR_24969__JV_FS_PR_EX_RATES_DATUM_COMP_" localSheetId="5">[200]Import!$B$655:$F$655</definedName>
    <definedName name="FS_F_VW_01_35097_1_EUR_24969__JV_FS_PR_EX_RATES_DATUM_COMP_">[201]Import!$B$655:$F$655</definedName>
    <definedName name="FS_F_VW_01_35097_1_EUR_25756__JV_FS_PR_EX_RATES_DATUM_COMP_" localSheetId="5">[200]Import!$B$647:$F$647</definedName>
    <definedName name="FS_F_VW_01_35097_1_EUR_25756__JV_FS_PR_EX_RATES_DATUM_COMP_">[201]Import!$B$647:$F$647</definedName>
    <definedName name="FS_F_VW_01_35097_1_EUR_2609__JV_FS_PR_EX_RATES_DATUM_COMP_" localSheetId="5">[200]Import!$B$648:$F$648</definedName>
    <definedName name="FS_F_VW_01_35097_1_EUR_2609__JV_FS_PR_EX_RATES_DATUM_COMP_">[201]Import!$B$648:$F$648</definedName>
    <definedName name="FS_F_VW_01_35097_1_EUR_27724__JV_FS_PR_EX_RATES_DATUM_COMP_" localSheetId="5">[200]Import!$B$656:$F$656</definedName>
    <definedName name="FS_F_VW_01_35097_1_EUR_27724__JV_FS_PR_EX_RATES_DATUM_COMP_">[201]Import!$B$656:$F$656</definedName>
    <definedName name="FS_F_VW_01_35097_1_EUR_27909__JV_FS_PR_EX_RATES_DATUM_COMP_" localSheetId="5">[200]Import!$B$657:$F$657</definedName>
    <definedName name="FS_F_VW_01_35097_1_EUR_27909__JV_FS_PR_EX_RATES_DATUM_COMP_">[201]Import!$B$657:$F$657</definedName>
    <definedName name="FS_F_VW_01_35097_1_EUR_28671__JV_FS_PR_EX_RATES_DATUM_COMP_" localSheetId="5">[200]Import!$B$640:$F$640</definedName>
    <definedName name="FS_F_VW_01_35097_1_EUR_28671__JV_FS_PR_EX_RATES_DATUM_COMP_">[201]Import!$B$640:$F$640</definedName>
    <definedName name="FS_F_VW_01_35097_1_EUR_28746__JV_FS_PR_EX_RATES_DATUM_COMP_" localSheetId="5">[200]Import!$B$643:$F$643</definedName>
    <definedName name="FS_F_VW_01_35097_1_EUR_28746__JV_FS_PR_EX_RATES_DATUM_COMP_">[201]Import!$B$643:$F$643</definedName>
    <definedName name="FS_F_VW_01_35097_1_EUR_29344__JV_FS_PR_EX_RATES_DATUM_COMP_" localSheetId="5">[200]Import!$B$663:$F$663</definedName>
    <definedName name="FS_F_VW_01_35097_1_EUR_29344__JV_FS_PR_EX_RATES_DATUM_COMP_">[201]Import!$B$663:$F$663</definedName>
    <definedName name="FS_F_VW_01_35097_1_EUR_2979__JV_FS_PR_EX_RATES_DATUM_COMP_" localSheetId="5">[200]Import!$B$659:$F$659</definedName>
    <definedName name="FS_F_VW_01_35097_1_EUR_2979__JV_FS_PR_EX_RATES_DATUM_COMP_">[201]Import!$B$659:$F$659</definedName>
    <definedName name="FS_F_VW_01_35097_1_EUR_316__JV_FS_PR_EX_RATES_DATUM_COMP_" localSheetId="5">[200]Import!$B$649:$F$649</definedName>
    <definedName name="FS_F_VW_01_35097_1_EUR_316__JV_FS_PR_EX_RATES_DATUM_COMP_">[201]Import!$B$649:$F$649</definedName>
    <definedName name="FS_F_VW_01_35097_1_EUR_3478__JV_FS_PR_EX_RATES_DATUM_COMP_" localSheetId="5">[200]Import!$B$652:$F$652</definedName>
    <definedName name="FS_F_VW_01_35097_1_EUR_3478__JV_FS_PR_EX_RATES_DATUM_COMP_">[201]Import!$B$652:$F$652</definedName>
    <definedName name="FS_F_VW_01_35097_1_EUR_38597__JV_FS_PR_EX_RATES_DATUM_COMP_" localSheetId="5">[200]Import!$B$665:$F$665</definedName>
    <definedName name="FS_F_VW_01_35097_1_EUR_38597__JV_FS_PR_EX_RATES_DATUM_COMP_">[201]Import!$B$665:$F$665</definedName>
    <definedName name="FS_F_VW_01_35097_1_EUR_43249__JV_FS_PR_EX_RATES_DATUM_COMP_" localSheetId="5">[200]Import!$B$664:$F$664</definedName>
    <definedName name="FS_F_VW_01_35097_1_EUR_43249__JV_FS_PR_EX_RATES_DATUM_COMP_">[201]Import!$B$664:$F$664</definedName>
    <definedName name="FS_F_VW_01_35097_1_EUR_8319__JV_FS_PR_EX_RATES_DATUM_COMP_" localSheetId="5">[200]Import!$B$660:$F$660</definedName>
    <definedName name="FS_F_VW_01_35097_1_EUR_8319__JV_FS_PR_EX_RATES_DATUM_COMP_">[201]Import!$B$660:$F$660</definedName>
    <definedName name="FS_F_VW_01_35097_2__FS_NEUTEILE_" localSheetId="5">[200]Import!$B$146:$D$146</definedName>
    <definedName name="FS_F_VW_01_35097_2__FS_NEUTEILE_">[201]Import!$B$146:$D$146</definedName>
    <definedName name="FS_F_VW_01_35097_2__JV_FS_PRAESENTATIONEN_" localSheetId="5">[200]Import!$B$7:$AN$7</definedName>
    <definedName name="FS_F_VW_01_35097_2__JV_FS_PRAESENTATIONEN_">[201]Import!$B$7:$AN$7</definedName>
    <definedName name="FS_F_VW_01_35097_2_1__V_FS_BAUSTUFE_VORGABEN_STK_" localSheetId="5">[200]Import!$B$435:$D$435</definedName>
    <definedName name="FS_F_VW_01_35097_2_1__V_FS_BAUSTUFE_VORGABEN_STK_">[201]Import!$B$435:$D$435</definedName>
    <definedName name="FS_F_VW_01_35097_2_11__JV_FS_BEDARFE_" localSheetId="5">[200]Import!$B$125:$E$125</definedName>
    <definedName name="FS_F_VW_01_35097_2_11__JV_FS_BEDARFE_">[201]Import!$B$125:$E$125</definedName>
    <definedName name="FS_F_VW_01_35097_2_11_13030__JV_FS_BEDARFE_PREISE_QUOTE_" localSheetId="5">[200]Import!$B$41:$L$41</definedName>
    <definedName name="FS_F_VW_01_35097_2_11_13030__JV_FS_BEDARFE_PREISE_QUOTE_">[201]Import!$B$41:$L$41</definedName>
    <definedName name="FS_F_VW_01_35097_2_11_20328__JV_FS_BEDARFE_PREISE_QUOTE_" localSheetId="5">[200]Import!$B$42:$L$42</definedName>
    <definedName name="FS_F_VW_01_35097_2_11_20328__JV_FS_BEDARFE_PREISE_QUOTE_">[201]Import!$B$42:$L$42</definedName>
    <definedName name="FS_F_VW_01_35097_2_11_29344__JV_FS_BEDARFE_PREISE_QUOTE_" localSheetId="5">[200]Import!$B$43:$L$43</definedName>
    <definedName name="FS_F_VW_01_35097_2_11_29344__JV_FS_BEDARFE_PREISE_QUOTE_">[201]Import!$B$43:$L$43</definedName>
    <definedName name="FS_F_VW_01_35097_2_11_2979__JV_FS_BEDARFE_PREISE_QUOTE_" localSheetId="5">[200]Import!$B$40:$L$40</definedName>
    <definedName name="FS_F_VW_01_35097_2_11_2979__JV_FS_BEDARFE_PREISE_QUOTE_">[201]Import!$B$40:$L$40</definedName>
    <definedName name="FS_F_VW_01_35097_2_11_43249__JV_FS_BEDARFE_PREISE_QUOTE_" localSheetId="5">[200]Import!$B$44:$L$44</definedName>
    <definedName name="FS_F_VW_01_35097_2_11_43249__JV_FS_BEDARFE_PREISE_QUOTE_">[201]Import!$B$44:$L$44</definedName>
    <definedName name="FS_F_VW_01_35097_2_11330__JV_FS_RV_AVG_PROTODATA_" localSheetId="5">[200]Import!$B$483:$E$483</definedName>
    <definedName name="FS_F_VW_01_35097_2_11330__JV_FS_RV_AVG_PROTODATA_">[201]Import!$B$483:$E$483</definedName>
    <definedName name="FS_F_VW_01_35097_2_11330_1__JV_FS_BAUSTUFE_ANGEBOTE_WAE_" localSheetId="5">[200]Import!$B$278:$E$278</definedName>
    <definedName name="FS_F_VW_01_35097_2_11330_1__JV_FS_BAUSTUFE_ANGEBOTE_WAE_">[201]Import!$B$278:$E$278</definedName>
    <definedName name="FS_F_VW_01_35097_2_11330_11__JV_FS_REC_" localSheetId="5">[200]Import!$B$1089:$Q$1089</definedName>
    <definedName name="FS_F_VW_01_35097_2_11330_11__JV_FS_REC_">[201]Import!$B$1089:$Q$1089</definedName>
    <definedName name="FS_F_VW_01_35097_2_11330_2__JV_FS_BAUSTUFE_ANGEBOTE_WAE_" localSheetId="5">[200]Import!$B$279:$E$279</definedName>
    <definedName name="FS_F_VW_01_35097_2_11330_2__JV_FS_BAUSTUFE_ANGEBOTE_WAE_">[201]Import!$B$279:$E$279</definedName>
    <definedName name="FS_F_VW_01_35097_2_11330_28__JV_FS_REC_" localSheetId="5">[200]Import!$B$1090:$Q$1090</definedName>
    <definedName name="FS_F_VW_01_35097_2_11330_28__JV_FS_REC_">[201]Import!$B$1090:$Q$1090</definedName>
    <definedName name="FS_F_VW_01_35097_2_11330_37__JV_FS_REC_" localSheetId="5">[200]Import!$B$1091:$Q$1091</definedName>
    <definedName name="FS_F_VW_01_35097_2_11330_37__JV_FS_REC_">[201]Import!$B$1091:$Q$1091</definedName>
    <definedName name="FS_F_VW_01_35097_2_11330_46__JV_FS_REC_" localSheetId="5">[200]Import!$B$1092:$Q$1092</definedName>
    <definedName name="FS_F_VW_01_35097_2_11330_46__JV_FS_REC_">[201]Import!$B$1092:$Q$1092</definedName>
    <definedName name="FS_F_VW_01_35097_2_11330_68__JV_FS_REC_" localSheetId="5">[200]Import!$B$1093:$Q$1093</definedName>
    <definedName name="FS_F_VW_01_35097_2_11330_68__JV_FS_REC_">[201]Import!$B$1093:$Q$1093</definedName>
    <definedName name="FS_F_VW_01_35097_2_11330_BR__JV_FS_BIDDERS_" localSheetId="5">[200]Import!$B$903:$L$903</definedName>
    <definedName name="FS_F_VW_01_35097_2_11330_BR__JV_FS_BIDDERS_">[201]Import!$B$903:$L$903</definedName>
    <definedName name="FS_F_VW_01_35097_2_11330_EUR__JV_FS_PR_EX_RATES_DATUM_REC_" localSheetId="5">[200]Import!$B$792:$F$792</definedName>
    <definedName name="FS_F_VW_01_35097_2_11330_EUR__JV_FS_PR_EX_RATES_DATUM_REC_">[201]Import!$B$792:$F$792</definedName>
    <definedName name="FS_F_VW_01_35097_2_11451__JV_FS_RV_AVG_PROTODATA_" localSheetId="5">[200]Import!$B$484:$E$484</definedName>
    <definedName name="FS_F_VW_01_35097_2_11451__JV_FS_RV_AVG_PROTODATA_">[201]Import!$B$484:$E$484</definedName>
    <definedName name="FS_F_VW_01_35097_2_11451_1__JV_FS_BAUSTUFE_ANGEBOTE_WAE_" localSheetId="5">[200]Import!$B$280:$E$280</definedName>
    <definedName name="FS_F_VW_01_35097_2_11451_1__JV_FS_BAUSTUFE_ANGEBOTE_WAE_">[201]Import!$B$280:$E$280</definedName>
    <definedName name="FS_F_VW_01_35097_2_11451_2__JV_FS_BAUSTUFE_ANGEBOTE_WAE_" localSheetId="5">[200]Import!$B$281:$E$281</definedName>
    <definedName name="FS_F_VW_01_35097_2_11451_2__JV_FS_BAUSTUFE_ANGEBOTE_WAE_">[201]Import!$B$281:$E$281</definedName>
    <definedName name="FS_F_VW_01_35097_2_11451_BR__JV_FS_BIDDERS_" localSheetId="5">[200]Import!$B$910:$L$910</definedName>
    <definedName name="FS_F_VW_01_35097_2_11451_BR__JV_FS_BIDDERS_">[201]Import!$B$910:$L$910</definedName>
    <definedName name="FS_F_VW_01_35097_2_11451_EUR__JV_FS_PR_EX_RATES_DATUM_REC_" localSheetId="5">[200]Import!$B$793:$F$793</definedName>
    <definedName name="FS_F_VW_01_35097_2_11451_EUR__JV_FS_PR_EX_RATES_DATUM_REC_">[201]Import!$B$793:$F$793</definedName>
    <definedName name="FS_F_VW_01_35097_2_13030__JV_FS_ANGEBOTSUEBERSICHT_" localSheetId="5">[200]Import!$B$159:$D$159</definedName>
    <definedName name="FS_F_VW_01_35097_2_13030__JV_FS_ANGEBOTSUEBERSICHT_">[201]Import!$B$159:$D$159</definedName>
    <definedName name="FS_F_VW_01_35097_2_13030__JV_FS_AVG_PRICE_" localSheetId="5">[200]Import!$B$185:$F$185</definedName>
    <definedName name="FS_F_VW_01_35097_2_13030__JV_FS_AVG_PRICE_">[201]Import!$B$185:$F$185</definedName>
    <definedName name="FS_F_VW_01_35097_2_13030__JV_FS_BWERTSHEET_" localSheetId="5">[200]Import!$B$619:$AH$619</definedName>
    <definedName name="FS_F_VW_01_35097_2_13030__JV_FS_BWERTSHEET_">[201]Import!$B$619:$AH$619</definedName>
    <definedName name="FS_F_VW_01_35097_2_13030__JV_FS_COMPARISON_" localSheetId="5">[200]Import!$B$569:$S$569</definedName>
    <definedName name="FS_F_VW_01_35097_2_13030__JV_FS_COMPARISON_">[201]Import!$B$569:$S$569</definedName>
    <definedName name="FS_F_VW_01_35097_2_13030__JV_FS_REC_LIEF_" localSheetId="5">[200]Import!$B$1300:$P$1300</definedName>
    <definedName name="FS_F_VW_01_35097_2_13030__JV_FS_REC_LIEF_">[201]Import!$B$1300:$P$1300</definedName>
    <definedName name="FS_F_VW_01_35097_2_13030__JV_FS_RV_AVG_PROTODATA_" localSheetId="5">[200]Import!$B$485:$E$485</definedName>
    <definedName name="FS_F_VW_01_35097_2_13030__JV_FS_RV_AVG_PROTODATA_">[201]Import!$B$485:$E$485</definedName>
    <definedName name="FS_F_VW_01_35097_2_13030__JV_FS_RV_LTERM_PNACHLASS_" localSheetId="5">[200]Import!$B$594:$X$594</definedName>
    <definedName name="FS_F_VW_01_35097_2_13030__JV_FS_RV_LTERM_PNACHLASS_">[201]Import!$B$594:$X$594</definedName>
    <definedName name="FS_F_VW_01_35097_2_13030_1__JV_FS_BAUSTUFE_ANGEBOTE_WAE_" localSheetId="5">[200]Import!$B$282:$E$282</definedName>
    <definedName name="FS_F_VW_01_35097_2_13030_1__JV_FS_BAUSTUFE_ANGEBOTE_WAE_">[201]Import!$B$282:$E$282</definedName>
    <definedName name="FS_F_VW_01_35097_2_13030_11__JV_FS_REC_" localSheetId="5">[200]Import!$B$1094:$Q$1094</definedName>
    <definedName name="FS_F_VW_01_35097_2_13030_11__JV_FS_REC_">[201]Import!$B$1094:$Q$1094</definedName>
    <definedName name="FS_F_VW_01_35097_2_13030_2__JV_FS_BAUSTUFE_ANGEBOTE_WAE_" localSheetId="5">[200]Import!$B$283:$E$283</definedName>
    <definedName name="FS_F_VW_01_35097_2_13030_2__JV_FS_BAUSTUFE_ANGEBOTE_WAE_">[201]Import!$B$283:$E$283</definedName>
    <definedName name="FS_F_VW_01_35097_2_13030_28__JV_FS_REC_" localSheetId="5">[200]Import!$B$1095:$Q$1095</definedName>
    <definedName name="FS_F_VW_01_35097_2_13030_28__JV_FS_REC_">[201]Import!$B$1095:$Q$1095</definedName>
    <definedName name="FS_F_VW_01_35097_2_13030_37__JV_FS_REC_" localSheetId="5">[200]Import!$B$1096:$Q$1096</definedName>
    <definedName name="FS_F_VW_01_35097_2_13030_37__JV_FS_REC_">[201]Import!$B$1096:$Q$1096</definedName>
    <definedName name="FS_F_VW_01_35097_2_13030_46__JV_FS_REC_" localSheetId="5">[200]Import!$B$1097:$Q$1097</definedName>
    <definedName name="FS_F_VW_01_35097_2_13030_46__JV_FS_REC_">[201]Import!$B$1097:$Q$1097</definedName>
    <definedName name="FS_F_VW_01_35097_2_13030_68__JV_FS_REC_" localSheetId="5">[200]Import!$B$1098:$Q$1098</definedName>
    <definedName name="FS_F_VW_01_35097_2_13030_68__JV_FS_REC_">[201]Import!$B$1098:$Q$1098</definedName>
    <definedName name="FS_F_VW_01_35097_2_13030_EUR__JV_FS_PR_EX_RATES_DATUM_REC_" localSheetId="5">[200]Import!$B$794:$F$794</definedName>
    <definedName name="FS_F_VW_01_35097_2_13030_EUR__JV_FS_PR_EX_RATES_DATUM_REC_">[201]Import!$B$794:$F$794</definedName>
    <definedName name="FS_F_VW_01_35097_2_13030_VW__JV_FS_BIDDERS_" localSheetId="5">[200]Import!$B$901:$L$901</definedName>
    <definedName name="FS_F_VW_01_35097_2_13030_VW__JV_FS_BIDDERS_">[201]Import!$B$901:$L$901</definedName>
    <definedName name="FS_F_VW_01_35097_2_1328__JV_FS_RV_AVG_PROTODATA_" localSheetId="5">[200]Import!$B$476:$E$476</definedName>
    <definedName name="FS_F_VW_01_35097_2_1328__JV_FS_RV_AVG_PROTODATA_">[201]Import!$B$476:$E$476</definedName>
    <definedName name="FS_F_VW_01_35097_2_1328_1__JV_FS_BAUSTUFE_ANGEBOTE_WAE_" localSheetId="5">[200]Import!$B$264:$E$264</definedName>
    <definedName name="FS_F_VW_01_35097_2_1328_1__JV_FS_BAUSTUFE_ANGEBOTE_WAE_">[201]Import!$B$264:$E$264</definedName>
    <definedName name="FS_F_VW_01_35097_2_1328_2__JV_FS_BAUSTUFE_ANGEBOTE_WAE_" localSheetId="5">[200]Import!$B$265:$E$265</definedName>
    <definedName name="FS_F_VW_01_35097_2_1328_2__JV_FS_BAUSTUFE_ANGEBOTE_WAE_">[201]Import!$B$265:$E$265</definedName>
    <definedName name="FS_F_VW_01_35097_2_1328_BX__JV_FS_BIDDERS_" localSheetId="5">[200]Import!$B$913:$L$913</definedName>
    <definedName name="FS_F_VW_01_35097_2_1328_BX__JV_FS_BIDDERS_">[201]Import!$B$913:$L$913</definedName>
    <definedName name="FS_F_VW_01_35097_2_1328_EUR__JV_FS_PR_EX_RATES_DATUM_REC_" localSheetId="5">[200]Import!$B$785:$F$785</definedName>
    <definedName name="FS_F_VW_01_35097_2_1328_EUR__JV_FS_PR_EX_RATES_DATUM_REC_">[201]Import!$B$785:$F$785</definedName>
    <definedName name="FS_F_VW_01_35097_2_1462__JV_FS_RV_AVG_PROTODATA_" localSheetId="5">[200]Import!$B$477:$E$477</definedName>
    <definedName name="FS_F_VW_01_35097_2_1462__JV_FS_RV_AVG_PROTODATA_">[201]Import!$B$477:$E$477</definedName>
    <definedName name="FS_F_VW_01_35097_2_1462_1__JV_FS_BAUSTUFE_ANGEBOTE_WAE_" localSheetId="5">[200]Import!$B$266:$E$266</definedName>
    <definedName name="FS_F_VW_01_35097_2_1462_1__JV_FS_BAUSTUFE_ANGEBOTE_WAE_">[201]Import!$B$266:$E$266</definedName>
    <definedName name="FS_F_VW_01_35097_2_1462_11__JV_FS_REC_" localSheetId="5">[200]Import!$B$1069:$Q$1069</definedName>
    <definedName name="FS_F_VW_01_35097_2_1462_11__JV_FS_REC_">[201]Import!$B$1069:$Q$1069</definedName>
    <definedName name="FS_F_VW_01_35097_2_1462_2__JV_FS_BAUSTUFE_ANGEBOTE_WAE_" localSheetId="5">[200]Import!$B$267:$E$267</definedName>
    <definedName name="FS_F_VW_01_35097_2_1462_2__JV_FS_BAUSTUFE_ANGEBOTE_WAE_">[201]Import!$B$267:$E$267</definedName>
    <definedName name="FS_F_VW_01_35097_2_1462_28__JV_FS_REC_" localSheetId="5">[200]Import!$B$1070:$Q$1070</definedName>
    <definedName name="FS_F_VW_01_35097_2_1462_28__JV_FS_REC_">[201]Import!$B$1070:$Q$1070</definedName>
    <definedName name="FS_F_VW_01_35097_2_1462_37__JV_FS_REC_" localSheetId="5">[200]Import!$B$1071:$Q$1071</definedName>
    <definedName name="FS_F_VW_01_35097_2_1462_37__JV_FS_REC_">[201]Import!$B$1071:$Q$1071</definedName>
    <definedName name="FS_F_VW_01_35097_2_1462_46__JV_FS_REC_" localSheetId="5">[200]Import!$B$1072:$Q$1072</definedName>
    <definedName name="FS_F_VW_01_35097_2_1462_46__JV_FS_REC_">[201]Import!$B$1072:$Q$1072</definedName>
    <definedName name="FS_F_VW_01_35097_2_1462_68__JV_FS_REC_" localSheetId="5">[200]Import!$B$1073:$Q$1073</definedName>
    <definedName name="FS_F_VW_01_35097_2_1462_68__JV_FS_REC_">[201]Import!$B$1073:$Q$1073</definedName>
    <definedName name="FS_F_VW_01_35097_2_1462_BX__JV_FS_BIDDERS_" localSheetId="5">[200]Import!$B$909:$L$909</definedName>
    <definedName name="FS_F_VW_01_35097_2_1462_BX__JV_FS_BIDDERS_">[201]Import!$B$909:$L$909</definedName>
    <definedName name="FS_F_VW_01_35097_2_1462_EUR__JV_FS_PR_EX_RATES_DATUM_REC_" localSheetId="5">[200]Import!$B$786:$F$786</definedName>
    <definedName name="FS_F_VW_01_35097_2_1462_EUR__JV_FS_PR_EX_RATES_DATUM_REC_">[201]Import!$B$786:$F$786</definedName>
    <definedName name="FS_F_VW_01_35097_2_15245__JV_FS_RV_AVG_PROTODATA_" localSheetId="5">[200]Import!$B$486:$E$486</definedName>
    <definedName name="FS_F_VW_01_35097_2_15245__JV_FS_RV_AVG_PROTODATA_">[201]Import!$B$486:$E$486</definedName>
    <definedName name="FS_F_VW_01_35097_2_15245_1__JV_FS_BAUSTUFE_ANGEBOTE_WAE_" localSheetId="5">[200]Import!$B$284:$E$284</definedName>
    <definedName name="FS_F_VW_01_35097_2_15245_1__JV_FS_BAUSTUFE_ANGEBOTE_WAE_">[201]Import!$B$284:$E$284</definedName>
    <definedName name="FS_F_VW_01_35097_2_15245_2__JV_FS_BAUSTUFE_ANGEBOTE_WAE_" localSheetId="5">[200]Import!$B$285:$E$285</definedName>
    <definedName name="FS_F_VW_01_35097_2_15245_2__JV_FS_BAUSTUFE_ANGEBOTE_WAE_">[201]Import!$B$285:$E$285</definedName>
    <definedName name="FS_F_VW_01_35097_2_15245_EUR__JV_FS_PR_EX_RATES_DATUM_REC_" localSheetId="5">[200]Import!$B$795:$F$795</definedName>
    <definedName name="FS_F_VW_01_35097_2_15245_EUR__JV_FS_PR_EX_RATES_DATUM_REC_">[201]Import!$B$795:$F$795</definedName>
    <definedName name="FS_F_VW_01_35097_2_15245_SK__JV_FS_BIDDERS_" localSheetId="5">[200]Import!$B$905:$L$905</definedName>
    <definedName name="FS_F_VW_01_35097_2_15245_SK__JV_FS_BIDDERS_">[201]Import!$B$905:$L$905</definedName>
    <definedName name="FS_F_VW_01_35097_2_159__JV_FS_RV_AVG_PROTODATA_" localSheetId="5">[200]Import!$B$474:$E$474</definedName>
    <definedName name="FS_F_VW_01_35097_2_159__JV_FS_RV_AVG_PROTODATA_">[201]Import!$B$474:$E$474</definedName>
    <definedName name="FS_F_VW_01_35097_2_159_1__JV_FS_BAUSTUFE_ANGEBOTE_WAE_" localSheetId="5">[200]Import!$B$260:$E$260</definedName>
    <definedName name="FS_F_VW_01_35097_2_159_1__JV_FS_BAUSTUFE_ANGEBOTE_WAE_">[201]Import!$B$260:$E$260</definedName>
    <definedName name="FS_F_VW_01_35097_2_159_11__JV_FS_REC_" localSheetId="5">[200]Import!$B$1064:$Q$1064</definedName>
    <definedName name="FS_F_VW_01_35097_2_159_11__JV_FS_REC_">[201]Import!$B$1064:$Q$1064</definedName>
    <definedName name="FS_F_VW_01_35097_2_159_2__JV_FS_BAUSTUFE_ANGEBOTE_WAE_" localSheetId="5">[200]Import!$B$261:$E$261</definedName>
    <definedName name="FS_F_VW_01_35097_2_159_2__JV_FS_BAUSTUFE_ANGEBOTE_WAE_">[201]Import!$B$261:$E$261</definedName>
    <definedName name="FS_F_VW_01_35097_2_159_28__JV_FS_REC_" localSheetId="5">[200]Import!$B$1065:$Q$1065</definedName>
    <definedName name="FS_F_VW_01_35097_2_159_28__JV_FS_REC_">[201]Import!$B$1065:$Q$1065</definedName>
    <definedName name="FS_F_VW_01_35097_2_159_37__JV_FS_REC_" localSheetId="5">[200]Import!$B$1066:$Q$1066</definedName>
    <definedName name="FS_F_VW_01_35097_2_159_37__JV_FS_REC_">[201]Import!$B$1066:$Q$1066</definedName>
    <definedName name="FS_F_VW_01_35097_2_159_46__JV_FS_REC_" localSheetId="5">[200]Import!$B$1067:$Q$1067</definedName>
    <definedName name="FS_F_VW_01_35097_2_159_46__JV_FS_REC_">[201]Import!$B$1067:$Q$1067</definedName>
    <definedName name="FS_F_VW_01_35097_2_159_68__JV_FS_REC_" localSheetId="5">[200]Import!$B$1068:$Q$1068</definedName>
    <definedName name="FS_F_VW_01_35097_2_159_68__JV_FS_REC_">[201]Import!$B$1068:$Q$1068</definedName>
    <definedName name="FS_F_VW_01_35097_2_159_EUR__JV_FS_PR_EX_RATES_DATUM_REC_" localSheetId="5">[200]Import!$B$783:$F$783</definedName>
    <definedName name="FS_F_VW_01_35097_2_159_EUR__JV_FS_PR_EX_RATES_DATUM_REC_">[201]Import!$B$783:$F$783</definedName>
    <definedName name="FS_F_VW_01_35097_2_159_ST__JV_FS_BIDDERS_" localSheetId="5">[200]Import!$B$919:$L$919</definedName>
    <definedName name="FS_F_VW_01_35097_2_159_ST__JV_FS_BIDDERS_">[201]Import!$B$919:$L$919</definedName>
    <definedName name="FS_F_VW_01_35097_2_18244__JV_FS_RV_AVG_PROTODATA_" localSheetId="5">[200]Import!$B$487:$E$487</definedName>
    <definedName name="FS_F_VW_01_35097_2_18244__JV_FS_RV_AVG_PROTODATA_">[201]Import!$B$487:$E$487</definedName>
    <definedName name="FS_F_VW_01_35097_2_18244_1__JV_FS_BAUSTUFE_ANGEBOTE_WAE_" localSheetId="5">[200]Import!$B$286:$E$286</definedName>
    <definedName name="FS_F_VW_01_35097_2_18244_1__JV_FS_BAUSTUFE_ANGEBOTE_WAE_">[201]Import!$B$286:$E$286</definedName>
    <definedName name="FS_F_VW_01_35097_2_18244_2__JV_FS_BAUSTUFE_ANGEBOTE_WAE_" localSheetId="5">[200]Import!$B$287:$E$287</definedName>
    <definedName name="FS_F_VW_01_35097_2_18244_2__JV_FS_BAUSTUFE_ANGEBOTE_WAE_">[201]Import!$B$287:$E$287</definedName>
    <definedName name="FS_F_VW_01_35097_2_18244_EUR__JV_FS_PR_EX_RATES_DATUM_REC_" localSheetId="5">[200]Import!$B$796:$F$796</definedName>
    <definedName name="FS_F_VW_01_35097_2_18244_EUR__JV_FS_PR_EX_RATES_DATUM_REC_">[201]Import!$B$796:$F$796</definedName>
    <definedName name="FS_F_VW_01_35097_2_18244_MX__JV_FS_BIDDERS_" localSheetId="5">[200]Import!$B$912:$L$912</definedName>
    <definedName name="FS_F_VW_01_35097_2_18244_MX__JV_FS_BIDDERS_">[201]Import!$B$912:$L$912</definedName>
    <definedName name="FS_F_VW_01_35097_2_18245__JV_FS_RV_AVG_PROTODATA_" localSheetId="5">[200]Import!$B$488:$E$488</definedName>
    <definedName name="FS_F_VW_01_35097_2_18245__JV_FS_RV_AVG_PROTODATA_">[201]Import!$B$488:$E$488</definedName>
    <definedName name="FS_F_VW_01_35097_2_18245_1__JV_FS_BAUSTUFE_ANGEBOTE_WAE_" localSheetId="5">[200]Import!$B$288:$E$288</definedName>
    <definedName name="FS_F_VW_01_35097_2_18245_1__JV_FS_BAUSTUFE_ANGEBOTE_WAE_">[201]Import!$B$288:$E$288</definedName>
    <definedName name="FS_F_VW_01_35097_2_18245_2__JV_FS_BAUSTUFE_ANGEBOTE_WAE_" localSheetId="5">[200]Import!$B$289:$E$289</definedName>
    <definedName name="FS_F_VW_01_35097_2_18245_2__JV_FS_BAUSTUFE_ANGEBOTE_WAE_">[201]Import!$B$289:$E$289</definedName>
    <definedName name="FS_F_VW_01_35097_2_18245_EUR__JV_FS_PR_EX_RATES_DATUM_REC_" localSheetId="5">[200]Import!$B$797:$F$797</definedName>
    <definedName name="FS_F_VW_01_35097_2_18245_EUR__JV_FS_PR_EX_RATES_DATUM_REC_">[201]Import!$B$797:$F$797</definedName>
    <definedName name="FS_F_VW_01_35097_2_18245_MX__JV_FS_BIDDERS_" localSheetId="5">[200]Import!$B$915:$L$915</definedName>
    <definedName name="FS_F_VW_01_35097_2_18245_MX__JV_FS_BIDDERS_">[201]Import!$B$915:$L$915</definedName>
    <definedName name="FS_F_VW_01_35097_2_19964__JV_FS_RV_AVG_PROTODATA_" localSheetId="5">[200]Import!$B$489:$E$489</definedName>
    <definedName name="FS_F_VW_01_35097_2_19964__JV_FS_RV_AVG_PROTODATA_">[201]Import!$B$489:$E$489</definedName>
    <definedName name="FS_F_VW_01_35097_2_19964_1__JV_FS_BAUSTUFE_ANGEBOTE_WAE_" localSheetId="5">[200]Import!$B$290:$E$290</definedName>
    <definedName name="FS_F_VW_01_35097_2_19964_1__JV_FS_BAUSTUFE_ANGEBOTE_WAE_">[201]Import!$B$290:$E$290</definedName>
    <definedName name="FS_F_VW_01_35097_2_19964_11__JV_FS_REC_" localSheetId="5">[200]Import!$B$1099:$Q$1099</definedName>
    <definedName name="FS_F_VW_01_35097_2_19964_11__JV_FS_REC_">[201]Import!$B$1099:$Q$1099</definedName>
    <definedName name="FS_F_VW_01_35097_2_19964_2__JV_FS_BAUSTUFE_ANGEBOTE_WAE_" localSheetId="5">[200]Import!$B$291:$E$291</definedName>
    <definedName name="FS_F_VW_01_35097_2_19964_2__JV_FS_BAUSTUFE_ANGEBOTE_WAE_">[201]Import!$B$291:$E$291</definedName>
    <definedName name="FS_F_VW_01_35097_2_19964_28__JV_FS_REC_" localSheetId="5">[200]Import!$B$1100:$Q$1100</definedName>
    <definedName name="FS_F_VW_01_35097_2_19964_28__JV_FS_REC_">[201]Import!$B$1100:$Q$1100</definedName>
    <definedName name="FS_F_VW_01_35097_2_19964_37__JV_FS_REC_" localSheetId="5">[200]Import!$B$1101:$Q$1101</definedName>
    <definedName name="FS_F_VW_01_35097_2_19964_37__JV_FS_REC_">[201]Import!$B$1101:$Q$1101</definedName>
    <definedName name="FS_F_VW_01_35097_2_19964_46__JV_FS_REC_" localSheetId="5">[200]Import!$B$1102:$Q$1102</definedName>
    <definedName name="FS_F_VW_01_35097_2_19964_46__JV_FS_REC_">[201]Import!$B$1102:$Q$1102</definedName>
    <definedName name="FS_F_VW_01_35097_2_19964_68__JV_FS_REC_" localSheetId="5">[200]Import!$B$1103:$Q$1103</definedName>
    <definedName name="FS_F_VW_01_35097_2_19964_68__JV_FS_REC_">[201]Import!$B$1103:$Q$1103</definedName>
    <definedName name="FS_F_VW_01_35097_2_19964_EUR__JV_FS_PR_EX_RATES_DATUM_REC_" localSheetId="5">[200]Import!$B$798:$F$798</definedName>
    <definedName name="FS_F_VW_01_35097_2_19964_EUR__JV_FS_PR_EX_RATES_DATUM_REC_">[201]Import!$B$798:$F$798</definedName>
    <definedName name="FS_F_VW_01_35097_2_19964_TR__JV_FS_BIDDERS_" localSheetId="5">[200]Import!$B$922:$L$922</definedName>
    <definedName name="FS_F_VW_01_35097_2_19964_TR__JV_FS_BIDDERS_">[201]Import!$B$922:$L$922</definedName>
    <definedName name="FS_F_VW_01_35097_2_2__V_FS_BAUSTUFE_VORGABEN_STK_" localSheetId="5">[200]Import!$B$436:$D$436</definedName>
    <definedName name="FS_F_VW_01_35097_2_2__V_FS_BAUSTUFE_VORGABEN_STK_">[201]Import!$B$436:$D$436</definedName>
    <definedName name="FS_F_VW_01_35097_2_20328__JV_FS_ANGEBOTSUEBERSICHT_" localSheetId="5">[200]Import!$B$160:$D$160</definedName>
    <definedName name="FS_F_VW_01_35097_2_20328__JV_FS_ANGEBOTSUEBERSICHT_">[201]Import!$B$160:$D$160</definedName>
    <definedName name="FS_F_VW_01_35097_2_20328__JV_FS_AVG_PRICE_" localSheetId="5">[200]Import!$B$186:$F$186</definedName>
    <definedName name="FS_F_VW_01_35097_2_20328__JV_FS_AVG_PRICE_">[201]Import!$B$186:$F$186</definedName>
    <definedName name="FS_F_VW_01_35097_2_20328__JV_FS_BWERTSHEET_" localSheetId="5">[200]Import!$B$620:$AH$620</definedName>
    <definedName name="FS_F_VW_01_35097_2_20328__JV_FS_BWERTSHEET_">[201]Import!$B$620:$AH$620</definedName>
    <definedName name="FS_F_VW_01_35097_2_20328__JV_FS_COMPARISON_" localSheetId="5">[200]Import!$B$570:$S$570</definedName>
    <definedName name="FS_F_VW_01_35097_2_20328__JV_FS_COMPARISON_">[201]Import!$B$570:$S$570</definedName>
    <definedName name="FS_F_VW_01_35097_2_20328__JV_FS_REC_LIEF_" localSheetId="5">[200]Import!$B$1301:$P$1301</definedName>
    <definedName name="FS_F_VW_01_35097_2_20328__JV_FS_REC_LIEF_">[201]Import!$B$1301:$P$1301</definedName>
    <definedName name="FS_F_VW_01_35097_2_20328__JV_FS_RV_AVG_PROTODATA_" localSheetId="5">[200]Import!$B$490:$E$490</definedName>
    <definedName name="FS_F_VW_01_35097_2_20328__JV_FS_RV_AVG_PROTODATA_">[201]Import!$B$490:$E$490</definedName>
    <definedName name="FS_F_VW_01_35097_2_20328__JV_FS_RV_LTERM_PNACHLASS_" localSheetId="5">[200]Import!$B$595:$X$595</definedName>
    <definedName name="FS_F_VW_01_35097_2_20328__JV_FS_RV_LTERM_PNACHLASS_">[201]Import!$B$595:$X$595</definedName>
    <definedName name="FS_F_VW_01_35097_2_20328_1__JV_FS_BAUSTUFE_ANGEBOTE_WAE_" localSheetId="5">[200]Import!$B$292:$E$292</definedName>
    <definedName name="FS_F_VW_01_35097_2_20328_1__JV_FS_BAUSTUFE_ANGEBOTE_WAE_">[201]Import!$B$292:$E$292</definedName>
    <definedName name="FS_F_VW_01_35097_2_20328_11__JV_FS_REC_" localSheetId="5">[200]Import!$B$1104:$Q$1104</definedName>
    <definedName name="FS_F_VW_01_35097_2_20328_11__JV_FS_REC_">[201]Import!$B$1104:$Q$1104</definedName>
    <definedName name="FS_F_VW_01_35097_2_20328_2__JV_FS_BAUSTUFE_ANGEBOTE_WAE_" localSheetId="5">[200]Import!$B$293:$E$293</definedName>
    <definedName name="FS_F_VW_01_35097_2_20328_2__JV_FS_BAUSTUFE_ANGEBOTE_WAE_">[201]Import!$B$293:$E$293</definedName>
    <definedName name="FS_F_VW_01_35097_2_20328_28__JV_FS_REC_" localSheetId="5">[200]Import!$B$1105:$Q$1105</definedName>
    <definedName name="FS_F_VW_01_35097_2_20328_28__JV_FS_REC_">[201]Import!$B$1105:$Q$1105</definedName>
    <definedName name="FS_F_VW_01_35097_2_20328_37__JV_FS_REC_" localSheetId="5">[200]Import!$B$1106:$Q$1106</definedName>
    <definedName name="FS_F_VW_01_35097_2_20328_37__JV_FS_REC_">[201]Import!$B$1106:$Q$1106</definedName>
    <definedName name="FS_F_VW_01_35097_2_20328_46__JV_FS_REC_" localSheetId="5">[200]Import!$B$1107:$Q$1107</definedName>
    <definedName name="FS_F_VW_01_35097_2_20328_46__JV_FS_REC_">[201]Import!$B$1107:$Q$1107</definedName>
    <definedName name="FS_F_VW_01_35097_2_20328_68__JV_FS_REC_" localSheetId="5">[200]Import!$B$1108:$Q$1108</definedName>
    <definedName name="FS_F_VW_01_35097_2_20328_68__JV_FS_REC_">[201]Import!$B$1108:$Q$1108</definedName>
    <definedName name="FS_F_VW_01_35097_2_20328_EUR__JV_FS_PR_EX_RATES_DATUM_REC_" localSheetId="5">[200]Import!$B$799:$F$799</definedName>
    <definedName name="FS_F_VW_01_35097_2_20328_EUR__JV_FS_PR_EX_RATES_DATUM_REC_">[201]Import!$B$799:$F$799</definedName>
    <definedName name="FS_F_VW_01_35097_2_20328_VW__JV_FS_BIDDERS_" localSheetId="5">[200]Import!$B$906:$L$906</definedName>
    <definedName name="FS_F_VW_01_35097_2_20328_VW__JV_FS_BIDDERS_">[201]Import!$B$906:$L$906</definedName>
    <definedName name="FS_F_VW_01_35097_2_2261__JV_FS_RV_AVG_PROTODATA_" localSheetId="5">[200]Import!$B$478:$E$478</definedName>
    <definedName name="FS_F_VW_01_35097_2_2261__JV_FS_RV_AVG_PROTODATA_">[201]Import!$B$478:$E$478</definedName>
    <definedName name="FS_F_VW_01_35097_2_2261_1__JV_FS_BAUSTUFE_ANGEBOTE_WAE_" localSheetId="5">[200]Import!$B$268:$E$268</definedName>
    <definedName name="FS_F_VW_01_35097_2_2261_1__JV_FS_BAUSTUFE_ANGEBOTE_WAE_">[201]Import!$B$268:$E$268</definedName>
    <definedName name="FS_F_VW_01_35097_2_2261_11__JV_FS_REC_" localSheetId="5">[200]Import!$B$1074:$Q$1074</definedName>
    <definedName name="FS_F_VW_01_35097_2_2261_11__JV_FS_REC_">[201]Import!$B$1074:$Q$1074</definedName>
    <definedName name="FS_F_VW_01_35097_2_2261_2__JV_FS_BAUSTUFE_ANGEBOTE_WAE_" localSheetId="5">[200]Import!$B$269:$E$269</definedName>
    <definedName name="FS_F_VW_01_35097_2_2261_2__JV_FS_BAUSTUFE_ANGEBOTE_WAE_">[201]Import!$B$269:$E$269</definedName>
    <definedName name="FS_F_VW_01_35097_2_2261_28__JV_FS_REC_" localSheetId="5">[200]Import!$B$1075:$Q$1075</definedName>
    <definedName name="FS_F_VW_01_35097_2_2261_28__JV_FS_REC_">[201]Import!$B$1075:$Q$1075</definedName>
    <definedName name="FS_F_VW_01_35097_2_2261_37__JV_FS_REC_" localSheetId="5">[200]Import!$B$1076:$Q$1076</definedName>
    <definedName name="FS_F_VW_01_35097_2_2261_37__JV_FS_REC_">[201]Import!$B$1076:$Q$1076</definedName>
    <definedName name="FS_F_VW_01_35097_2_2261_46__JV_FS_REC_" localSheetId="5">[200]Import!$B$1077:$Q$1077</definedName>
    <definedName name="FS_F_VW_01_35097_2_2261_46__JV_FS_REC_">[201]Import!$B$1077:$Q$1077</definedName>
    <definedName name="FS_F_VW_01_35097_2_2261_68__JV_FS_REC_" localSheetId="5">[200]Import!$B$1078:$Q$1078</definedName>
    <definedName name="FS_F_VW_01_35097_2_2261_68__JV_FS_REC_">[201]Import!$B$1078:$Q$1078</definedName>
    <definedName name="FS_F_VW_01_35097_2_2261_EUR__JV_FS_PR_EX_RATES_DATUM_REC_" localSheetId="5">[200]Import!$B$787:$F$787</definedName>
    <definedName name="FS_F_VW_01_35097_2_2261_EUR__JV_FS_PR_EX_RATES_DATUM_REC_">[201]Import!$B$787:$F$787</definedName>
    <definedName name="FS_F_VW_01_35097_2_2261_VW__JV_FS_BIDDERS_" localSheetId="5">[200]Import!$B$911:$L$911</definedName>
    <definedName name="FS_F_VW_01_35097_2_2261_VW__JV_FS_BIDDERS_">[201]Import!$B$911:$L$911</definedName>
    <definedName name="FS_F_VW_01_35097_2_23586__JV_FS_RV_AVG_PROTODATA_" localSheetId="5">[200]Import!$B$491:$E$491</definedName>
    <definedName name="FS_F_VW_01_35097_2_23586__JV_FS_RV_AVG_PROTODATA_">[201]Import!$B$491:$E$491</definedName>
    <definedName name="FS_F_VW_01_35097_2_23586_1__JV_FS_BAUSTUFE_ANGEBOTE_WAE_" localSheetId="5">[200]Import!$B$294:$E$294</definedName>
    <definedName name="FS_F_VW_01_35097_2_23586_1__JV_FS_BAUSTUFE_ANGEBOTE_WAE_">[201]Import!$B$294:$E$294</definedName>
    <definedName name="FS_F_VW_01_35097_2_23586_11__JV_FS_REC_" localSheetId="5">[200]Import!$B$1109:$Q$1109</definedName>
    <definedName name="FS_F_VW_01_35097_2_23586_11__JV_FS_REC_">[201]Import!$B$1109:$Q$1109</definedName>
    <definedName name="FS_F_VW_01_35097_2_23586_2__JV_FS_BAUSTUFE_ANGEBOTE_WAE_" localSheetId="5">[200]Import!$B$295:$E$295</definedName>
    <definedName name="FS_F_VW_01_35097_2_23586_2__JV_FS_BAUSTUFE_ANGEBOTE_WAE_">[201]Import!$B$295:$E$295</definedName>
    <definedName name="FS_F_VW_01_35097_2_23586_28__JV_FS_REC_" localSheetId="5">[200]Import!$B$1110:$Q$1110</definedName>
    <definedName name="FS_F_VW_01_35097_2_23586_28__JV_FS_REC_">[201]Import!$B$1110:$Q$1110</definedName>
    <definedName name="FS_F_VW_01_35097_2_23586_37__JV_FS_REC_" localSheetId="5">[200]Import!$B$1111:$Q$1111</definedName>
    <definedName name="FS_F_VW_01_35097_2_23586_37__JV_FS_REC_">[201]Import!$B$1111:$Q$1111</definedName>
    <definedName name="FS_F_VW_01_35097_2_23586_46__JV_FS_REC_" localSheetId="5">[200]Import!$B$1112:$Q$1112</definedName>
    <definedName name="FS_F_VW_01_35097_2_23586_46__JV_FS_REC_">[201]Import!$B$1112:$Q$1112</definedName>
    <definedName name="FS_F_VW_01_35097_2_23586_68__JV_FS_REC_" localSheetId="5">[200]Import!$B$1113:$Q$1113</definedName>
    <definedName name="FS_F_VW_01_35097_2_23586_68__JV_FS_REC_">[201]Import!$B$1113:$Q$1113</definedName>
    <definedName name="FS_F_VW_01_35097_2_23586_EUR__JV_FS_PR_EX_RATES_DATUM_REC_" localSheetId="5">[200]Import!$B$800:$F$800</definedName>
    <definedName name="FS_F_VW_01_35097_2_23586_EUR__JV_FS_PR_EX_RATES_DATUM_REC_">[201]Import!$B$800:$F$800</definedName>
    <definedName name="FS_F_VW_01_35097_2_23586_HA__JV_FS_BIDDERS_" localSheetId="5">[200]Import!$B$927:$L$927</definedName>
    <definedName name="FS_F_VW_01_35097_2_23586_HA__JV_FS_BIDDERS_">[201]Import!$B$927:$L$927</definedName>
    <definedName name="FS_F_VW_01_35097_2_24968__JV_FS_RV_AVG_PROTODATA_" localSheetId="5">[200]Import!$B$492:$E$492</definedName>
    <definedName name="FS_F_VW_01_35097_2_24968__JV_FS_RV_AVG_PROTODATA_">[201]Import!$B$492:$E$492</definedName>
    <definedName name="FS_F_VW_01_35097_2_24968_1__JV_FS_BAUSTUFE_ANGEBOTE_WAE_" localSheetId="5">[200]Import!$B$296:$E$296</definedName>
    <definedName name="FS_F_VW_01_35097_2_24968_1__JV_FS_BAUSTUFE_ANGEBOTE_WAE_">[201]Import!$B$296:$E$296</definedName>
    <definedName name="FS_F_VW_01_35097_2_24968_2__JV_FS_BAUSTUFE_ANGEBOTE_WAE_" localSheetId="5">[200]Import!$B$297:$E$297</definedName>
    <definedName name="FS_F_VW_01_35097_2_24968_2__JV_FS_BAUSTUFE_ANGEBOTE_WAE_">[201]Import!$B$297:$E$297</definedName>
    <definedName name="FS_F_VW_01_35097_2_24968_EUR__JV_FS_PR_EX_RATES_DATUM_REC_" localSheetId="5">[200]Import!$B$801:$F$801</definedName>
    <definedName name="FS_F_VW_01_35097_2_24968_EUR__JV_FS_PR_EX_RATES_DATUM_REC_">[201]Import!$B$801:$F$801</definedName>
    <definedName name="FS_F_VW_01_35097_2_24968_US__JV_FS_BIDDERS_" localSheetId="5">[200]Import!$B$902:$L$902</definedName>
    <definedName name="FS_F_VW_01_35097_2_24968_US__JV_FS_BIDDERS_">[201]Import!$B$902:$L$902</definedName>
    <definedName name="FS_F_VW_01_35097_2_24969__JV_FS_RV_AVG_PROTODATA_" localSheetId="5">[200]Import!$B$493:$E$493</definedName>
    <definedName name="FS_F_VW_01_35097_2_24969__JV_FS_RV_AVG_PROTODATA_">[201]Import!$B$493:$E$493</definedName>
    <definedName name="FS_F_VW_01_35097_2_24969_1__JV_FS_BAUSTUFE_ANGEBOTE_WAE_" localSheetId="5">[200]Import!$B$298:$E$298</definedName>
    <definedName name="FS_F_VW_01_35097_2_24969_1__JV_FS_BAUSTUFE_ANGEBOTE_WAE_">[201]Import!$B$298:$E$298</definedName>
    <definedName name="FS_F_VW_01_35097_2_24969_11__JV_FS_REC_" localSheetId="5">[200]Import!$B$1114:$Q$1114</definedName>
    <definedName name="FS_F_VW_01_35097_2_24969_11__JV_FS_REC_">[201]Import!$B$1114:$Q$1114</definedName>
    <definedName name="FS_F_VW_01_35097_2_24969_2__JV_FS_BAUSTUFE_ANGEBOTE_WAE_" localSheetId="5">[200]Import!$B$299:$E$299</definedName>
    <definedName name="FS_F_VW_01_35097_2_24969_2__JV_FS_BAUSTUFE_ANGEBOTE_WAE_">[201]Import!$B$299:$E$299</definedName>
    <definedName name="FS_F_VW_01_35097_2_24969_28__JV_FS_REC_" localSheetId="5">[200]Import!$B$1115:$Q$1115</definedName>
    <definedName name="FS_F_VW_01_35097_2_24969_28__JV_FS_REC_">[201]Import!$B$1115:$Q$1115</definedName>
    <definedName name="FS_F_VW_01_35097_2_24969_37__JV_FS_REC_" localSheetId="5">[200]Import!$B$1116:$Q$1116</definedName>
    <definedName name="FS_F_VW_01_35097_2_24969_37__JV_FS_REC_">[201]Import!$B$1116:$Q$1116</definedName>
    <definedName name="FS_F_VW_01_35097_2_24969_46__JV_FS_REC_" localSheetId="5">[200]Import!$B$1117:$Q$1117</definedName>
    <definedName name="FS_F_VW_01_35097_2_24969_46__JV_FS_REC_">[201]Import!$B$1117:$Q$1117</definedName>
    <definedName name="FS_F_VW_01_35097_2_24969_68__JV_FS_REC_" localSheetId="5">[200]Import!$B$1118:$Q$1118</definedName>
    <definedName name="FS_F_VW_01_35097_2_24969_68__JV_FS_REC_">[201]Import!$B$1118:$Q$1118</definedName>
    <definedName name="FS_F_VW_01_35097_2_24969_EUR__JV_FS_PR_EX_RATES_DATUM_REC_" localSheetId="5">[200]Import!$B$802:$F$802</definedName>
    <definedName name="FS_F_VW_01_35097_2_24969_EUR__JV_FS_PR_EX_RATES_DATUM_REC_">[201]Import!$B$802:$F$802</definedName>
    <definedName name="FS_F_VW_01_35097_2_24969_US__JV_FS_BIDDERS_" localSheetId="5">[200]Import!$B$923:$L$923</definedName>
    <definedName name="FS_F_VW_01_35097_2_24969_US__JV_FS_BIDDERS_">[201]Import!$B$923:$L$923</definedName>
    <definedName name="FS_F_VW_01_35097_2_25756__JV_FS_RV_AVG_PROTODATA_" localSheetId="5">[200]Import!$B$494:$E$494</definedName>
    <definedName name="FS_F_VW_01_35097_2_25756__JV_FS_RV_AVG_PROTODATA_">[201]Import!$B$494:$E$494</definedName>
    <definedName name="FS_F_VW_01_35097_2_25756_1__JV_FS_BAUSTUFE_ANGEBOTE_WAE_" localSheetId="5">[200]Import!$B$300:$E$300</definedName>
    <definedName name="FS_F_VW_01_35097_2_25756_1__JV_FS_BAUSTUFE_ANGEBOTE_WAE_">[201]Import!$B$300:$E$300</definedName>
    <definedName name="FS_F_VW_01_35097_2_25756_2__JV_FS_BAUSTUFE_ANGEBOTE_WAE_" localSheetId="5">[200]Import!$B$301:$E$301</definedName>
    <definedName name="FS_F_VW_01_35097_2_25756_2__JV_FS_BAUSTUFE_ANGEBOTE_WAE_">[201]Import!$B$301:$E$301</definedName>
    <definedName name="FS_F_VW_01_35097_2_25756_EUR__JV_FS_PR_EX_RATES_DATUM_REC_" localSheetId="5">[200]Import!$B$803:$F$803</definedName>
    <definedName name="FS_F_VW_01_35097_2_25756_EUR__JV_FS_PR_EX_RATES_DATUM_REC_">[201]Import!$B$803:$F$803</definedName>
    <definedName name="FS_F_VW_01_35097_2_25756_MX__JV_FS_BIDDERS_" localSheetId="5">[200]Import!$B$908:$L$908</definedName>
    <definedName name="FS_F_VW_01_35097_2_25756_MX__JV_FS_BIDDERS_">[201]Import!$B$908:$L$908</definedName>
    <definedName name="FS_F_VW_01_35097_2_2609__JV_FS_RV_AVG_PROTODATA_" localSheetId="5">[200]Import!$B$479:$E$479</definedName>
    <definedName name="FS_F_VW_01_35097_2_2609__JV_FS_RV_AVG_PROTODATA_">[201]Import!$B$479:$E$479</definedName>
    <definedName name="FS_F_VW_01_35097_2_2609_1__JV_FS_BAUSTUFE_ANGEBOTE_WAE_" localSheetId="5">[200]Import!$B$270:$E$270</definedName>
    <definedName name="FS_F_VW_01_35097_2_2609_1__JV_FS_BAUSTUFE_ANGEBOTE_WAE_">[201]Import!$B$270:$E$270</definedName>
    <definedName name="FS_F_VW_01_35097_2_2609_11__JV_FS_REC_" localSheetId="5">[200]Import!$B$1079:$Q$1079</definedName>
    <definedName name="FS_F_VW_01_35097_2_2609_11__JV_FS_REC_">[201]Import!$B$1079:$Q$1079</definedName>
    <definedName name="FS_F_VW_01_35097_2_2609_2__JV_FS_BAUSTUFE_ANGEBOTE_WAE_" localSheetId="5">[200]Import!$B$271:$E$271</definedName>
    <definedName name="FS_F_VW_01_35097_2_2609_2__JV_FS_BAUSTUFE_ANGEBOTE_WAE_">[201]Import!$B$271:$E$271</definedName>
    <definedName name="FS_F_VW_01_35097_2_2609_28__JV_FS_REC_" localSheetId="5">[200]Import!$B$1080:$Q$1080</definedName>
    <definedName name="FS_F_VW_01_35097_2_2609_28__JV_FS_REC_">[201]Import!$B$1080:$Q$1080</definedName>
    <definedName name="FS_F_VW_01_35097_2_2609_37__JV_FS_REC_" localSheetId="5">[200]Import!$B$1081:$Q$1081</definedName>
    <definedName name="FS_F_VW_01_35097_2_2609_37__JV_FS_REC_">[201]Import!$B$1081:$Q$1081</definedName>
    <definedName name="FS_F_VW_01_35097_2_2609_46__JV_FS_REC_" localSheetId="5">[200]Import!$B$1082:$Q$1082</definedName>
    <definedName name="FS_F_VW_01_35097_2_2609_46__JV_FS_REC_">[201]Import!$B$1082:$Q$1082</definedName>
    <definedName name="FS_F_VW_01_35097_2_2609_68__JV_FS_REC_" localSheetId="5">[200]Import!$B$1083:$Q$1083</definedName>
    <definedName name="FS_F_VW_01_35097_2_2609_68__JV_FS_REC_">[201]Import!$B$1083:$Q$1083</definedName>
    <definedName name="FS_F_VW_01_35097_2_2609_EUR__JV_FS_PR_EX_RATES_DATUM_REC_" localSheetId="5">[200]Import!$B$788:$F$788</definedName>
    <definedName name="FS_F_VW_01_35097_2_2609_EUR__JV_FS_PR_EX_RATES_DATUM_REC_">[201]Import!$B$788:$F$788</definedName>
    <definedName name="FS_F_VW_01_35097_2_2609_RR__JV_FS_BIDDERS_" localSheetId="5">[200]Import!$B$916:$L$916</definedName>
    <definedName name="FS_F_VW_01_35097_2_2609_RR__JV_FS_BIDDERS_">[201]Import!$B$916:$L$916</definedName>
    <definedName name="FS_F_VW_01_35097_2_27724__JV_FS_RV_AVG_PROTODATA_" localSheetId="5">[200]Import!$B$495:$E$495</definedName>
    <definedName name="FS_F_VW_01_35097_2_27724__JV_FS_RV_AVG_PROTODATA_">[201]Import!$B$495:$E$495</definedName>
    <definedName name="FS_F_VW_01_35097_2_27724_1__JV_FS_BAUSTUFE_ANGEBOTE_WAE_" localSheetId="5">[200]Import!$B$302:$E$302</definedName>
    <definedName name="FS_F_VW_01_35097_2_27724_1__JV_FS_BAUSTUFE_ANGEBOTE_WAE_">[201]Import!$B$302:$E$302</definedName>
    <definedName name="FS_F_VW_01_35097_2_27724_2__JV_FS_BAUSTUFE_ANGEBOTE_WAE_" localSheetId="5">[200]Import!$B$303:$E$303</definedName>
    <definedName name="FS_F_VW_01_35097_2_27724_2__JV_FS_BAUSTUFE_ANGEBOTE_WAE_">[201]Import!$B$303:$E$303</definedName>
    <definedName name="FS_F_VW_01_35097_2_27724_EUR__JV_FS_PR_EX_RATES_DATUM_REC_" localSheetId="5">[200]Import!$B$804:$F$804</definedName>
    <definedName name="FS_F_VW_01_35097_2_27724_EUR__JV_FS_PR_EX_RATES_DATUM_REC_">[201]Import!$B$804:$F$804</definedName>
    <definedName name="FS_F_VW_01_35097_2_27724_US__JV_FS_BIDDERS_" localSheetId="5">[200]Import!$B$920:$L$920</definedName>
    <definedName name="FS_F_VW_01_35097_2_27724_US__JV_FS_BIDDERS_">[201]Import!$B$920:$L$920</definedName>
    <definedName name="FS_F_VW_01_35097_2_27909__JV_FS_RV_AVG_PROTODATA_" localSheetId="5">[200]Import!$B$496:$E$496</definedName>
    <definedName name="FS_F_VW_01_35097_2_27909__JV_FS_RV_AVG_PROTODATA_">[201]Import!$B$496:$E$496</definedName>
    <definedName name="FS_F_VW_01_35097_2_27909_1__JV_FS_BAUSTUFE_ANGEBOTE_WAE_" localSheetId="5">[200]Import!$B$304:$E$304</definedName>
    <definedName name="FS_F_VW_01_35097_2_27909_1__JV_FS_BAUSTUFE_ANGEBOTE_WAE_">[201]Import!$B$304:$E$304</definedName>
    <definedName name="FS_F_VW_01_35097_2_27909_11__JV_FS_REC_" localSheetId="5">[200]Import!$B$1119:$Q$1119</definedName>
    <definedName name="FS_F_VW_01_35097_2_27909_11__JV_FS_REC_">[201]Import!$B$1119:$Q$1119</definedName>
    <definedName name="FS_F_VW_01_35097_2_27909_2__JV_FS_BAUSTUFE_ANGEBOTE_WAE_" localSheetId="5">[200]Import!$B$305:$E$305</definedName>
    <definedName name="FS_F_VW_01_35097_2_27909_2__JV_FS_BAUSTUFE_ANGEBOTE_WAE_">[201]Import!$B$305:$E$305</definedName>
    <definedName name="FS_F_VW_01_35097_2_27909_28__JV_FS_REC_" localSheetId="5">[200]Import!$B$1120:$Q$1120</definedName>
    <definedName name="FS_F_VW_01_35097_2_27909_28__JV_FS_REC_">[201]Import!$B$1120:$Q$1120</definedName>
    <definedName name="FS_F_VW_01_35097_2_27909_37__JV_FS_REC_" localSheetId="5">[200]Import!$B$1121:$Q$1121</definedName>
    <definedName name="FS_F_VW_01_35097_2_27909_37__JV_FS_REC_">[201]Import!$B$1121:$Q$1121</definedName>
    <definedName name="FS_F_VW_01_35097_2_27909_46__JV_FS_REC_" localSheetId="5">[200]Import!$B$1122:$Q$1122</definedName>
    <definedName name="FS_F_VW_01_35097_2_27909_46__JV_FS_REC_">[201]Import!$B$1122:$Q$1122</definedName>
    <definedName name="FS_F_VW_01_35097_2_27909_68__JV_FS_REC_" localSheetId="5">[200]Import!$B$1123:$Q$1123</definedName>
    <definedName name="FS_F_VW_01_35097_2_27909_68__JV_FS_REC_">[201]Import!$B$1123:$Q$1123</definedName>
    <definedName name="FS_F_VW_01_35097_2_27909_EUR__JV_FS_PR_EX_RATES_DATUM_REC_" localSheetId="5">[200]Import!$B$805:$F$805</definedName>
    <definedName name="FS_F_VW_01_35097_2_27909_EUR__JV_FS_PR_EX_RATES_DATUM_REC_">[201]Import!$B$805:$F$805</definedName>
    <definedName name="FS_F_VW_01_35097_2_27909_US__JV_FS_BIDDERS_" localSheetId="5">[200]Import!$B$925:$L$925</definedName>
    <definedName name="FS_F_VW_01_35097_2_27909_US__JV_FS_BIDDERS_">[201]Import!$B$925:$L$925</definedName>
    <definedName name="FS_F_VW_01_35097_2_28__JV_FS_BEDARFE_" localSheetId="5">[200]Import!$B$126:$E$126</definedName>
    <definedName name="FS_F_VW_01_35097_2_28__JV_FS_BEDARFE_">[201]Import!$B$126:$E$126</definedName>
    <definedName name="FS_F_VW_01_35097_2_28_13030__JV_FS_BEDARFE_PREISE_QUOTE_" localSheetId="5">[200]Import!$B$46:$L$46</definedName>
    <definedName name="FS_F_VW_01_35097_2_28_13030__JV_FS_BEDARFE_PREISE_QUOTE_">[201]Import!$B$46:$L$46</definedName>
    <definedName name="FS_F_VW_01_35097_2_28_20328__JV_FS_BEDARFE_PREISE_QUOTE_" localSheetId="5">[200]Import!$B$47:$L$47</definedName>
    <definedName name="FS_F_VW_01_35097_2_28_20328__JV_FS_BEDARFE_PREISE_QUOTE_">[201]Import!$B$47:$L$47</definedName>
    <definedName name="FS_F_VW_01_35097_2_28_29344__JV_FS_BEDARFE_PREISE_QUOTE_" localSheetId="5">[200]Import!$B$48:$L$48</definedName>
    <definedName name="FS_F_VW_01_35097_2_28_29344__JV_FS_BEDARFE_PREISE_QUOTE_">[201]Import!$B$48:$L$48</definedName>
    <definedName name="FS_F_VW_01_35097_2_28_2979__JV_FS_BEDARFE_PREISE_QUOTE_" localSheetId="5">[200]Import!$B$45:$L$45</definedName>
    <definedName name="FS_F_VW_01_35097_2_28_2979__JV_FS_BEDARFE_PREISE_QUOTE_">[201]Import!$B$45:$L$45</definedName>
    <definedName name="FS_F_VW_01_35097_2_28_43249__JV_FS_BEDARFE_PREISE_QUOTE_" localSheetId="5">[200]Import!$B$49:$L$49</definedName>
    <definedName name="FS_F_VW_01_35097_2_28_43249__JV_FS_BEDARFE_PREISE_QUOTE_">[201]Import!$B$49:$L$49</definedName>
    <definedName name="FS_F_VW_01_35097_2_28671__JV_FS_RV_AVG_PROTODATA_" localSheetId="5">[200]Import!$B$497:$E$497</definedName>
    <definedName name="FS_F_VW_01_35097_2_28671__JV_FS_RV_AVG_PROTODATA_">[201]Import!$B$497:$E$497</definedName>
    <definedName name="FS_F_VW_01_35097_2_28671_1__JV_FS_BAUSTUFE_ANGEBOTE_WAE_" localSheetId="5">[200]Import!$B$306:$E$306</definedName>
    <definedName name="FS_F_VW_01_35097_2_28671_1__JV_FS_BAUSTUFE_ANGEBOTE_WAE_">[201]Import!$B$306:$E$306</definedName>
    <definedName name="FS_F_VW_01_35097_2_28671_11__JV_FS_REC_" localSheetId="5">[200]Import!$B$1124:$Q$1124</definedName>
    <definedName name="FS_F_VW_01_35097_2_28671_11__JV_FS_REC_">[201]Import!$B$1124:$Q$1124</definedName>
    <definedName name="FS_F_VW_01_35097_2_28671_2__JV_FS_BAUSTUFE_ANGEBOTE_WAE_" localSheetId="5">[200]Import!$B$307:$E$307</definedName>
    <definedName name="FS_F_VW_01_35097_2_28671_2__JV_FS_BAUSTUFE_ANGEBOTE_WAE_">[201]Import!$B$307:$E$307</definedName>
    <definedName name="FS_F_VW_01_35097_2_28671_28__JV_FS_REC_" localSheetId="5">[200]Import!$B$1125:$Q$1125</definedName>
    <definedName name="FS_F_VW_01_35097_2_28671_28__JV_FS_REC_">[201]Import!$B$1125:$Q$1125</definedName>
    <definedName name="FS_F_VW_01_35097_2_28671_37__JV_FS_REC_" localSheetId="5">[200]Import!$B$1126:$Q$1126</definedName>
    <definedName name="FS_F_VW_01_35097_2_28671_37__JV_FS_REC_">[201]Import!$B$1126:$Q$1126</definedName>
    <definedName name="FS_F_VW_01_35097_2_28671_46__JV_FS_REC_" localSheetId="5">[200]Import!$B$1127:$Q$1127</definedName>
    <definedName name="FS_F_VW_01_35097_2_28671_46__JV_FS_REC_">[201]Import!$B$1127:$Q$1127</definedName>
    <definedName name="FS_F_VW_01_35097_2_28671_68__JV_FS_REC_" localSheetId="5">[200]Import!$B$1128:$Q$1128</definedName>
    <definedName name="FS_F_VW_01_35097_2_28671_68__JV_FS_REC_">[201]Import!$B$1128:$Q$1128</definedName>
    <definedName name="FS_F_VW_01_35097_2_28671_BR__JV_FS_BIDDERS_" localSheetId="5">[200]Import!$B$924:$L$924</definedName>
    <definedName name="FS_F_VW_01_35097_2_28671_BR__JV_FS_BIDDERS_">[201]Import!$B$924:$L$924</definedName>
    <definedName name="FS_F_VW_01_35097_2_28671_EUR__JV_FS_PR_EX_RATES_DATUM_REC_" localSheetId="5">[200]Import!$B$806:$F$806</definedName>
    <definedName name="FS_F_VW_01_35097_2_28671_EUR__JV_FS_PR_EX_RATES_DATUM_REC_">[201]Import!$B$806:$F$806</definedName>
    <definedName name="FS_F_VW_01_35097_2_28746__JV_FS_RV_AVG_PROTODATA_" localSheetId="5">[200]Import!$B$498:$E$498</definedName>
    <definedName name="FS_F_VW_01_35097_2_28746__JV_FS_RV_AVG_PROTODATA_">[201]Import!$B$498:$E$498</definedName>
    <definedName name="FS_F_VW_01_35097_2_28746_1__JV_FS_BAUSTUFE_ANGEBOTE_WAE_" localSheetId="5">[200]Import!$B$308:$E$308</definedName>
    <definedName name="FS_F_VW_01_35097_2_28746_1__JV_FS_BAUSTUFE_ANGEBOTE_WAE_">[201]Import!$B$308:$E$308</definedName>
    <definedName name="FS_F_VW_01_35097_2_28746_2__JV_FS_BAUSTUFE_ANGEBOTE_WAE_" localSheetId="5">[200]Import!$B$309:$E$309</definedName>
    <definedName name="FS_F_VW_01_35097_2_28746_2__JV_FS_BAUSTUFE_ANGEBOTE_WAE_">[201]Import!$B$309:$E$309</definedName>
    <definedName name="FS_F_VW_01_35097_2_28746_BX__JV_FS_BIDDERS_" localSheetId="5">[200]Import!$B$926:$L$926</definedName>
    <definedName name="FS_F_VW_01_35097_2_28746_BX__JV_FS_BIDDERS_">[201]Import!$B$926:$L$926</definedName>
    <definedName name="FS_F_VW_01_35097_2_28746_EUR__JV_FS_PR_EX_RATES_DATUM_REC_" localSheetId="5">[200]Import!$B$807:$F$807</definedName>
    <definedName name="FS_F_VW_01_35097_2_28746_EUR__JV_FS_PR_EX_RATES_DATUM_REC_">[201]Import!$B$807:$F$807</definedName>
    <definedName name="FS_F_VW_01_35097_2_29344__JV_FS_ANGEBOTSUEBERSICHT_" localSheetId="5">[200]Import!$B$161:$D$161</definedName>
    <definedName name="FS_F_VW_01_35097_2_29344__JV_FS_ANGEBOTSUEBERSICHT_">[201]Import!$B$161:$D$161</definedName>
    <definedName name="FS_F_VW_01_35097_2_29344__JV_FS_AVG_PRICE_" localSheetId="5">[200]Import!$B$187:$F$187</definedName>
    <definedName name="FS_F_VW_01_35097_2_29344__JV_FS_AVG_PRICE_">[201]Import!$B$187:$F$187</definedName>
    <definedName name="FS_F_VW_01_35097_2_29344__JV_FS_BWERTSHEET_" localSheetId="5">[200]Import!$B$621:$AH$621</definedName>
    <definedName name="FS_F_VW_01_35097_2_29344__JV_FS_BWERTSHEET_">[201]Import!$B$621:$AH$621</definedName>
    <definedName name="FS_F_VW_01_35097_2_29344__JV_FS_COMPARISON_" localSheetId="5">[200]Import!$B$571:$S$571</definedName>
    <definedName name="FS_F_VW_01_35097_2_29344__JV_FS_COMPARISON_">[201]Import!$B$571:$S$571</definedName>
    <definedName name="FS_F_VW_01_35097_2_29344__JV_FS_REC_LIEF_" localSheetId="5">[200]Import!$B$1302:$P$1302</definedName>
    <definedName name="FS_F_VW_01_35097_2_29344__JV_FS_REC_LIEF_">[201]Import!$B$1302:$P$1302</definedName>
    <definedName name="FS_F_VW_01_35097_2_29344__JV_FS_RV_AVG_PROTODATA_" localSheetId="5">[200]Import!$B$499:$E$499</definedName>
    <definedName name="FS_F_VW_01_35097_2_29344__JV_FS_RV_AVG_PROTODATA_">[201]Import!$B$499:$E$499</definedName>
    <definedName name="FS_F_VW_01_35097_2_29344__JV_FS_RV_LTERM_PNACHLASS_" localSheetId="5">[200]Import!$B$596:$X$596</definedName>
    <definedName name="FS_F_VW_01_35097_2_29344__JV_FS_RV_LTERM_PNACHLASS_">[201]Import!$B$596:$X$596</definedName>
    <definedName name="FS_F_VW_01_35097_2_29344_1__JV_FS_BAUSTUFE_ANGEBOTE_WAE_" localSheetId="5">[200]Import!$B$310:$E$310</definedName>
    <definedName name="FS_F_VW_01_35097_2_29344_1__JV_FS_BAUSTUFE_ANGEBOTE_WAE_">[201]Import!$B$310:$E$310</definedName>
    <definedName name="FS_F_VW_01_35097_2_29344_11__JV_FS_REC_" localSheetId="5">[200]Import!$B$1129:$Q$1129</definedName>
    <definedName name="FS_F_VW_01_35097_2_29344_11__JV_FS_REC_">[201]Import!$B$1129:$Q$1129</definedName>
    <definedName name="FS_F_VW_01_35097_2_29344_2__JV_FS_BAUSTUFE_ANGEBOTE_WAE_" localSheetId="5">[200]Import!$B$311:$E$311</definedName>
    <definedName name="FS_F_VW_01_35097_2_29344_2__JV_FS_BAUSTUFE_ANGEBOTE_WAE_">[201]Import!$B$311:$E$311</definedName>
    <definedName name="FS_F_VW_01_35097_2_29344_28__JV_FS_REC_" localSheetId="5">[200]Import!$B$1130:$Q$1130</definedName>
    <definedName name="FS_F_VW_01_35097_2_29344_28__JV_FS_REC_">[201]Import!$B$1130:$Q$1130</definedName>
    <definedName name="FS_F_VW_01_35097_2_29344_37__JV_FS_REC_" localSheetId="5">[200]Import!$B$1131:$Q$1131</definedName>
    <definedName name="FS_F_VW_01_35097_2_29344_37__JV_FS_REC_">[201]Import!$B$1131:$Q$1131</definedName>
    <definedName name="FS_F_VW_01_35097_2_29344_46__JV_FS_REC_" localSheetId="5">[200]Import!$B$1132:$Q$1132</definedName>
    <definedName name="FS_F_VW_01_35097_2_29344_46__JV_FS_REC_">[201]Import!$B$1132:$Q$1132</definedName>
    <definedName name="FS_F_VW_01_35097_2_29344_68__JV_FS_REC_" localSheetId="5">[200]Import!$B$1133:$Q$1133</definedName>
    <definedName name="FS_F_VW_01_35097_2_29344_68__JV_FS_REC_">[201]Import!$B$1133:$Q$1133</definedName>
    <definedName name="FS_F_VW_01_35097_2_29344_EUR__JV_FS_PR_EX_RATES_DATUM_REC_" localSheetId="5">[200]Import!$B$808:$F$808</definedName>
    <definedName name="FS_F_VW_01_35097_2_29344_EUR__JV_FS_PR_EX_RATES_DATUM_REC_">[201]Import!$B$808:$F$808</definedName>
    <definedName name="FS_F_VW_01_35097_2_29344_VW__JV_FS_BIDDERS_" localSheetId="5">[200]Import!$B$914:$L$914</definedName>
    <definedName name="FS_F_VW_01_35097_2_29344_VW__JV_FS_BIDDERS_">[201]Import!$B$914:$L$914</definedName>
    <definedName name="FS_F_VW_01_35097_2_2979__JV_FS_ANGEBOTSUEBERSICHT_" localSheetId="5">[200]Import!$B$162:$D$162</definedName>
    <definedName name="FS_F_VW_01_35097_2_2979__JV_FS_ANGEBOTSUEBERSICHT_">[201]Import!$B$162:$D$162</definedName>
    <definedName name="FS_F_VW_01_35097_2_2979__JV_FS_AVG_PRICE_" localSheetId="5">[200]Import!$B$184:$F$184</definedName>
    <definedName name="FS_F_VW_01_35097_2_2979__JV_FS_AVG_PRICE_">[201]Import!$B$184:$F$184</definedName>
    <definedName name="FS_F_VW_01_35097_2_2979__JV_FS_BWERTSHEET_" localSheetId="5">[200]Import!$B$618:$AH$618</definedName>
    <definedName name="FS_F_VW_01_35097_2_2979__JV_FS_BWERTSHEET_">[201]Import!$B$618:$AH$618</definedName>
    <definedName name="FS_F_VW_01_35097_2_2979__JV_FS_COMPARISON_" localSheetId="5">[200]Import!$B$568:$S$568</definedName>
    <definedName name="FS_F_VW_01_35097_2_2979__JV_FS_COMPARISON_">[201]Import!$B$568:$S$568</definedName>
    <definedName name="FS_F_VW_01_35097_2_2979__JV_FS_REC_LIEF_" localSheetId="5">[200]Import!$B$1299:$P$1299</definedName>
    <definedName name="FS_F_VW_01_35097_2_2979__JV_FS_REC_LIEF_">[201]Import!$B$1299:$P$1299</definedName>
    <definedName name="FS_F_VW_01_35097_2_2979__JV_FS_RV_AVG_PROTODATA_" localSheetId="5">[200]Import!$B$480:$E$480</definedName>
    <definedName name="FS_F_VW_01_35097_2_2979__JV_FS_RV_AVG_PROTODATA_">[201]Import!$B$480:$E$480</definedName>
    <definedName name="FS_F_VW_01_35097_2_2979__JV_FS_RV_LTERM_PNACHLASS_" localSheetId="5">[200]Import!$B$593:$X$593</definedName>
    <definedName name="FS_F_VW_01_35097_2_2979__JV_FS_RV_LTERM_PNACHLASS_">[201]Import!$B$593:$X$593</definedName>
    <definedName name="FS_F_VW_01_35097_2_2979_1__JV_FS_BAUSTUFE_ANGEBOTE_WAE_" localSheetId="5">[200]Import!$B$272:$E$272</definedName>
    <definedName name="FS_F_VW_01_35097_2_2979_1__JV_FS_BAUSTUFE_ANGEBOTE_WAE_">[201]Import!$B$272:$E$272</definedName>
    <definedName name="FS_F_VW_01_35097_2_2979_11__JV_FS_REC_" localSheetId="5">[200]Import!$B$1084:$Q$1084</definedName>
    <definedName name="FS_F_VW_01_35097_2_2979_11__JV_FS_REC_">[201]Import!$B$1084:$Q$1084</definedName>
    <definedName name="FS_F_VW_01_35097_2_2979_2__JV_FS_BAUSTUFE_ANGEBOTE_WAE_" localSheetId="5">[200]Import!$B$273:$E$273</definedName>
    <definedName name="FS_F_VW_01_35097_2_2979_2__JV_FS_BAUSTUFE_ANGEBOTE_WAE_">[201]Import!$B$273:$E$273</definedName>
    <definedName name="FS_F_VW_01_35097_2_2979_28__JV_FS_REC_" localSheetId="5">[200]Import!$B$1085:$Q$1085</definedName>
    <definedName name="FS_F_VW_01_35097_2_2979_28__JV_FS_REC_">[201]Import!$B$1085:$Q$1085</definedName>
    <definedName name="FS_F_VW_01_35097_2_2979_37__JV_FS_REC_" localSheetId="5">[200]Import!$B$1086:$Q$1086</definedName>
    <definedName name="FS_F_VW_01_35097_2_2979_37__JV_FS_REC_">[201]Import!$B$1086:$Q$1086</definedName>
    <definedName name="FS_F_VW_01_35097_2_2979_46__JV_FS_REC_" localSheetId="5">[200]Import!$B$1087:$Q$1087</definedName>
    <definedName name="FS_F_VW_01_35097_2_2979_46__JV_FS_REC_">[201]Import!$B$1087:$Q$1087</definedName>
    <definedName name="FS_F_VW_01_35097_2_2979_68__JV_FS_REC_" localSheetId="5">[200]Import!$B$1088:$Q$1088</definedName>
    <definedName name="FS_F_VW_01_35097_2_2979_68__JV_FS_REC_">[201]Import!$B$1088:$Q$1088</definedName>
    <definedName name="FS_F_VW_01_35097_2_2979_EUR__JV_FS_PR_EX_RATES_DATUM_REC_" localSheetId="5">[200]Import!$B$789:$F$789</definedName>
    <definedName name="FS_F_VW_01_35097_2_2979_EUR__JV_FS_PR_EX_RATES_DATUM_REC_">[201]Import!$B$789:$F$789</definedName>
    <definedName name="FS_F_VW_01_35097_2_2979_VW__JV_FS_BIDDERS_" localSheetId="5">[200]Import!$B$917:$L$917</definedName>
    <definedName name="FS_F_VW_01_35097_2_2979_VW__JV_FS_BIDDERS_">[201]Import!$B$917:$L$917</definedName>
    <definedName name="FS_F_VW_01_35097_2_316__JV_FS_RV_AVG_PROTODATA_" localSheetId="5">[200]Import!$B$475:$E$475</definedName>
    <definedName name="FS_F_VW_01_35097_2_316__JV_FS_RV_AVG_PROTODATA_">[201]Import!$B$475:$E$475</definedName>
    <definedName name="FS_F_VW_01_35097_2_316_1__JV_FS_BAUSTUFE_ANGEBOTE_WAE_" localSheetId="5">[200]Import!$B$262:$E$262</definedName>
    <definedName name="FS_F_VW_01_35097_2_316_1__JV_FS_BAUSTUFE_ANGEBOTE_WAE_">[201]Import!$B$262:$E$262</definedName>
    <definedName name="FS_F_VW_01_35097_2_316_2__JV_FS_BAUSTUFE_ANGEBOTE_WAE_" localSheetId="5">[200]Import!$B$263:$E$263</definedName>
    <definedName name="FS_F_VW_01_35097_2_316_2__JV_FS_BAUSTUFE_ANGEBOTE_WAE_">[201]Import!$B$263:$E$263</definedName>
    <definedName name="FS_F_VW_01_35097_2_316_EUR__JV_FS_PR_EX_RATES_DATUM_REC_" localSheetId="5">[200]Import!$B$784:$F$784</definedName>
    <definedName name="FS_F_VW_01_35097_2_316_EUR__JV_FS_PR_EX_RATES_DATUM_REC_">[201]Import!$B$784:$F$784</definedName>
    <definedName name="FS_F_VW_01_35097_2_316_SK__JV_FS_BIDDERS_" localSheetId="5">[200]Import!$B$900:$L$900</definedName>
    <definedName name="FS_F_VW_01_35097_2_316_SK__JV_FS_BIDDERS_">[201]Import!$B$900:$L$900</definedName>
    <definedName name="FS_F_VW_01_35097_2_3478__JV_FS_RV_AVG_PROTODATA_" localSheetId="5">[200]Import!$B$481:$E$481</definedName>
    <definedName name="FS_F_VW_01_35097_2_3478__JV_FS_RV_AVG_PROTODATA_">[201]Import!$B$481:$E$481</definedName>
    <definedName name="FS_F_VW_01_35097_2_3478_1__JV_FS_BAUSTUFE_ANGEBOTE_WAE_" localSheetId="5">[200]Import!$B$274:$E$274</definedName>
    <definedName name="FS_F_VW_01_35097_2_3478_1__JV_FS_BAUSTUFE_ANGEBOTE_WAE_">[201]Import!$B$274:$E$274</definedName>
    <definedName name="FS_F_VW_01_35097_2_3478_2__JV_FS_BAUSTUFE_ANGEBOTE_WAE_" localSheetId="5">[200]Import!$B$275:$E$275</definedName>
    <definedName name="FS_F_VW_01_35097_2_3478_2__JV_FS_BAUSTUFE_ANGEBOTE_WAE_">[201]Import!$B$275:$E$275</definedName>
    <definedName name="FS_F_VW_01_35097_2_3478_EUR__JV_FS_PR_EX_RATES_DATUM_REC_" localSheetId="5">[200]Import!$B$790:$F$790</definedName>
    <definedName name="FS_F_VW_01_35097_2_3478_EUR__JV_FS_PR_EX_RATES_DATUM_REC_">[201]Import!$B$790:$F$790</definedName>
    <definedName name="FS_F_VW_01_35097_2_3478_ST__JV_FS_BIDDERS_" localSheetId="5">[200]Import!$B$907:$L$907</definedName>
    <definedName name="FS_F_VW_01_35097_2_3478_ST__JV_FS_BIDDERS_">[201]Import!$B$907:$L$907</definedName>
    <definedName name="FS_F_VW_01_35097_2_37__JV_FS_BEDARFE_" localSheetId="5">[200]Import!$B$127:$E$127</definedName>
    <definedName name="FS_F_VW_01_35097_2_37__JV_FS_BEDARFE_">[201]Import!$B$127:$E$127</definedName>
    <definedName name="FS_F_VW_01_35097_2_37_13030__JV_FS_BEDARFE_PREISE_QUOTE_" localSheetId="5">[200]Import!$B$51:$L$51</definedName>
    <definedName name="FS_F_VW_01_35097_2_37_13030__JV_FS_BEDARFE_PREISE_QUOTE_">[201]Import!$B$51:$L$51</definedName>
    <definedName name="FS_F_VW_01_35097_2_37_20328__JV_FS_BEDARFE_PREISE_QUOTE_" localSheetId="5">[200]Import!$B$52:$L$52</definedName>
    <definedName name="FS_F_VW_01_35097_2_37_20328__JV_FS_BEDARFE_PREISE_QUOTE_">[201]Import!$B$52:$L$52</definedName>
    <definedName name="FS_F_VW_01_35097_2_37_29344__JV_FS_BEDARFE_PREISE_QUOTE_" localSheetId="5">[200]Import!$B$53:$L$53</definedName>
    <definedName name="FS_F_VW_01_35097_2_37_29344__JV_FS_BEDARFE_PREISE_QUOTE_">[201]Import!$B$53:$L$53</definedName>
    <definedName name="FS_F_VW_01_35097_2_37_2979__JV_FS_BEDARFE_PREISE_QUOTE_" localSheetId="5">[200]Import!$B$50:$L$50</definedName>
    <definedName name="FS_F_VW_01_35097_2_37_2979__JV_FS_BEDARFE_PREISE_QUOTE_">[201]Import!$B$50:$L$50</definedName>
    <definedName name="FS_F_VW_01_35097_2_37_43249__JV_FS_BEDARFE_PREISE_QUOTE_" localSheetId="5">[200]Import!$B$54:$L$54</definedName>
    <definedName name="FS_F_VW_01_35097_2_37_43249__JV_FS_BEDARFE_PREISE_QUOTE_">[201]Import!$B$54:$L$54</definedName>
    <definedName name="FS_F_VW_01_35097_2_38597__JV_FS_RV_AVG_PROTODATA_" localSheetId="5">[200]Import!$B$500:$E$500</definedName>
    <definedName name="FS_F_VW_01_35097_2_38597__JV_FS_RV_AVG_PROTODATA_">[201]Import!$B$500:$E$500</definedName>
    <definedName name="FS_F_VW_01_35097_2_38597_1__JV_FS_BAUSTUFE_ANGEBOTE_WAE_" localSheetId="5">[200]Import!$B$312:$E$312</definedName>
    <definedName name="FS_F_VW_01_35097_2_38597_1__JV_FS_BAUSTUFE_ANGEBOTE_WAE_">[201]Import!$B$312:$E$312</definedName>
    <definedName name="FS_F_VW_01_35097_2_38597_2__JV_FS_BAUSTUFE_ANGEBOTE_WAE_" localSheetId="5">[200]Import!$B$313:$E$313</definedName>
    <definedName name="FS_F_VW_01_35097_2_38597_2__JV_FS_BAUSTUFE_ANGEBOTE_WAE_">[201]Import!$B$313:$E$313</definedName>
    <definedName name="FS_F_VW_01_35097_2_38597_EUR__JV_FS_PR_EX_RATES_DATUM_REC_" localSheetId="5">[200]Import!$B$809:$F$809</definedName>
    <definedName name="FS_F_VW_01_35097_2_38597_EUR__JV_FS_PR_EX_RATES_DATUM_REC_">[201]Import!$B$809:$F$809</definedName>
    <definedName name="FS_F_VW_01_35097_2_38597_ZA__JV_FS_BIDDERS_" localSheetId="5">[200]Import!$B$904:$L$904</definedName>
    <definedName name="FS_F_VW_01_35097_2_38597_ZA__JV_FS_BIDDERS_">[201]Import!$B$904:$L$904</definedName>
    <definedName name="FS_F_VW_01_35097_2_43249__JV_FS_ANGEBOTSUEBERSICHT_" localSheetId="5">[200]Import!$B$163:$D$163</definedName>
    <definedName name="FS_F_VW_01_35097_2_43249__JV_FS_ANGEBOTSUEBERSICHT_">[201]Import!$B$163:$D$163</definedName>
    <definedName name="FS_F_VW_01_35097_2_43249__JV_FS_AVG_PRICE_" localSheetId="5">[200]Import!$B$188:$F$188</definedName>
    <definedName name="FS_F_VW_01_35097_2_43249__JV_FS_AVG_PRICE_">[201]Import!$B$188:$F$188</definedName>
    <definedName name="FS_F_VW_01_35097_2_43249__JV_FS_BWERTSHEET_" localSheetId="5">[200]Import!$B$622:$AH$622</definedName>
    <definedName name="FS_F_VW_01_35097_2_43249__JV_FS_BWERTSHEET_">[201]Import!$B$622:$AH$622</definedName>
    <definedName name="FS_F_VW_01_35097_2_43249__JV_FS_COMPARISON_" localSheetId="5">[200]Import!$B$572:$S$572</definedName>
    <definedName name="FS_F_VW_01_35097_2_43249__JV_FS_COMPARISON_">[201]Import!$B$572:$S$572</definedName>
    <definedName name="FS_F_VW_01_35097_2_43249__JV_FS_REC_LIEF_" localSheetId="5">[200]Import!$B$1303:$P$1303</definedName>
    <definedName name="FS_F_VW_01_35097_2_43249__JV_FS_REC_LIEF_">[201]Import!$B$1303:$P$1303</definedName>
    <definedName name="FS_F_VW_01_35097_2_43249__JV_FS_RV_AVG_PROTODATA_" localSheetId="5">[200]Import!$B$501:$E$501</definedName>
    <definedName name="FS_F_VW_01_35097_2_43249__JV_FS_RV_AVG_PROTODATA_">[201]Import!$B$501:$E$501</definedName>
    <definedName name="FS_F_VW_01_35097_2_43249__JV_FS_RV_LTERM_PNACHLASS_" localSheetId="5">[200]Import!$B$597:$X$597</definedName>
    <definedName name="FS_F_VW_01_35097_2_43249__JV_FS_RV_LTERM_PNACHLASS_">[201]Import!$B$597:$X$597</definedName>
    <definedName name="FS_F_VW_01_35097_2_43249_1__JV_FS_BAUSTUFE_ANGEBOTE_WAE_" localSheetId="5">[200]Import!$B$314:$E$314</definedName>
    <definedName name="FS_F_VW_01_35097_2_43249_1__JV_FS_BAUSTUFE_ANGEBOTE_WAE_">[201]Import!$B$314:$E$314</definedName>
    <definedName name="FS_F_VW_01_35097_2_43249_11__JV_FS_REC_" localSheetId="5">[200]Import!$B$1134:$Q$1134</definedName>
    <definedName name="FS_F_VW_01_35097_2_43249_11__JV_FS_REC_">[201]Import!$B$1134:$Q$1134</definedName>
    <definedName name="FS_F_VW_01_35097_2_43249_2__JV_FS_BAUSTUFE_ANGEBOTE_WAE_" localSheetId="5">[200]Import!$B$315:$E$315</definedName>
    <definedName name="FS_F_VW_01_35097_2_43249_2__JV_FS_BAUSTUFE_ANGEBOTE_WAE_">[201]Import!$B$315:$E$315</definedName>
    <definedName name="FS_F_VW_01_35097_2_43249_28__JV_FS_REC_" localSheetId="5">[200]Import!$B$1135:$Q$1135</definedName>
    <definedName name="FS_F_VW_01_35097_2_43249_28__JV_FS_REC_">[201]Import!$B$1135:$Q$1135</definedName>
    <definedName name="FS_F_VW_01_35097_2_43249_37__JV_FS_REC_" localSheetId="5">[200]Import!$B$1136:$Q$1136</definedName>
    <definedName name="FS_F_VW_01_35097_2_43249_37__JV_FS_REC_">[201]Import!$B$1136:$Q$1136</definedName>
    <definedName name="FS_F_VW_01_35097_2_43249_46__JV_FS_REC_" localSheetId="5">[200]Import!$B$1137:$Q$1137</definedName>
    <definedName name="FS_F_VW_01_35097_2_43249_46__JV_FS_REC_">[201]Import!$B$1137:$Q$1137</definedName>
    <definedName name="FS_F_VW_01_35097_2_43249_68__JV_FS_REC_" localSheetId="5">[200]Import!$B$1138:$Q$1138</definedName>
    <definedName name="FS_F_VW_01_35097_2_43249_68__JV_FS_REC_">[201]Import!$B$1138:$Q$1138</definedName>
    <definedName name="FS_F_VW_01_35097_2_43249_EUR__JV_FS_PR_EX_RATES_DATUM_REC_" localSheetId="5">[200]Import!$B$810:$F$810</definedName>
    <definedName name="FS_F_VW_01_35097_2_43249_EUR__JV_FS_PR_EX_RATES_DATUM_REC_">[201]Import!$B$810:$F$810</definedName>
    <definedName name="FS_F_VW_01_35097_2_43249_VW__JV_FS_BIDDERS_" localSheetId="5">[200]Import!$B$921:$L$921</definedName>
    <definedName name="FS_F_VW_01_35097_2_43249_VW__JV_FS_BIDDERS_">[201]Import!$B$921:$L$921</definedName>
    <definedName name="FS_F_VW_01_35097_2_46__JV_FS_BEDARFE_" localSheetId="5">[200]Import!$B$128:$E$128</definedName>
    <definedName name="FS_F_VW_01_35097_2_46__JV_FS_BEDARFE_">[201]Import!$B$128:$E$128</definedName>
    <definedName name="FS_F_VW_01_35097_2_46_13030__JV_FS_BEDARFE_PREISE_QUOTE_" localSheetId="5">[200]Import!$B$56:$L$56</definedName>
    <definedName name="FS_F_VW_01_35097_2_46_13030__JV_FS_BEDARFE_PREISE_QUOTE_">[201]Import!$B$56:$L$56</definedName>
    <definedName name="FS_F_VW_01_35097_2_46_20328__JV_FS_BEDARFE_PREISE_QUOTE_" localSheetId="5">[200]Import!$B$57:$L$57</definedName>
    <definedName name="FS_F_VW_01_35097_2_46_20328__JV_FS_BEDARFE_PREISE_QUOTE_">[201]Import!$B$57:$L$57</definedName>
    <definedName name="FS_F_VW_01_35097_2_46_29344__JV_FS_BEDARFE_PREISE_QUOTE_" localSheetId="5">[200]Import!$B$58:$L$58</definedName>
    <definedName name="FS_F_VW_01_35097_2_46_29344__JV_FS_BEDARFE_PREISE_QUOTE_">[201]Import!$B$58:$L$58</definedName>
    <definedName name="FS_F_VW_01_35097_2_46_2979__JV_FS_BEDARFE_PREISE_QUOTE_" localSheetId="5">[200]Import!$B$55:$L$55</definedName>
    <definedName name="FS_F_VW_01_35097_2_46_2979__JV_FS_BEDARFE_PREISE_QUOTE_">[201]Import!$B$55:$L$55</definedName>
    <definedName name="FS_F_VW_01_35097_2_46_43249__JV_FS_BEDARFE_PREISE_QUOTE_" localSheetId="5">[200]Import!$B$59:$L$59</definedName>
    <definedName name="FS_F_VW_01_35097_2_46_43249__JV_FS_BEDARFE_PREISE_QUOTE_">[201]Import!$B$59:$L$59</definedName>
    <definedName name="FS_F_VW_01_35097_2_68__JV_FS_BEDARFE_" localSheetId="5">[200]Import!$B$129:$E$129</definedName>
    <definedName name="FS_F_VW_01_35097_2_68__JV_FS_BEDARFE_">[201]Import!$B$129:$E$129</definedName>
    <definedName name="FS_F_VW_01_35097_2_68_13030__JV_FS_BEDARFE_PREISE_QUOTE_" localSheetId="5">[200]Import!$B$61:$L$61</definedName>
    <definedName name="FS_F_VW_01_35097_2_68_13030__JV_FS_BEDARFE_PREISE_QUOTE_">[201]Import!$B$61:$L$61</definedName>
    <definedName name="FS_F_VW_01_35097_2_68_20328__JV_FS_BEDARFE_PREISE_QUOTE_" localSheetId="5">[200]Import!$B$62:$L$62</definedName>
    <definedName name="FS_F_VW_01_35097_2_68_20328__JV_FS_BEDARFE_PREISE_QUOTE_">[201]Import!$B$62:$L$62</definedName>
    <definedName name="FS_F_VW_01_35097_2_68_29344__JV_FS_BEDARFE_PREISE_QUOTE_" localSheetId="5">[200]Import!$B$63:$L$63</definedName>
    <definedName name="FS_F_VW_01_35097_2_68_29344__JV_FS_BEDARFE_PREISE_QUOTE_">[201]Import!$B$63:$L$63</definedName>
    <definedName name="FS_F_VW_01_35097_2_68_2979__JV_FS_BEDARFE_PREISE_QUOTE_" localSheetId="5">[200]Import!$B$60:$L$60</definedName>
    <definedName name="FS_F_VW_01_35097_2_68_2979__JV_FS_BEDARFE_PREISE_QUOTE_">[201]Import!$B$60:$L$60</definedName>
    <definedName name="FS_F_VW_01_35097_2_68_43249__JV_FS_BEDARFE_PREISE_QUOTE_" localSheetId="5">[200]Import!$B$64:$L$64</definedName>
    <definedName name="FS_F_VW_01_35097_2_68_43249__JV_FS_BEDARFE_PREISE_QUOTE_">[201]Import!$B$64:$L$64</definedName>
    <definedName name="FS_F_VW_01_35097_2_8319__JV_FS_RV_AVG_PROTODATA_" localSheetId="5">[200]Import!$B$482:$E$482</definedName>
    <definedName name="FS_F_VW_01_35097_2_8319__JV_FS_RV_AVG_PROTODATA_">[201]Import!$B$482:$E$482</definedName>
    <definedName name="FS_F_VW_01_35097_2_8319_1__JV_FS_BAUSTUFE_ANGEBOTE_WAE_" localSheetId="5">[200]Import!$B$276:$E$276</definedName>
    <definedName name="FS_F_VW_01_35097_2_8319_1__JV_FS_BAUSTUFE_ANGEBOTE_WAE_">[201]Import!$B$276:$E$276</definedName>
    <definedName name="FS_F_VW_01_35097_2_8319_2__JV_FS_BAUSTUFE_ANGEBOTE_WAE_" localSheetId="5">[200]Import!$B$277:$E$277</definedName>
    <definedName name="FS_F_VW_01_35097_2_8319_2__JV_FS_BAUSTUFE_ANGEBOTE_WAE_">[201]Import!$B$277:$E$277</definedName>
    <definedName name="FS_F_VW_01_35097_2_8319_EUR__JV_FS_PR_EX_RATES_DATUM_REC_" localSheetId="5">[200]Import!$B$791:$F$791</definedName>
    <definedName name="FS_F_VW_01_35097_2_8319_EUR__JV_FS_PR_EX_RATES_DATUM_REC_">[201]Import!$B$791:$F$791</definedName>
    <definedName name="FS_F_VW_01_35097_2_8319_VW__JV_FS_BIDDERS_" localSheetId="5">[200]Import!$B$918:$L$918</definedName>
    <definedName name="FS_F_VW_01_35097_2_8319_VW__JV_FS_BIDDERS_">[201]Import!$B$918:$L$918</definedName>
    <definedName name="FS_F_VW_01_35097_2_EUR_11330__JV_FS_PR_EX_RATES_DATUM_COMP_" localSheetId="5">[200]Import!$B$666:$F$666</definedName>
    <definedName name="FS_F_VW_01_35097_2_EUR_11330__JV_FS_PR_EX_RATES_DATUM_COMP_">[201]Import!$B$666:$F$666</definedName>
    <definedName name="FS_F_VW_01_35097_2_EUR_11451__JV_FS_PR_EX_RATES_DATUM_COMP_" localSheetId="5">[200]Import!$B$667:$F$667</definedName>
    <definedName name="FS_F_VW_01_35097_2_EUR_11451__JV_FS_PR_EX_RATES_DATUM_COMP_">[201]Import!$B$667:$F$667</definedName>
    <definedName name="FS_F_VW_01_35097_2_EUR_13030__JV_FS_PR_EX_RATES_DATUM_COMP_" localSheetId="5">[200]Import!$B$689:$F$689</definedName>
    <definedName name="FS_F_VW_01_35097_2_EUR_13030__JV_FS_PR_EX_RATES_DATUM_COMP_">[201]Import!$B$689:$F$689</definedName>
    <definedName name="FS_F_VW_01_35097_2_EUR_1328__JV_FS_PR_EX_RATES_DATUM_COMP_" localSheetId="5">[200]Import!$B$669:$F$669</definedName>
    <definedName name="FS_F_VW_01_35097_2_EUR_1328__JV_FS_PR_EX_RATES_DATUM_COMP_">[201]Import!$B$669:$F$669</definedName>
    <definedName name="FS_F_VW_01_35097_2_EUR_1462__JV_FS_PR_EX_RATES_DATUM_COMP_" localSheetId="5">[200]Import!$B$670:$F$670</definedName>
    <definedName name="FS_F_VW_01_35097_2_EUR_1462__JV_FS_PR_EX_RATES_DATUM_COMP_">[201]Import!$B$670:$F$670</definedName>
    <definedName name="FS_F_VW_01_35097_2_EUR_15245__JV_FS_PR_EX_RATES_DATUM_COMP_" localSheetId="5">[200]Import!$B$678:$F$678</definedName>
    <definedName name="FS_F_VW_01_35097_2_EUR_15245__JV_FS_PR_EX_RATES_DATUM_COMP_">[201]Import!$B$678:$F$678</definedName>
    <definedName name="FS_F_VW_01_35097_2_EUR_159__JV_FS_PR_EX_RATES_DATUM_COMP_" localSheetId="5">[200]Import!$B$679:$F$679</definedName>
    <definedName name="FS_F_VW_01_35097_2_EUR_159__JV_FS_PR_EX_RATES_DATUM_COMP_">[201]Import!$B$679:$F$679</definedName>
    <definedName name="FS_F_VW_01_35097_2_EUR_18244__JV_FS_PR_EX_RATES_DATUM_COMP_" localSheetId="5">[200]Import!$B$673:$F$673</definedName>
    <definedName name="FS_F_VW_01_35097_2_EUR_18244__JV_FS_PR_EX_RATES_DATUM_COMP_">[201]Import!$B$673:$F$673</definedName>
    <definedName name="FS_F_VW_01_35097_2_EUR_18245__JV_FS_PR_EX_RATES_DATUM_COMP_" localSheetId="5">[200]Import!$B$674:$F$674</definedName>
    <definedName name="FS_F_VW_01_35097_2_EUR_18245__JV_FS_PR_EX_RATES_DATUM_COMP_">[201]Import!$B$674:$F$674</definedName>
    <definedName name="FS_F_VW_01_35097_2_EUR_19964__JV_FS_PR_EX_RATES_DATUM_COMP_" localSheetId="5">[200]Import!$B$681:$F$681</definedName>
    <definedName name="FS_F_VW_01_35097_2_EUR_19964__JV_FS_PR_EX_RATES_DATUM_COMP_">[201]Import!$B$681:$F$681</definedName>
    <definedName name="FS_F_VW_01_35097_2_EUR_20328__JV_FS_PR_EX_RATES_DATUM_COMP_" localSheetId="5">[200]Import!$B$690:$F$690</definedName>
    <definedName name="FS_F_VW_01_35097_2_EUR_20328__JV_FS_PR_EX_RATES_DATUM_COMP_">[201]Import!$B$690:$F$690</definedName>
    <definedName name="FS_F_VW_01_35097_2_EUR_2261__JV_FS_PR_EX_RATES_DATUM_COMP_" localSheetId="5">[200]Import!$B$686:$F$686</definedName>
    <definedName name="FS_F_VW_01_35097_2_EUR_2261__JV_FS_PR_EX_RATES_DATUM_COMP_">[201]Import!$B$686:$F$686</definedName>
    <definedName name="FS_F_VW_01_35097_2_EUR_23586__JV_FS_PR_EX_RATES_DATUM_COMP_" localSheetId="5">[200]Import!$B$672:$F$672</definedName>
    <definedName name="FS_F_VW_01_35097_2_EUR_23586__JV_FS_PR_EX_RATES_DATUM_COMP_">[201]Import!$B$672:$F$672</definedName>
    <definedName name="FS_F_VW_01_35097_2_EUR_24968__JV_FS_PR_EX_RATES_DATUM_COMP_" localSheetId="5">[200]Import!$B$682:$F$682</definedName>
    <definedName name="FS_F_VW_01_35097_2_EUR_24968__JV_FS_PR_EX_RATES_DATUM_COMP_">[201]Import!$B$682:$F$682</definedName>
    <definedName name="FS_F_VW_01_35097_2_EUR_24969__JV_FS_PR_EX_RATES_DATUM_COMP_" localSheetId="5">[200]Import!$B$683:$F$683</definedName>
    <definedName name="FS_F_VW_01_35097_2_EUR_24969__JV_FS_PR_EX_RATES_DATUM_COMP_">[201]Import!$B$683:$F$683</definedName>
    <definedName name="FS_F_VW_01_35097_2_EUR_25756__JV_FS_PR_EX_RATES_DATUM_COMP_" localSheetId="5">[200]Import!$B$675:$F$675</definedName>
    <definedName name="FS_F_VW_01_35097_2_EUR_25756__JV_FS_PR_EX_RATES_DATUM_COMP_">[201]Import!$B$675:$F$675</definedName>
    <definedName name="FS_F_VW_01_35097_2_EUR_2609__JV_FS_PR_EX_RATES_DATUM_COMP_" localSheetId="5">[200]Import!$B$676:$F$676</definedName>
    <definedName name="FS_F_VW_01_35097_2_EUR_2609__JV_FS_PR_EX_RATES_DATUM_COMP_">[201]Import!$B$676:$F$676</definedName>
    <definedName name="FS_F_VW_01_35097_2_EUR_27724__JV_FS_PR_EX_RATES_DATUM_COMP_" localSheetId="5">[200]Import!$B$684:$F$684</definedName>
    <definedName name="FS_F_VW_01_35097_2_EUR_27724__JV_FS_PR_EX_RATES_DATUM_COMP_">[201]Import!$B$684:$F$684</definedName>
    <definedName name="FS_F_VW_01_35097_2_EUR_27909__JV_FS_PR_EX_RATES_DATUM_COMP_" localSheetId="5">[200]Import!$B$685:$F$685</definedName>
    <definedName name="FS_F_VW_01_35097_2_EUR_27909__JV_FS_PR_EX_RATES_DATUM_COMP_">[201]Import!$B$685:$F$685</definedName>
    <definedName name="FS_F_VW_01_35097_2_EUR_28671__JV_FS_PR_EX_RATES_DATUM_COMP_" localSheetId="5">[200]Import!$B$668:$F$668</definedName>
    <definedName name="FS_F_VW_01_35097_2_EUR_28671__JV_FS_PR_EX_RATES_DATUM_COMP_">[201]Import!$B$668:$F$668</definedName>
    <definedName name="FS_F_VW_01_35097_2_EUR_28746__JV_FS_PR_EX_RATES_DATUM_COMP_" localSheetId="5">[200]Import!$B$671:$F$671</definedName>
    <definedName name="FS_F_VW_01_35097_2_EUR_28746__JV_FS_PR_EX_RATES_DATUM_COMP_">[201]Import!$B$671:$F$671</definedName>
    <definedName name="FS_F_VW_01_35097_2_EUR_29344__JV_FS_PR_EX_RATES_DATUM_COMP_" localSheetId="5">[200]Import!$B$691:$F$691</definedName>
    <definedName name="FS_F_VW_01_35097_2_EUR_29344__JV_FS_PR_EX_RATES_DATUM_COMP_">[201]Import!$B$691:$F$691</definedName>
    <definedName name="FS_F_VW_01_35097_2_EUR_2979__JV_FS_PR_EX_RATES_DATUM_COMP_" localSheetId="5">[200]Import!$B$687:$F$687</definedName>
    <definedName name="FS_F_VW_01_35097_2_EUR_2979__JV_FS_PR_EX_RATES_DATUM_COMP_">[201]Import!$B$687:$F$687</definedName>
    <definedName name="FS_F_VW_01_35097_2_EUR_316__JV_FS_PR_EX_RATES_DATUM_COMP_" localSheetId="5">[200]Import!$B$677:$F$677</definedName>
    <definedName name="FS_F_VW_01_35097_2_EUR_316__JV_FS_PR_EX_RATES_DATUM_COMP_">[201]Import!$B$677:$F$677</definedName>
    <definedName name="FS_F_VW_01_35097_2_EUR_3478__JV_FS_PR_EX_RATES_DATUM_COMP_" localSheetId="5">[200]Import!$B$680:$F$680</definedName>
    <definedName name="FS_F_VW_01_35097_2_EUR_3478__JV_FS_PR_EX_RATES_DATUM_COMP_">[201]Import!$B$680:$F$680</definedName>
    <definedName name="FS_F_VW_01_35097_2_EUR_38597__JV_FS_PR_EX_RATES_DATUM_COMP_" localSheetId="5">[200]Import!$B$693:$F$693</definedName>
    <definedName name="FS_F_VW_01_35097_2_EUR_38597__JV_FS_PR_EX_RATES_DATUM_COMP_">[201]Import!$B$693:$F$693</definedName>
    <definedName name="FS_F_VW_01_35097_2_EUR_43249__JV_FS_PR_EX_RATES_DATUM_COMP_" localSheetId="5">[200]Import!$B$692:$F$692</definedName>
    <definedName name="FS_F_VW_01_35097_2_EUR_43249__JV_FS_PR_EX_RATES_DATUM_COMP_">[201]Import!$B$692:$F$692</definedName>
    <definedName name="FS_F_VW_01_35097_2_EUR_8319__JV_FS_PR_EX_RATES_DATUM_COMP_" localSheetId="5">[200]Import!$B$688:$F$688</definedName>
    <definedName name="FS_F_VW_01_35097_2_EUR_8319__JV_FS_PR_EX_RATES_DATUM_COMP_">[201]Import!$B$688:$F$688</definedName>
    <definedName name="FS_F_VW_01_35097_3__FS_NEUTEILE_" localSheetId="5">[200]Import!$B$147:$D$147</definedName>
    <definedName name="FS_F_VW_01_35097_3__FS_NEUTEILE_">[201]Import!$B$147:$D$147</definedName>
    <definedName name="FS_F_VW_01_35097_3__JV_FS_PRAESENTATIONEN_" localSheetId="5">[200]Import!$B$8:$AN$8</definedName>
    <definedName name="FS_F_VW_01_35097_3__JV_FS_PRAESENTATIONEN_">[201]Import!$B$8:$AN$8</definedName>
    <definedName name="FS_F_VW_01_35097_3_1__V_FS_BAUSTUFE_VORGABEN_STK_" localSheetId="5">[200]Import!$B$437:$D$437</definedName>
    <definedName name="FS_F_VW_01_35097_3_1__V_FS_BAUSTUFE_VORGABEN_STK_">[201]Import!$B$437:$D$437</definedName>
    <definedName name="FS_F_VW_01_35097_3_11__JV_FS_BEDARFE_" localSheetId="5">[200]Import!$B$130:$E$130</definedName>
    <definedName name="FS_F_VW_01_35097_3_11__JV_FS_BEDARFE_">[201]Import!$B$130:$E$130</definedName>
    <definedName name="FS_F_VW_01_35097_3_11_13030__JV_FS_BEDARFE_PREISE_QUOTE_" localSheetId="5">[200]Import!$B$66:$L$66</definedName>
    <definedName name="FS_F_VW_01_35097_3_11_13030__JV_FS_BEDARFE_PREISE_QUOTE_">[201]Import!$B$66:$L$66</definedName>
    <definedName name="FS_F_VW_01_35097_3_11_20328__JV_FS_BEDARFE_PREISE_QUOTE_" localSheetId="5">[200]Import!$B$67:$L$67</definedName>
    <definedName name="FS_F_VW_01_35097_3_11_20328__JV_FS_BEDARFE_PREISE_QUOTE_">[201]Import!$B$67:$L$67</definedName>
    <definedName name="FS_F_VW_01_35097_3_11_29344__JV_FS_BEDARFE_PREISE_QUOTE_" localSheetId="5">[200]Import!$B$68:$L$68</definedName>
    <definedName name="FS_F_VW_01_35097_3_11_29344__JV_FS_BEDARFE_PREISE_QUOTE_">[201]Import!$B$68:$L$68</definedName>
    <definedName name="FS_F_VW_01_35097_3_11_2979__JV_FS_BEDARFE_PREISE_QUOTE_" localSheetId="5">[200]Import!$B$65:$L$65</definedName>
    <definedName name="FS_F_VW_01_35097_3_11_2979__JV_FS_BEDARFE_PREISE_QUOTE_">[201]Import!$B$65:$L$65</definedName>
    <definedName name="FS_F_VW_01_35097_3_11_43249__JV_FS_BEDARFE_PREISE_QUOTE_" localSheetId="5">[200]Import!$B$69:$L$69</definedName>
    <definedName name="FS_F_VW_01_35097_3_11_43249__JV_FS_BEDARFE_PREISE_QUOTE_">[201]Import!$B$69:$L$69</definedName>
    <definedName name="FS_F_VW_01_35097_3_11330__JV_FS_RV_AVG_PROTODATA_" localSheetId="5">[200]Import!$B$511:$E$511</definedName>
    <definedName name="FS_F_VW_01_35097_3_11330__JV_FS_RV_AVG_PROTODATA_">[201]Import!$B$511:$E$511</definedName>
    <definedName name="FS_F_VW_01_35097_3_11330_1__JV_FS_BAUSTUFE_ANGEBOTE_WAE_" localSheetId="5">[200]Import!$B$334:$E$334</definedName>
    <definedName name="FS_F_VW_01_35097_3_11330_1__JV_FS_BAUSTUFE_ANGEBOTE_WAE_">[201]Import!$B$334:$E$334</definedName>
    <definedName name="FS_F_VW_01_35097_3_11330_11__JV_FS_REC_" localSheetId="5">[200]Import!$B$1164:$Q$1164</definedName>
    <definedName name="FS_F_VW_01_35097_3_11330_11__JV_FS_REC_">[201]Import!$B$1164:$Q$1164</definedName>
    <definedName name="FS_F_VW_01_35097_3_11330_2__JV_FS_BAUSTUFE_ANGEBOTE_WAE_" localSheetId="5">[200]Import!$B$335:$E$335</definedName>
    <definedName name="FS_F_VW_01_35097_3_11330_2__JV_FS_BAUSTUFE_ANGEBOTE_WAE_">[201]Import!$B$335:$E$335</definedName>
    <definedName name="FS_F_VW_01_35097_3_11330_28__JV_FS_REC_" localSheetId="5">[200]Import!$B$1165:$Q$1165</definedName>
    <definedName name="FS_F_VW_01_35097_3_11330_28__JV_FS_REC_">[201]Import!$B$1165:$Q$1165</definedName>
    <definedName name="FS_F_VW_01_35097_3_11330_37__JV_FS_REC_" localSheetId="5">[200]Import!$B$1166:$Q$1166</definedName>
    <definedName name="FS_F_VW_01_35097_3_11330_37__JV_FS_REC_">[201]Import!$B$1166:$Q$1166</definedName>
    <definedName name="FS_F_VW_01_35097_3_11330_46__JV_FS_REC_" localSheetId="5">[200]Import!$B$1167:$Q$1167</definedName>
    <definedName name="FS_F_VW_01_35097_3_11330_46__JV_FS_REC_">[201]Import!$B$1167:$Q$1167</definedName>
    <definedName name="FS_F_VW_01_35097_3_11330_68__JV_FS_REC_" localSheetId="5">[200]Import!$B$1168:$Q$1168</definedName>
    <definedName name="FS_F_VW_01_35097_3_11330_68__JV_FS_REC_">[201]Import!$B$1168:$Q$1168</definedName>
    <definedName name="FS_F_VW_01_35097_3_11330_BR__JV_FS_BIDDERS_" localSheetId="5">[200]Import!$B$931:$L$931</definedName>
    <definedName name="FS_F_VW_01_35097_3_11330_BR__JV_FS_BIDDERS_">[201]Import!$B$931:$L$931</definedName>
    <definedName name="FS_F_VW_01_35097_3_11330_EUR__JV_FS_PR_EX_RATES_DATUM_REC_" localSheetId="5">[200]Import!$B$820:$F$820</definedName>
    <definedName name="FS_F_VW_01_35097_3_11330_EUR__JV_FS_PR_EX_RATES_DATUM_REC_">[201]Import!$B$820:$F$820</definedName>
    <definedName name="FS_F_VW_01_35097_3_11451__JV_FS_RV_AVG_PROTODATA_" localSheetId="5">[200]Import!$B$512:$E$512</definedName>
    <definedName name="FS_F_VW_01_35097_3_11451__JV_FS_RV_AVG_PROTODATA_">[201]Import!$B$512:$E$512</definedName>
    <definedName name="FS_F_VW_01_35097_3_11451_1__JV_FS_BAUSTUFE_ANGEBOTE_WAE_" localSheetId="5">[200]Import!$B$336:$E$336</definedName>
    <definedName name="FS_F_VW_01_35097_3_11451_1__JV_FS_BAUSTUFE_ANGEBOTE_WAE_">[201]Import!$B$336:$E$336</definedName>
    <definedName name="FS_F_VW_01_35097_3_11451_2__JV_FS_BAUSTUFE_ANGEBOTE_WAE_" localSheetId="5">[200]Import!$B$337:$E$337</definedName>
    <definedName name="FS_F_VW_01_35097_3_11451_2__JV_FS_BAUSTUFE_ANGEBOTE_WAE_">[201]Import!$B$337:$E$337</definedName>
    <definedName name="FS_F_VW_01_35097_3_11451_BR__JV_FS_BIDDERS_" localSheetId="5">[200]Import!$B$938:$L$938</definedName>
    <definedName name="FS_F_VW_01_35097_3_11451_BR__JV_FS_BIDDERS_">[201]Import!$B$938:$L$938</definedName>
    <definedName name="FS_F_VW_01_35097_3_11451_EUR__JV_FS_PR_EX_RATES_DATUM_REC_" localSheetId="5">[200]Import!$B$821:$F$821</definedName>
    <definedName name="FS_F_VW_01_35097_3_11451_EUR__JV_FS_PR_EX_RATES_DATUM_REC_">[201]Import!$B$821:$F$821</definedName>
    <definedName name="FS_F_VW_01_35097_3_13030__JV_FS_ANGEBOTSUEBERSICHT_" localSheetId="5">[200]Import!$B$164:$D$164</definedName>
    <definedName name="FS_F_VW_01_35097_3_13030__JV_FS_ANGEBOTSUEBERSICHT_">[201]Import!$B$164:$D$164</definedName>
    <definedName name="FS_F_VW_01_35097_3_13030__JV_FS_AVG_PRICE_" localSheetId="5">[200]Import!$B$190:$F$190</definedName>
    <definedName name="FS_F_VW_01_35097_3_13030__JV_FS_AVG_PRICE_">[201]Import!$B$190:$F$190</definedName>
    <definedName name="FS_F_VW_01_35097_3_13030__JV_FS_BWERTSHEET_" localSheetId="5">[200]Import!$B$624:$AH$624</definedName>
    <definedName name="FS_F_VW_01_35097_3_13030__JV_FS_BWERTSHEET_">[201]Import!$B$624:$AH$624</definedName>
    <definedName name="FS_F_VW_01_35097_3_13030__JV_FS_COMPARISON_" localSheetId="5">[200]Import!$B$574:$S$574</definedName>
    <definedName name="FS_F_VW_01_35097_3_13030__JV_FS_COMPARISON_">[201]Import!$B$574:$S$574</definedName>
    <definedName name="FS_F_VW_01_35097_3_13030__JV_FS_REC_LIEF_" localSheetId="5">[200]Import!$B$1305:$P$1305</definedName>
    <definedName name="FS_F_VW_01_35097_3_13030__JV_FS_REC_LIEF_">[201]Import!$B$1305:$P$1305</definedName>
    <definedName name="FS_F_VW_01_35097_3_13030__JV_FS_RV_AVG_PROTODATA_" localSheetId="5">[200]Import!$B$513:$E$513</definedName>
    <definedName name="FS_F_VW_01_35097_3_13030__JV_FS_RV_AVG_PROTODATA_">[201]Import!$B$513:$E$513</definedName>
    <definedName name="FS_F_VW_01_35097_3_13030__JV_FS_RV_LTERM_PNACHLASS_" localSheetId="5">[200]Import!$B$599:$X$599</definedName>
    <definedName name="FS_F_VW_01_35097_3_13030__JV_FS_RV_LTERM_PNACHLASS_">[201]Import!$B$599:$X$599</definedName>
    <definedName name="FS_F_VW_01_35097_3_13030_1__JV_FS_BAUSTUFE_ANGEBOTE_WAE_" localSheetId="5">[200]Import!$B$338:$E$338</definedName>
    <definedName name="FS_F_VW_01_35097_3_13030_1__JV_FS_BAUSTUFE_ANGEBOTE_WAE_">[201]Import!$B$338:$E$338</definedName>
    <definedName name="FS_F_VW_01_35097_3_13030_11__JV_FS_REC_" localSheetId="5">[200]Import!$B$1169:$Q$1169</definedName>
    <definedName name="FS_F_VW_01_35097_3_13030_11__JV_FS_REC_">[201]Import!$B$1169:$Q$1169</definedName>
    <definedName name="FS_F_VW_01_35097_3_13030_2__JV_FS_BAUSTUFE_ANGEBOTE_WAE_" localSheetId="5">[200]Import!$B$339:$E$339</definedName>
    <definedName name="FS_F_VW_01_35097_3_13030_2__JV_FS_BAUSTUFE_ANGEBOTE_WAE_">[201]Import!$B$339:$E$339</definedName>
    <definedName name="FS_F_VW_01_35097_3_13030_28__JV_FS_REC_" localSheetId="5">[200]Import!$B$1170:$Q$1170</definedName>
    <definedName name="FS_F_VW_01_35097_3_13030_28__JV_FS_REC_">[201]Import!$B$1170:$Q$1170</definedName>
    <definedName name="FS_F_VW_01_35097_3_13030_37__JV_FS_REC_" localSheetId="5">[200]Import!$B$1171:$Q$1171</definedName>
    <definedName name="FS_F_VW_01_35097_3_13030_37__JV_FS_REC_">[201]Import!$B$1171:$Q$1171</definedName>
    <definedName name="FS_F_VW_01_35097_3_13030_46__JV_FS_REC_" localSheetId="5">[200]Import!$B$1172:$Q$1172</definedName>
    <definedName name="FS_F_VW_01_35097_3_13030_46__JV_FS_REC_">[201]Import!$B$1172:$Q$1172</definedName>
    <definedName name="FS_F_VW_01_35097_3_13030_68__JV_FS_REC_" localSheetId="5">[200]Import!$B$1173:$Q$1173</definedName>
    <definedName name="FS_F_VW_01_35097_3_13030_68__JV_FS_REC_">[201]Import!$B$1173:$Q$1173</definedName>
    <definedName name="FS_F_VW_01_35097_3_13030_EUR__JV_FS_PR_EX_RATES_DATUM_REC_" localSheetId="5">[200]Import!$B$822:$F$822</definedName>
    <definedName name="FS_F_VW_01_35097_3_13030_EUR__JV_FS_PR_EX_RATES_DATUM_REC_">[201]Import!$B$822:$F$822</definedName>
    <definedName name="FS_F_VW_01_35097_3_13030_VW__JV_FS_BIDDERS_" localSheetId="5">[200]Import!$B$929:$L$929</definedName>
    <definedName name="FS_F_VW_01_35097_3_13030_VW__JV_FS_BIDDERS_">[201]Import!$B$929:$L$929</definedName>
    <definedName name="FS_F_VW_01_35097_3_1328__JV_FS_RV_AVG_PROTODATA_" localSheetId="5">[200]Import!$B$504:$E$504</definedName>
    <definedName name="FS_F_VW_01_35097_3_1328__JV_FS_RV_AVG_PROTODATA_">[201]Import!$B$504:$E$504</definedName>
    <definedName name="FS_F_VW_01_35097_3_1328_1__JV_FS_BAUSTUFE_ANGEBOTE_WAE_" localSheetId="5">[200]Import!$B$320:$E$320</definedName>
    <definedName name="FS_F_VW_01_35097_3_1328_1__JV_FS_BAUSTUFE_ANGEBOTE_WAE_">[201]Import!$B$320:$E$320</definedName>
    <definedName name="FS_F_VW_01_35097_3_1328_2__JV_FS_BAUSTUFE_ANGEBOTE_WAE_" localSheetId="5">[200]Import!$B$321:$E$321</definedName>
    <definedName name="FS_F_VW_01_35097_3_1328_2__JV_FS_BAUSTUFE_ANGEBOTE_WAE_">[201]Import!$B$321:$E$321</definedName>
    <definedName name="FS_F_VW_01_35097_3_1328_BX__JV_FS_BIDDERS_" localSheetId="5">[200]Import!$B$941:$L$941</definedName>
    <definedName name="FS_F_VW_01_35097_3_1328_BX__JV_FS_BIDDERS_">[201]Import!$B$941:$L$941</definedName>
    <definedName name="FS_F_VW_01_35097_3_1328_EUR__JV_FS_PR_EX_RATES_DATUM_REC_" localSheetId="5">[200]Import!$B$813:$F$813</definedName>
    <definedName name="FS_F_VW_01_35097_3_1328_EUR__JV_FS_PR_EX_RATES_DATUM_REC_">[201]Import!$B$813:$F$813</definedName>
    <definedName name="FS_F_VW_01_35097_3_1462__JV_FS_RV_AVG_PROTODATA_" localSheetId="5">[200]Import!$B$505:$E$505</definedName>
    <definedName name="FS_F_VW_01_35097_3_1462__JV_FS_RV_AVG_PROTODATA_">[201]Import!$B$505:$E$505</definedName>
    <definedName name="FS_F_VW_01_35097_3_1462_1__JV_FS_BAUSTUFE_ANGEBOTE_WAE_" localSheetId="5">[200]Import!$B$322:$E$322</definedName>
    <definedName name="FS_F_VW_01_35097_3_1462_1__JV_FS_BAUSTUFE_ANGEBOTE_WAE_">[201]Import!$B$322:$E$322</definedName>
    <definedName name="FS_F_VW_01_35097_3_1462_11__JV_FS_REC_" localSheetId="5">[200]Import!$B$1144:$Q$1144</definedName>
    <definedName name="FS_F_VW_01_35097_3_1462_11__JV_FS_REC_">[201]Import!$B$1144:$Q$1144</definedName>
    <definedName name="FS_F_VW_01_35097_3_1462_2__JV_FS_BAUSTUFE_ANGEBOTE_WAE_" localSheetId="5">[200]Import!$B$323:$E$323</definedName>
    <definedName name="FS_F_VW_01_35097_3_1462_2__JV_FS_BAUSTUFE_ANGEBOTE_WAE_">[201]Import!$B$323:$E$323</definedName>
    <definedName name="FS_F_VW_01_35097_3_1462_28__JV_FS_REC_" localSheetId="5">[200]Import!$B$1145:$Q$1145</definedName>
    <definedName name="FS_F_VW_01_35097_3_1462_28__JV_FS_REC_">[201]Import!$B$1145:$Q$1145</definedName>
    <definedName name="FS_F_VW_01_35097_3_1462_37__JV_FS_REC_" localSheetId="5">[200]Import!$B$1146:$Q$1146</definedName>
    <definedName name="FS_F_VW_01_35097_3_1462_37__JV_FS_REC_">[201]Import!$B$1146:$Q$1146</definedName>
    <definedName name="FS_F_VW_01_35097_3_1462_46__JV_FS_REC_" localSheetId="5">[200]Import!$B$1147:$Q$1147</definedName>
    <definedName name="FS_F_VW_01_35097_3_1462_46__JV_FS_REC_">[201]Import!$B$1147:$Q$1147</definedName>
    <definedName name="FS_F_VW_01_35097_3_1462_68__JV_FS_REC_" localSheetId="5">[200]Import!$B$1148:$Q$1148</definedName>
    <definedName name="FS_F_VW_01_35097_3_1462_68__JV_FS_REC_">[201]Import!$B$1148:$Q$1148</definedName>
    <definedName name="FS_F_VW_01_35097_3_1462_BX__JV_FS_BIDDERS_" localSheetId="5">[200]Import!$B$937:$L$937</definedName>
    <definedName name="FS_F_VW_01_35097_3_1462_BX__JV_FS_BIDDERS_">[201]Import!$B$937:$L$937</definedName>
    <definedName name="FS_F_VW_01_35097_3_1462_EUR__JV_FS_PR_EX_RATES_DATUM_REC_" localSheetId="5">[200]Import!$B$814:$F$814</definedName>
    <definedName name="FS_F_VW_01_35097_3_1462_EUR__JV_FS_PR_EX_RATES_DATUM_REC_">[201]Import!$B$814:$F$814</definedName>
    <definedName name="FS_F_VW_01_35097_3_15245__JV_FS_RV_AVG_PROTODATA_" localSheetId="5">[200]Import!$B$514:$E$514</definedName>
    <definedName name="FS_F_VW_01_35097_3_15245__JV_FS_RV_AVG_PROTODATA_">[201]Import!$B$514:$E$514</definedName>
    <definedName name="FS_F_VW_01_35097_3_15245_1__JV_FS_BAUSTUFE_ANGEBOTE_WAE_" localSheetId="5">[200]Import!$B$340:$E$340</definedName>
    <definedName name="FS_F_VW_01_35097_3_15245_1__JV_FS_BAUSTUFE_ANGEBOTE_WAE_">[201]Import!$B$340:$E$340</definedName>
    <definedName name="FS_F_VW_01_35097_3_15245_2__JV_FS_BAUSTUFE_ANGEBOTE_WAE_" localSheetId="5">[200]Import!$B$341:$E$341</definedName>
    <definedName name="FS_F_VW_01_35097_3_15245_2__JV_FS_BAUSTUFE_ANGEBOTE_WAE_">[201]Import!$B$341:$E$341</definedName>
    <definedName name="FS_F_VW_01_35097_3_15245_EUR__JV_FS_PR_EX_RATES_DATUM_REC_" localSheetId="5">[200]Import!$B$823:$F$823</definedName>
    <definedName name="FS_F_VW_01_35097_3_15245_EUR__JV_FS_PR_EX_RATES_DATUM_REC_">[201]Import!$B$823:$F$823</definedName>
    <definedName name="FS_F_VW_01_35097_3_15245_SK__JV_FS_BIDDERS_" localSheetId="5">[200]Import!$B$933:$L$933</definedName>
    <definedName name="FS_F_VW_01_35097_3_15245_SK__JV_FS_BIDDERS_">[201]Import!$B$933:$L$933</definedName>
    <definedName name="FS_F_VW_01_35097_3_159__JV_FS_RV_AVG_PROTODATA_" localSheetId="5">[200]Import!$B$502:$E$502</definedName>
    <definedName name="FS_F_VW_01_35097_3_159__JV_FS_RV_AVG_PROTODATA_">[201]Import!$B$502:$E$502</definedName>
    <definedName name="FS_F_VW_01_35097_3_159_1__JV_FS_BAUSTUFE_ANGEBOTE_WAE_" localSheetId="5">[200]Import!$B$316:$E$316</definedName>
    <definedName name="FS_F_VW_01_35097_3_159_1__JV_FS_BAUSTUFE_ANGEBOTE_WAE_">[201]Import!$B$316:$E$316</definedName>
    <definedName name="FS_F_VW_01_35097_3_159_11__JV_FS_REC_" localSheetId="5">[200]Import!$B$1139:$Q$1139</definedName>
    <definedName name="FS_F_VW_01_35097_3_159_11__JV_FS_REC_">[201]Import!$B$1139:$Q$1139</definedName>
    <definedName name="FS_F_VW_01_35097_3_159_2__JV_FS_BAUSTUFE_ANGEBOTE_WAE_" localSheetId="5">[200]Import!$B$317:$E$317</definedName>
    <definedName name="FS_F_VW_01_35097_3_159_2__JV_FS_BAUSTUFE_ANGEBOTE_WAE_">[201]Import!$B$317:$E$317</definedName>
    <definedName name="FS_F_VW_01_35097_3_159_28__JV_FS_REC_" localSheetId="5">[200]Import!$B$1140:$Q$1140</definedName>
    <definedName name="FS_F_VW_01_35097_3_159_28__JV_FS_REC_">[201]Import!$B$1140:$Q$1140</definedName>
    <definedName name="FS_F_VW_01_35097_3_159_37__JV_FS_REC_" localSheetId="5">[200]Import!$B$1141:$Q$1141</definedName>
    <definedName name="FS_F_VW_01_35097_3_159_37__JV_FS_REC_">[201]Import!$B$1141:$Q$1141</definedName>
    <definedName name="FS_F_VW_01_35097_3_159_46__JV_FS_REC_" localSheetId="5">[200]Import!$B$1142:$Q$1142</definedName>
    <definedName name="FS_F_VW_01_35097_3_159_46__JV_FS_REC_">[201]Import!$B$1142:$Q$1142</definedName>
    <definedName name="FS_F_VW_01_35097_3_159_68__JV_FS_REC_" localSheetId="5">[200]Import!$B$1143:$Q$1143</definedName>
    <definedName name="FS_F_VW_01_35097_3_159_68__JV_FS_REC_">[201]Import!$B$1143:$Q$1143</definedName>
    <definedName name="FS_F_VW_01_35097_3_159_EUR__JV_FS_PR_EX_RATES_DATUM_REC_" localSheetId="5">[200]Import!$B$811:$F$811</definedName>
    <definedName name="FS_F_VW_01_35097_3_159_EUR__JV_FS_PR_EX_RATES_DATUM_REC_">[201]Import!$B$811:$F$811</definedName>
    <definedName name="FS_F_VW_01_35097_3_159_ST__JV_FS_BIDDERS_" localSheetId="5">[200]Import!$B$947:$L$947</definedName>
    <definedName name="FS_F_VW_01_35097_3_159_ST__JV_FS_BIDDERS_">[201]Import!$B$947:$L$947</definedName>
    <definedName name="FS_F_VW_01_35097_3_18244__JV_FS_RV_AVG_PROTODATA_" localSheetId="5">[200]Import!$B$515:$E$515</definedName>
    <definedName name="FS_F_VW_01_35097_3_18244__JV_FS_RV_AVG_PROTODATA_">[201]Import!$B$515:$E$515</definedName>
    <definedName name="FS_F_VW_01_35097_3_18244_1__JV_FS_BAUSTUFE_ANGEBOTE_WAE_" localSheetId="5">[200]Import!$B$342:$E$342</definedName>
    <definedName name="FS_F_VW_01_35097_3_18244_1__JV_FS_BAUSTUFE_ANGEBOTE_WAE_">[201]Import!$B$342:$E$342</definedName>
    <definedName name="FS_F_VW_01_35097_3_18244_2__JV_FS_BAUSTUFE_ANGEBOTE_WAE_" localSheetId="5">[200]Import!$B$343:$E$343</definedName>
    <definedName name="FS_F_VW_01_35097_3_18244_2__JV_FS_BAUSTUFE_ANGEBOTE_WAE_">[201]Import!$B$343:$E$343</definedName>
    <definedName name="FS_F_VW_01_35097_3_18244_EUR__JV_FS_PR_EX_RATES_DATUM_REC_" localSheetId="5">[200]Import!$B$824:$F$824</definedName>
    <definedName name="FS_F_VW_01_35097_3_18244_EUR__JV_FS_PR_EX_RATES_DATUM_REC_">[201]Import!$B$824:$F$824</definedName>
    <definedName name="FS_F_VW_01_35097_3_18244_MX__JV_FS_BIDDERS_" localSheetId="5">[200]Import!$B$940:$L$940</definedName>
    <definedName name="FS_F_VW_01_35097_3_18244_MX__JV_FS_BIDDERS_">[201]Import!$B$940:$L$940</definedName>
    <definedName name="FS_F_VW_01_35097_3_18245__JV_FS_RV_AVG_PROTODATA_" localSheetId="5">[200]Import!$B$516:$E$516</definedName>
    <definedName name="FS_F_VW_01_35097_3_18245__JV_FS_RV_AVG_PROTODATA_">[201]Import!$B$516:$E$516</definedName>
    <definedName name="FS_F_VW_01_35097_3_18245_1__JV_FS_BAUSTUFE_ANGEBOTE_WAE_" localSheetId="5">[200]Import!$B$344:$E$344</definedName>
    <definedName name="FS_F_VW_01_35097_3_18245_1__JV_FS_BAUSTUFE_ANGEBOTE_WAE_">[201]Import!$B$344:$E$344</definedName>
    <definedName name="FS_F_VW_01_35097_3_18245_2__JV_FS_BAUSTUFE_ANGEBOTE_WAE_" localSheetId="5">[200]Import!$B$345:$E$345</definedName>
    <definedName name="FS_F_VW_01_35097_3_18245_2__JV_FS_BAUSTUFE_ANGEBOTE_WAE_">[201]Import!$B$345:$E$345</definedName>
    <definedName name="FS_F_VW_01_35097_3_18245_EUR__JV_FS_PR_EX_RATES_DATUM_REC_" localSheetId="5">[200]Import!$B$825:$F$825</definedName>
    <definedName name="FS_F_VW_01_35097_3_18245_EUR__JV_FS_PR_EX_RATES_DATUM_REC_">[201]Import!$B$825:$F$825</definedName>
    <definedName name="FS_F_VW_01_35097_3_18245_MX__JV_FS_BIDDERS_" localSheetId="5">[200]Import!$B$943:$L$943</definedName>
    <definedName name="FS_F_VW_01_35097_3_18245_MX__JV_FS_BIDDERS_">[201]Import!$B$943:$L$943</definedName>
    <definedName name="FS_F_VW_01_35097_3_19964__JV_FS_RV_AVG_PROTODATA_" localSheetId="5">[200]Import!$B$517:$E$517</definedName>
    <definedName name="FS_F_VW_01_35097_3_19964__JV_FS_RV_AVG_PROTODATA_">[201]Import!$B$517:$E$517</definedName>
    <definedName name="FS_F_VW_01_35097_3_19964_1__JV_FS_BAUSTUFE_ANGEBOTE_WAE_" localSheetId="5">[200]Import!$B$346:$E$346</definedName>
    <definedName name="FS_F_VW_01_35097_3_19964_1__JV_FS_BAUSTUFE_ANGEBOTE_WAE_">[201]Import!$B$346:$E$346</definedName>
    <definedName name="FS_F_VW_01_35097_3_19964_11__JV_FS_REC_" localSheetId="5">[200]Import!$B$1174:$Q$1174</definedName>
    <definedName name="FS_F_VW_01_35097_3_19964_11__JV_FS_REC_">[201]Import!$B$1174:$Q$1174</definedName>
    <definedName name="FS_F_VW_01_35097_3_19964_2__JV_FS_BAUSTUFE_ANGEBOTE_WAE_" localSheetId="5">[200]Import!$B$347:$E$347</definedName>
    <definedName name="FS_F_VW_01_35097_3_19964_2__JV_FS_BAUSTUFE_ANGEBOTE_WAE_">[201]Import!$B$347:$E$347</definedName>
    <definedName name="FS_F_VW_01_35097_3_19964_28__JV_FS_REC_" localSheetId="5">[200]Import!$B$1175:$Q$1175</definedName>
    <definedName name="FS_F_VW_01_35097_3_19964_28__JV_FS_REC_">[201]Import!$B$1175:$Q$1175</definedName>
    <definedName name="FS_F_VW_01_35097_3_19964_37__JV_FS_REC_" localSheetId="5">[200]Import!$B$1176:$Q$1176</definedName>
    <definedName name="FS_F_VW_01_35097_3_19964_37__JV_FS_REC_">[201]Import!$B$1176:$Q$1176</definedName>
    <definedName name="FS_F_VW_01_35097_3_19964_46__JV_FS_REC_" localSheetId="5">[200]Import!$B$1177:$Q$1177</definedName>
    <definedName name="FS_F_VW_01_35097_3_19964_46__JV_FS_REC_">[201]Import!$B$1177:$Q$1177</definedName>
    <definedName name="FS_F_VW_01_35097_3_19964_68__JV_FS_REC_" localSheetId="5">[200]Import!$B$1178:$Q$1178</definedName>
    <definedName name="FS_F_VW_01_35097_3_19964_68__JV_FS_REC_">[201]Import!$B$1178:$Q$1178</definedName>
    <definedName name="FS_F_VW_01_35097_3_19964_EUR__JV_FS_PR_EX_RATES_DATUM_REC_" localSheetId="5">[200]Import!$B$826:$F$826</definedName>
    <definedName name="FS_F_VW_01_35097_3_19964_EUR__JV_FS_PR_EX_RATES_DATUM_REC_">[201]Import!$B$826:$F$826</definedName>
    <definedName name="FS_F_VW_01_35097_3_19964_TR__JV_FS_BIDDERS_" localSheetId="5">[200]Import!$B$950:$L$950</definedName>
    <definedName name="FS_F_VW_01_35097_3_19964_TR__JV_FS_BIDDERS_">[201]Import!$B$950:$L$950</definedName>
    <definedName name="FS_F_VW_01_35097_3_2__V_FS_BAUSTUFE_VORGABEN_STK_" localSheetId="5">[200]Import!$B$438:$D$438</definedName>
    <definedName name="FS_F_VW_01_35097_3_2__V_FS_BAUSTUFE_VORGABEN_STK_">[201]Import!$B$438:$D$438</definedName>
    <definedName name="FS_F_VW_01_35097_3_20328__JV_FS_ANGEBOTSUEBERSICHT_" localSheetId="5">[200]Import!$B$165:$D$165</definedName>
    <definedName name="FS_F_VW_01_35097_3_20328__JV_FS_ANGEBOTSUEBERSICHT_">[201]Import!$B$165:$D$165</definedName>
    <definedName name="FS_F_VW_01_35097_3_20328__JV_FS_AVG_PRICE_" localSheetId="5">[200]Import!$B$191:$F$191</definedName>
    <definedName name="FS_F_VW_01_35097_3_20328__JV_FS_AVG_PRICE_">[201]Import!$B$191:$F$191</definedName>
    <definedName name="FS_F_VW_01_35097_3_20328__JV_FS_BWERTSHEET_" localSheetId="5">[200]Import!$B$625:$AH$625</definedName>
    <definedName name="FS_F_VW_01_35097_3_20328__JV_FS_BWERTSHEET_">[201]Import!$B$625:$AH$625</definedName>
    <definedName name="FS_F_VW_01_35097_3_20328__JV_FS_COMPARISON_" localSheetId="5">[200]Import!$B$575:$S$575</definedName>
    <definedName name="FS_F_VW_01_35097_3_20328__JV_FS_COMPARISON_">[201]Import!$B$575:$S$575</definedName>
    <definedName name="FS_F_VW_01_35097_3_20328__JV_FS_REC_LIEF_" localSheetId="5">[200]Import!$B$1306:$P$1306</definedName>
    <definedName name="FS_F_VW_01_35097_3_20328__JV_FS_REC_LIEF_">[201]Import!$B$1306:$P$1306</definedName>
    <definedName name="FS_F_VW_01_35097_3_20328__JV_FS_RV_AVG_PROTODATA_" localSheetId="5">[200]Import!$B$518:$E$518</definedName>
    <definedName name="FS_F_VW_01_35097_3_20328__JV_FS_RV_AVG_PROTODATA_">[201]Import!$B$518:$E$518</definedName>
    <definedName name="FS_F_VW_01_35097_3_20328__JV_FS_RV_LTERM_PNACHLASS_" localSheetId="5">[200]Import!$B$600:$X$600</definedName>
    <definedName name="FS_F_VW_01_35097_3_20328__JV_FS_RV_LTERM_PNACHLASS_">[201]Import!$B$600:$X$600</definedName>
    <definedName name="FS_F_VW_01_35097_3_20328_1__JV_FS_BAUSTUFE_ANGEBOTE_WAE_" localSheetId="5">[200]Import!$B$348:$E$348</definedName>
    <definedName name="FS_F_VW_01_35097_3_20328_1__JV_FS_BAUSTUFE_ANGEBOTE_WAE_">[201]Import!$B$348:$E$348</definedName>
    <definedName name="FS_F_VW_01_35097_3_20328_11__JV_FS_REC_" localSheetId="5">[200]Import!$B$1179:$Q$1179</definedName>
    <definedName name="FS_F_VW_01_35097_3_20328_11__JV_FS_REC_">[201]Import!$B$1179:$Q$1179</definedName>
    <definedName name="FS_F_VW_01_35097_3_20328_2__JV_FS_BAUSTUFE_ANGEBOTE_WAE_" localSheetId="5">[200]Import!$B$349:$E$349</definedName>
    <definedName name="FS_F_VW_01_35097_3_20328_2__JV_FS_BAUSTUFE_ANGEBOTE_WAE_">[201]Import!$B$349:$E$349</definedName>
    <definedName name="FS_F_VW_01_35097_3_20328_28__JV_FS_REC_" localSheetId="5">[200]Import!$B$1180:$Q$1180</definedName>
    <definedName name="FS_F_VW_01_35097_3_20328_28__JV_FS_REC_">[201]Import!$B$1180:$Q$1180</definedName>
    <definedName name="FS_F_VW_01_35097_3_20328_37__JV_FS_REC_" localSheetId="5">[200]Import!$B$1181:$Q$1181</definedName>
    <definedName name="FS_F_VW_01_35097_3_20328_37__JV_FS_REC_">[201]Import!$B$1181:$Q$1181</definedName>
    <definedName name="FS_F_VW_01_35097_3_20328_46__JV_FS_REC_" localSheetId="5">[200]Import!$B$1182:$Q$1182</definedName>
    <definedName name="FS_F_VW_01_35097_3_20328_46__JV_FS_REC_">[201]Import!$B$1182:$Q$1182</definedName>
    <definedName name="FS_F_VW_01_35097_3_20328_68__JV_FS_REC_" localSheetId="5">[200]Import!$B$1183:$Q$1183</definedName>
    <definedName name="FS_F_VW_01_35097_3_20328_68__JV_FS_REC_">[201]Import!$B$1183:$Q$1183</definedName>
    <definedName name="FS_F_VW_01_35097_3_20328_EUR__JV_FS_PR_EX_RATES_DATUM_REC_" localSheetId="5">[200]Import!$B$827:$F$827</definedName>
    <definedName name="FS_F_VW_01_35097_3_20328_EUR__JV_FS_PR_EX_RATES_DATUM_REC_">[201]Import!$B$827:$F$827</definedName>
    <definedName name="FS_F_VW_01_35097_3_20328_VW__JV_FS_BIDDERS_" localSheetId="5">[200]Import!$B$934:$L$934</definedName>
    <definedName name="FS_F_VW_01_35097_3_20328_VW__JV_FS_BIDDERS_">[201]Import!$B$934:$L$934</definedName>
    <definedName name="FS_F_VW_01_35097_3_2261__JV_FS_RV_AVG_PROTODATA_" localSheetId="5">[200]Import!$B$506:$E$506</definedName>
    <definedName name="FS_F_VW_01_35097_3_2261__JV_FS_RV_AVG_PROTODATA_">[201]Import!$B$506:$E$506</definedName>
    <definedName name="FS_F_VW_01_35097_3_2261_1__JV_FS_BAUSTUFE_ANGEBOTE_WAE_" localSheetId="5">[200]Import!$B$324:$E$324</definedName>
    <definedName name="FS_F_VW_01_35097_3_2261_1__JV_FS_BAUSTUFE_ANGEBOTE_WAE_">[201]Import!$B$324:$E$324</definedName>
    <definedName name="FS_F_VW_01_35097_3_2261_11__JV_FS_REC_" localSheetId="5">[200]Import!$B$1149:$Q$1149</definedName>
    <definedName name="FS_F_VW_01_35097_3_2261_11__JV_FS_REC_">[201]Import!$B$1149:$Q$1149</definedName>
    <definedName name="FS_F_VW_01_35097_3_2261_2__JV_FS_BAUSTUFE_ANGEBOTE_WAE_" localSheetId="5">[200]Import!$B$325:$E$325</definedName>
    <definedName name="FS_F_VW_01_35097_3_2261_2__JV_FS_BAUSTUFE_ANGEBOTE_WAE_">[201]Import!$B$325:$E$325</definedName>
    <definedName name="FS_F_VW_01_35097_3_2261_28__JV_FS_REC_" localSheetId="5">[200]Import!$B$1150:$Q$1150</definedName>
    <definedName name="FS_F_VW_01_35097_3_2261_28__JV_FS_REC_">[201]Import!$B$1150:$Q$1150</definedName>
    <definedName name="FS_F_VW_01_35097_3_2261_37__JV_FS_REC_" localSheetId="5">[200]Import!$B$1151:$Q$1151</definedName>
    <definedName name="FS_F_VW_01_35097_3_2261_37__JV_FS_REC_">[201]Import!$B$1151:$Q$1151</definedName>
    <definedName name="FS_F_VW_01_35097_3_2261_46__JV_FS_REC_" localSheetId="5">[200]Import!$B$1152:$Q$1152</definedName>
    <definedName name="FS_F_VW_01_35097_3_2261_46__JV_FS_REC_">[201]Import!$B$1152:$Q$1152</definedName>
    <definedName name="FS_F_VW_01_35097_3_2261_68__JV_FS_REC_" localSheetId="5">[200]Import!$B$1153:$Q$1153</definedName>
    <definedName name="FS_F_VW_01_35097_3_2261_68__JV_FS_REC_">[201]Import!$B$1153:$Q$1153</definedName>
    <definedName name="FS_F_VW_01_35097_3_2261_EUR__JV_FS_PR_EX_RATES_DATUM_REC_" localSheetId="5">[200]Import!$B$815:$F$815</definedName>
    <definedName name="FS_F_VW_01_35097_3_2261_EUR__JV_FS_PR_EX_RATES_DATUM_REC_">[201]Import!$B$815:$F$815</definedName>
    <definedName name="FS_F_VW_01_35097_3_2261_VW__JV_FS_BIDDERS_" localSheetId="5">[200]Import!$B$939:$L$939</definedName>
    <definedName name="FS_F_VW_01_35097_3_2261_VW__JV_FS_BIDDERS_">[201]Import!$B$939:$L$939</definedName>
    <definedName name="FS_F_VW_01_35097_3_23586__JV_FS_RV_AVG_PROTODATA_" localSheetId="5">[200]Import!$B$519:$E$519</definedName>
    <definedName name="FS_F_VW_01_35097_3_23586__JV_FS_RV_AVG_PROTODATA_">[201]Import!$B$519:$E$519</definedName>
    <definedName name="FS_F_VW_01_35097_3_23586_1__JV_FS_BAUSTUFE_ANGEBOTE_WAE_" localSheetId="5">[200]Import!$B$350:$E$350</definedName>
    <definedName name="FS_F_VW_01_35097_3_23586_1__JV_FS_BAUSTUFE_ANGEBOTE_WAE_">[201]Import!$B$350:$E$350</definedName>
    <definedName name="FS_F_VW_01_35097_3_23586_11__JV_FS_REC_" localSheetId="5">[200]Import!$B$1184:$Q$1184</definedName>
    <definedName name="FS_F_VW_01_35097_3_23586_11__JV_FS_REC_">[201]Import!$B$1184:$Q$1184</definedName>
    <definedName name="FS_F_VW_01_35097_3_23586_2__JV_FS_BAUSTUFE_ANGEBOTE_WAE_" localSheetId="5">[200]Import!$B$351:$E$351</definedName>
    <definedName name="FS_F_VW_01_35097_3_23586_2__JV_FS_BAUSTUFE_ANGEBOTE_WAE_">[201]Import!$B$351:$E$351</definedName>
    <definedName name="FS_F_VW_01_35097_3_23586_28__JV_FS_REC_" localSheetId="5">[200]Import!$B$1185:$Q$1185</definedName>
    <definedName name="FS_F_VW_01_35097_3_23586_28__JV_FS_REC_">[201]Import!$B$1185:$Q$1185</definedName>
    <definedName name="FS_F_VW_01_35097_3_23586_37__JV_FS_REC_" localSheetId="5">[200]Import!$B$1186:$Q$1186</definedName>
    <definedName name="FS_F_VW_01_35097_3_23586_37__JV_FS_REC_">[201]Import!$B$1186:$Q$1186</definedName>
    <definedName name="FS_F_VW_01_35097_3_23586_46__JV_FS_REC_" localSheetId="5">[200]Import!$B$1187:$Q$1187</definedName>
    <definedName name="FS_F_VW_01_35097_3_23586_46__JV_FS_REC_">[201]Import!$B$1187:$Q$1187</definedName>
    <definedName name="FS_F_VW_01_35097_3_23586_68__JV_FS_REC_" localSheetId="5">[200]Import!$B$1188:$Q$1188</definedName>
    <definedName name="FS_F_VW_01_35097_3_23586_68__JV_FS_REC_">[201]Import!$B$1188:$Q$1188</definedName>
    <definedName name="FS_F_VW_01_35097_3_23586_EUR__JV_FS_PR_EX_RATES_DATUM_REC_" localSheetId="5">[200]Import!$B$828:$F$828</definedName>
    <definedName name="FS_F_VW_01_35097_3_23586_EUR__JV_FS_PR_EX_RATES_DATUM_REC_">[201]Import!$B$828:$F$828</definedName>
    <definedName name="FS_F_VW_01_35097_3_23586_HA__JV_FS_BIDDERS_" localSheetId="5">[200]Import!$B$955:$L$955</definedName>
    <definedName name="FS_F_VW_01_35097_3_23586_HA__JV_FS_BIDDERS_">[201]Import!$B$955:$L$955</definedName>
    <definedName name="FS_F_VW_01_35097_3_24968__JV_FS_RV_AVG_PROTODATA_" localSheetId="5">[200]Import!$B$520:$E$520</definedName>
    <definedName name="FS_F_VW_01_35097_3_24968__JV_FS_RV_AVG_PROTODATA_">[201]Import!$B$520:$E$520</definedName>
    <definedName name="FS_F_VW_01_35097_3_24968_1__JV_FS_BAUSTUFE_ANGEBOTE_WAE_" localSheetId="5">[200]Import!$B$352:$E$352</definedName>
    <definedName name="FS_F_VW_01_35097_3_24968_1__JV_FS_BAUSTUFE_ANGEBOTE_WAE_">[201]Import!$B$352:$E$352</definedName>
    <definedName name="FS_F_VW_01_35097_3_24968_2__JV_FS_BAUSTUFE_ANGEBOTE_WAE_" localSheetId="5">[200]Import!$B$353:$E$353</definedName>
    <definedName name="FS_F_VW_01_35097_3_24968_2__JV_FS_BAUSTUFE_ANGEBOTE_WAE_">[201]Import!$B$353:$E$353</definedName>
    <definedName name="FS_F_VW_01_35097_3_24968_EUR__JV_FS_PR_EX_RATES_DATUM_REC_" localSheetId="5">[200]Import!$B$829:$F$829</definedName>
    <definedName name="FS_F_VW_01_35097_3_24968_EUR__JV_FS_PR_EX_RATES_DATUM_REC_">[201]Import!$B$829:$F$829</definedName>
    <definedName name="FS_F_VW_01_35097_3_24968_US__JV_FS_BIDDERS_" localSheetId="5">[200]Import!$B$930:$L$930</definedName>
    <definedName name="FS_F_VW_01_35097_3_24968_US__JV_FS_BIDDERS_">[201]Import!$B$930:$L$930</definedName>
    <definedName name="FS_F_VW_01_35097_3_24969__JV_FS_RV_AVG_PROTODATA_" localSheetId="5">[200]Import!$B$521:$E$521</definedName>
    <definedName name="FS_F_VW_01_35097_3_24969__JV_FS_RV_AVG_PROTODATA_">[201]Import!$B$521:$E$521</definedName>
    <definedName name="FS_F_VW_01_35097_3_24969_1__JV_FS_BAUSTUFE_ANGEBOTE_WAE_" localSheetId="5">[200]Import!$B$354:$E$354</definedName>
    <definedName name="FS_F_VW_01_35097_3_24969_1__JV_FS_BAUSTUFE_ANGEBOTE_WAE_">[201]Import!$B$354:$E$354</definedName>
    <definedName name="FS_F_VW_01_35097_3_24969_11__JV_FS_REC_" localSheetId="5">[200]Import!$B$1189:$Q$1189</definedName>
    <definedName name="FS_F_VW_01_35097_3_24969_11__JV_FS_REC_">[201]Import!$B$1189:$Q$1189</definedName>
    <definedName name="FS_F_VW_01_35097_3_24969_2__JV_FS_BAUSTUFE_ANGEBOTE_WAE_" localSheetId="5">[200]Import!$B$355:$E$355</definedName>
    <definedName name="FS_F_VW_01_35097_3_24969_2__JV_FS_BAUSTUFE_ANGEBOTE_WAE_">[201]Import!$B$355:$E$355</definedName>
    <definedName name="FS_F_VW_01_35097_3_24969_28__JV_FS_REC_" localSheetId="5">[200]Import!$B$1190:$Q$1190</definedName>
    <definedName name="FS_F_VW_01_35097_3_24969_28__JV_FS_REC_">[201]Import!$B$1190:$Q$1190</definedName>
    <definedName name="FS_F_VW_01_35097_3_24969_37__JV_FS_REC_" localSheetId="5">[200]Import!$B$1191:$Q$1191</definedName>
    <definedName name="FS_F_VW_01_35097_3_24969_37__JV_FS_REC_">[201]Import!$B$1191:$Q$1191</definedName>
    <definedName name="FS_F_VW_01_35097_3_24969_46__JV_FS_REC_" localSheetId="5">[200]Import!$B$1192:$Q$1192</definedName>
    <definedName name="FS_F_VW_01_35097_3_24969_46__JV_FS_REC_">[201]Import!$B$1192:$Q$1192</definedName>
    <definedName name="FS_F_VW_01_35097_3_24969_68__JV_FS_REC_" localSheetId="5">[200]Import!$B$1193:$Q$1193</definedName>
    <definedName name="FS_F_VW_01_35097_3_24969_68__JV_FS_REC_">[201]Import!$B$1193:$Q$1193</definedName>
    <definedName name="FS_F_VW_01_35097_3_24969_EUR__JV_FS_PR_EX_RATES_DATUM_REC_" localSheetId="5">[200]Import!$B$830:$F$830</definedName>
    <definedName name="FS_F_VW_01_35097_3_24969_EUR__JV_FS_PR_EX_RATES_DATUM_REC_">[201]Import!$B$830:$F$830</definedName>
    <definedName name="FS_F_VW_01_35097_3_24969_US__JV_FS_BIDDERS_" localSheetId="5">[200]Import!$B$951:$L$951</definedName>
    <definedName name="FS_F_VW_01_35097_3_24969_US__JV_FS_BIDDERS_">[201]Import!$B$951:$L$951</definedName>
    <definedName name="FS_F_VW_01_35097_3_25756__JV_FS_RV_AVG_PROTODATA_" localSheetId="5">[200]Import!$B$522:$E$522</definedName>
    <definedName name="FS_F_VW_01_35097_3_25756__JV_FS_RV_AVG_PROTODATA_">[201]Import!$B$522:$E$522</definedName>
    <definedName name="FS_F_VW_01_35097_3_25756_1__JV_FS_BAUSTUFE_ANGEBOTE_WAE_" localSheetId="5">[200]Import!$B$356:$E$356</definedName>
    <definedName name="FS_F_VW_01_35097_3_25756_1__JV_FS_BAUSTUFE_ANGEBOTE_WAE_">[201]Import!$B$356:$E$356</definedName>
    <definedName name="FS_F_VW_01_35097_3_25756_2__JV_FS_BAUSTUFE_ANGEBOTE_WAE_" localSheetId="5">[200]Import!$B$357:$E$357</definedName>
    <definedName name="FS_F_VW_01_35097_3_25756_2__JV_FS_BAUSTUFE_ANGEBOTE_WAE_">[201]Import!$B$357:$E$357</definedName>
    <definedName name="FS_F_VW_01_35097_3_25756_EUR__JV_FS_PR_EX_RATES_DATUM_REC_" localSheetId="5">[200]Import!$B$831:$F$831</definedName>
    <definedName name="FS_F_VW_01_35097_3_25756_EUR__JV_FS_PR_EX_RATES_DATUM_REC_">[201]Import!$B$831:$F$831</definedName>
    <definedName name="FS_F_VW_01_35097_3_25756_MX__JV_FS_BIDDERS_" localSheetId="5">[200]Import!$B$936:$L$936</definedName>
    <definedName name="FS_F_VW_01_35097_3_25756_MX__JV_FS_BIDDERS_">[201]Import!$B$936:$L$936</definedName>
    <definedName name="FS_F_VW_01_35097_3_2609__JV_FS_RV_AVG_PROTODATA_" localSheetId="5">[200]Import!$B$507:$E$507</definedName>
    <definedName name="FS_F_VW_01_35097_3_2609__JV_FS_RV_AVG_PROTODATA_">[201]Import!$B$507:$E$507</definedName>
    <definedName name="FS_F_VW_01_35097_3_2609_1__JV_FS_BAUSTUFE_ANGEBOTE_WAE_" localSheetId="5">[200]Import!$B$326:$E$326</definedName>
    <definedName name="FS_F_VW_01_35097_3_2609_1__JV_FS_BAUSTUFE_ANGEBOTE_WAE_">[201]Import!$B$326:$E$326</definedName>
    <definedName name="FS_F_VW_01_35097_3_2609_11__JV_FS_REC_" localSheetId="5">[200]Import!$B$1154:$Q$1154</definedName>
    <definedName name="FS_F_VW_01_35097_3_2609_11__JV_FS_REC_">[201]Import!$B$1154:$Q$1154</definedName>
    <definedName name="FS_F_VW_01_35097_3_2609_2__JV_FS_BAUSTUFE_ANGEBOTE_WAE_" localSheetId="5">[200]Import!$B$327:$E$327</definedName>
    <definedName name="FS_F_VW_01_35097_3_2609_2__JV_FS_BAUSTUFE_ANGEBOTE_WAE_">[201]Import!$B$327:$E$327</definedName>
    <definedName name="FS_F_VW_01_35097_3_2609_28__JV_FS_REC_" localSheetId="5">[200]Import!$B$1155:$Q$1155</definedName>
    <definedName name="FS_F_VW_01_35097_3_2609_28__JV_FS_REC_">[201]Import!$B$1155:$Q$1155</definedName>
    <definedName name="FS_F_VW_01_35097_3_2609_37__JV_FS_REC_" localSheetId="5">[200]Import!$B$1156:$Q$1156</definedName>
    <definedName name="FS_F_VW_01_35097_3_2609_37__JV_FS_REC_">[201]Import!$B$1156:$Q$1156</definedName>
    <definedName name="FS_F_VW_01_35097_3_2609_46__JV_FS_REC_" localSheetId="5">[200]Import!$B$1157:$Q$1157</definedName>
    <definedName name="FS_F_VW_01_35097_3_2609_46__JV_FS_REC_">[201]Import!$B$1157:$Q$1157</definedName>
    <definedName name="FS_F_VW_01_35097_3_2609_68__JV_FS_REC_" localSheetId="5">[200]Import!$B$1158:$Q$1158</definedName>
    <definedName name="FS_F_VW_01_35097_3_2609_68__JV_FS_REC_">[201]Import!$B$1158:$Q$1158</definedName>
    <definedName name="FS_F_VW_01_35097_3_2609_EUR__JV_FS_PR_EX_RATES_DATUM_REC_" localSheetId="5">[200]Import!$B$816:$F$816</definedName>
    <definedName name="FS_F_VW_01_35097_3_2609_EUR__JV_FS_PR_EX_RATES_DATUM_REC_">[201]Import!$B$816:$F$816</definedName>
    <definedName name="FS_F_VW_01_35097_3_2609_RR__JV_FS_BIDDERS_" localSheetId="5">[200]Import!$B$944:$L$944</definedName>
    <definedName name="FS_F_VW_01_35097_3_2609_RR__JV_FS_BIDDERS_">[201]Import!$B$944:$L$944</definedName>
    <definedName name="FS_F_VW_01_35097_3_27724__JV_FS_RV_AVG_PROTODATA_" localSheetId="5">[200]Import!$B$523:$E$523</definedName>
    <definedName name="FS_F_VW_01_35097_3_27724__JV_FS_RV_AVG_PROTODATA_">[201]Import!$B$523:$E$523</definedName>
    <definedName name="FS_F_VW_01_35097_3_27724_1__JV_FS_BAUSTUFE_ANGEBOTE_WAE_" localSheetId="5">[200]Import!$B$358:$E$358</definedName>
    <definedName name="FS_F_VW_01_35097_3_27724_1__JV_FS_BAUSTUFE_ANGEBOTE_WAE_">[201]Import!$B$358:$E$358</definedName>
    <definedName name="FS_F_VW_01_35097_3_27724_2__JV_FS_BAUSTUFE_ANGEBOTE_WAE_" localSheetId="5">[200]Import!$B$359:$E$359</definedName>
    <definedName name="FS_F_VW_01_35097_3_27724_2__JV_FS_BAUSTUFE_ANGEBOTE_WAE_">[201]Import!$B$359:$E$359</definedName>
    <definedName name="FS_F_VW_01_35097_3_27724_EUR__JV_FS_PR_EX_RATES_DATUM_REC_" localSheetId="5">[200]Import!$B$832:$F$832</definedName>
    <definedName name="FS_F_VW_01_35097_3_27724_EUR__JV_FS_PR_EX_RATES_DATUM_REC_">[201]Import!$B$832:$F$832</definedName>
    <definedName name="FS_F_VW_01_35097_3_27724_US__JV_FS_BIDDERS_" localSheetId="5">[200]Import!$B$948:$L$948</definedName>
    <definedName name="FS_F_VW_01_35097_3_27724_US__JV_FS_BIDDERS_">[201]Import!$B$948:$L$948</definedName>
    <definedName name="FS_F_VW_01_35097_3_27909__JV_FS_RV_AVG_PROTODATA_" localSheetId="5">[200]Import!$B$524:$E$524</definedName>
    <definedName name="FS_F_VW_01_35097_3_27909__JV_FS_RV_AVG_PROTODATA_">[201]Import!$B$524:$E$524</definedName>
    <definedName name="FS_F_VW_01_35097_3_27909_1__JV_FS_BAUSTUFE_ANGEBOTE_WAE_" localSheetId="5">[200]Import!$B$360:$E$360</definedName>
    <definedName name="FS_F_VW_01_35097_3_27909_1__JV_FS_BAUSTUFE_ANGEBOTE_WAE_">[201]Import!$B$360:$E$360</definedName>
    <definedName name="FS_F_VW_01_35097_3_27909_11__JV_FS_REC_" localSheetId="5">[200]Import!$B$1194:$Q$1194</definedName>
    <definedName name="FS_F_VW_01_35097_3_27909_11__JV_FS_REC_">[201]Import!$B$1194:$Q$1194</definedName>
    <definedName name="FS_F_VW_01_35097_3_27909_2__JV_FS_BAUSTUFE_ANGEBOTE_WAE_" localSheetId="5">[200]Import!$B$361:$E$361</definedName>
    <definedName name="FS_F_VW_01_35097_3_27909_2__JV_FS_BAUSTUFE_ANGEBOTE_WAE_">[201]Import!$B$361:$E$361</definedName>
    <definedName name="FS_F_VW_01_35097_3_27909_28__JV_FS_REC_" localSheetId="5">[200]Import!$B$1195:$Q$1195</definedName>
    <definedName name="FS_F_VW_01_35097_3_27909_28__JV_FS_REC_">[201]Import!$B$1195:$Q$1195</definedName>
    <definedName name="FS_F_VW_01_35097_3_27909_37__JV_FS_REC_" localSheetId="5">[200]Import!$B$1196:$Q$1196</definedName>
    <definedName name="FS_F_VW_01_35097_3_27909_37__JV_FS_REC_">[201]Import!$B$1196:$Q$1196</definedName>
    <definedName name="FS_F_VW_01_35097_3_27909_46__JV_FS_REC_" localSheetId="5">[200]Import!$B$1197:$Q$1197</definedName>
    <definedName name="FS_F_VW_01_35097_3_27909_46__JV_FS_REC_">[201]Import!$B$1197:$Q$1197</definedName>
    <definedName name="FS_F_VW_01_35097_3_27909_68__JV_FS_REC_" localSheetId="5">[200]Import!$B$1198:$Q$1198</definedName>
    <definedName name="FS_F_VW_01_35097_3_27909_68__JV_FS_REC_">[201]Import!$B$1198:$Q$1198</definedName>
    <definedName name="FS_F_VW_01_35097_3_27909_EUR__JV_FS_PR_EX_RATES_DATUM_REC_" localSheetId="5">[200]Import!$B$833:$F$833</definedName>
    <definedName name="FS_F_VW_01_35097_3_27909_EUR__JV_FS_PR_EX_RATES_DATUM_REC_">[201]Import!$B$833:$F$833</definedName>
    <definedName name="FS_F_VW_01_35097_3_27909_US__JV_FS_BIDDERS_" localSheetId="5">[200]Import!$B$953:$L$953</definedName>
    <definedName name="FS_F_VW_01_35097_3_27909_US__JV_FS_BIDDERS_">[201]Import!$B$953:$L$953</definedName>
    <definedName name="FS_F_VW_01_35097_3_28__JV_FS_BEDARFE_" localSheetId="5">[200]Import!$B$131:$E$131</definedName>
    <definedName name="FS_F_VW_01_35097_3_28__JV_FS_BEDARFE_">[201]Import!$B$131:$E$131</definedName>
    <definedName name="FS_F_VW_01_35097_3_28_13030__JV_FS_BEDARFE_PREISE_QUOTE_" localSheetId="5">[200]Import!$B$71:$L$71</definedName>
    <definedName name="FS_F_VW_01_35097_3_28_13030__JV_FS_BEDARFE_PREISE_QUOTE_">[201]Import!$B$71:$L$71</definedName>
    <definedName name="FS_F_VW_01_35097_3_28_20328__JV_FS_BEDARFE_PREISE_QUOTE_" localSheetId="5">[200]Import!$B$72:$L$72</definedName>
    <definedName name="FS_F_VW_01_35097_3_28_20328__JV_FS_BEDARFE_PREISE_QUOTE_">[201]Import!$B$72:$L$72</definedName>
    <definedName name="FS_F_VW_01_35097_3_28_29344__JV_FS_BEDARFE_PREISE_QUOTE_" localSheetId="5">[200]Import!$B$73:$L$73</definedName>
    <definedName name="FS_F_VW_01_35097_3_28_29344__JV_FS_BEDARFE_PREISE_QUOTE_">[201]Import!$B$73:$L$73</definedName>
    <definedName name="FS_F_VW_01_35097_3_28_2979__JV_FS_BEDARFE_PREISE_QUOTE_" localSheetId="5">[200]Import!$B$70:$L$70</definedName>
    <definedName name="FS_F_VW_01_35097_3_28_2979__JV_FS_BEDARFE_PREISE_QUOTE_">[201]Import!$B$70:$L$70</definedName>
    <definedName name="FS_F_VW_01_35097_3_28_43249__JV_FS_BEDARFE_PREISE_QUOTE_" localSheetId="5">[200]Import!$B$74:$L$74</definedName>
    <definedName name="FS_F_VW_01_35097_3_28_43249__JV_FS_BEDARFE_PREISE_QUOTE_">[201]Import!$B$74:$L$74</definedName>
    <definedName name="FS_F_VW_01_35097_3_28671__JV_FS_RV_AVG_PROTODATA_" localSheetId="5">[200]Import!$B$525:$E$525</definedName>
    <definedName name="FS_F_VW_01_35097_3_28671__JV_FS_RV_AVG_PROTODATA_">[201]Import!$B$525:$E$525</definedName>
    <definedName name="FS_F_VW_01_35097_3_28671_1__JV_FS_BAUSTUFE_ANGEBOTE_WAE_" localSheetId="5">[200]Import!$B$362:$E$362</definedName>
    <definedName name="FS_F_VW_01_35097_3_28671_1__JV_FS_BAUSTUFE_ANGEBOTE_WAE_">[201]Import!$B$362:$E$362</definedName>
    <definedName name="FS_F_VW_01_35097_3_28671_11__JV_FS_REC_" localSheetId="5">[200]Import!$B$1199:$Q$1199</definedName>
    <definedName name="FS_F_VW_01_35097_3_28671_11__JV_FS_REC_">[201]Import!$B$1199:$Q$1199</definedName>
    <definedName name="FS_F_VW_01_35097_3_28671_2__JV_FS_BAUSTUFE_ANGEBOTE_WAE_" localSheetId="5">[200]Import!$B$363:$E$363</definedName>
    <definedName name="FS_F_VW_01_35097_3_28671_2__JV_FS_BAUSTUFE_ANGEBOTE_WAE_">[201]Import!$B$363:$E$363</definedName>
    <definedName name="FS_F_VW_01_35097_3_28671_28__JV_FS_REC_" localSheetId="5">[200]Import!$B$1200:$Q$1200</definedName>
    <definedName name="FS_F_VW_01_35097_3_28671_28__JV_FS_REC_">[201]Import!$B$1200:$Q$1200</definedName>
    <definedName name="FS_F_VW_01_35097_3_28671_37__JV_FS_REC_" localSheetId="5">[200]Import!$B$1201:$Q$1201</definedName>
    <definedName name="FS_F_VW_01_35097_3_28671_37__JV_FS_REC_">[201]Import!$B$1201:$Q$1201</definedName>
    <definedName name="FS_F_VW_01_35097_3_28671_46__JV_FS_REC_" localSheetId="5">[200]Import!$B$1202:$Q$1202</definedName>
    <definedName name="FS_F_VW_01_35097_3_28671_46__JV_FS_REC_">[201]Import!$B$1202:$Q$1202</definedName>
    <definedName name="FS_F_VW_01_35097_3_28671_68__JV_FS_REC_" localSheetId="5">[200]Import!$B$1203:$Q$1203</definedName>
    <definedName name="FS_F_VW_01_35097_3_28671_68__JV_FS_REC_">[201]Import!$B$1203:$Q$1203</definedName>
    <definedName name="FS_F_VW_01_35097_3_28671_BR__JV_FS_BIDDERS_" localSheetId="5">[200]Import!$B$952:$L$952</definedName>
    <definedName name="FS_F_VW_01_35097_3_28671_BR__JV_FS_BIDDERS_">[201]Import!$B$952:$L$952</definedName>
    <definedName name="FS_F_VW_01_35097_3_28671_EUR__JV_FS_PR_EX_RATES_DATUM_REC_" localSheetId="5">[200]Import!$B$834:$F$834</definedName>
    <definedName name="FS_F_VW_01_35097_3_28671_EUR__JV_FS_PR_EX_RATES_DATUM_REC_">[201]Import!$B$834:$F$834</definedName>
    <definedName name="FS_F_VW_01_35097_3_28746__JV_FS_RV_AVG_PROTODATA_" localSheetId="5">[200]Import!$B$526:$E$526</definedName>
    <definedName name="FS_F_VW_01_35097_3_28746__JV_FS_RV_AVG_PROTODATA_">[201]Import!$B$526:$E$526</definedName>
    <definedName name="FS_F_VW_01_35097_3_28746_1__JV_FS_BAUSTUFE_ANGEBOTE_WAE_" localSheetId="5">[200]Import!$B$364:$E$364</definedName>
    <definedName name="FS_F_VW_01_35097_3_28746_1__JV_FS_BAUSTUFE_ANGEBOTE_WAE_">[201]Import!$B$364:$E$364</definedName>
    <definedName name="FS_F_VW_01_35097_3_28746_2__JV_FS_BAUSTUFE_ANGEBOTE_WAE_" localSheetId="5">[200]Import!$B$365:$E$365</definedName>
    <definedName name="FS_F_VW_01_35097_3_28746_2__JV_FS_BAUSTUFE_ANGEBOTE_WAE_">[201]Import!$B$365:$E$365</definedName>
    <definedName name="FS_F_VW_01_35097_3_28746_BX__JV_FS_BIDDERS_" localSheetId="5">[200]Import!$B$954:$L$954</definedName>
    <definedName name="FS_F_VW_01_35097_3_28746_BX__JV_FS_BIDDERS_">[201]Import!$B$954:$L$954</definedName>
    <definedName name="FS_F_VW_01_35097_3_28746_EUR__JV_FS_PR_EX_RATES_DATUM_REC_" localSheetId="5">[200]Import!$B$835:$F$835</definedName>
    <definedName name="FS_F_VW_01_35097_3_28746_EUR__JV_FS_PR_EX_RATES_DATUM_REC_">[201]Import!$B$835:$F$835</definedName>
    <definedName name="FS_F_VW_01_35097_3_29344__JV_FS_ANGEBOTSUEBERSICHT_" localSheetId="5">[200]Import!$B$166:$D$166</definedName>
    <definedName name="FS_F_VW_01_35097_3_29344__JV_FS_ANGEBOTSUEBERSICHT_">[201]Import!$B$166:$D$166</definedName>
    <definedName name="FS_F_VW_01_35097_3_29344__JV_FS_AVG_PRICE_" localSheetId="5">[200]Import!$B$192:$F$192</definedName>
    <definedName name="FS_F_VW_01_35097_3_29344__JV_FS_AVG_PRICE_">[201]Import!$B$192:$F$192</definedName>
    <definedName name="FS_F_VW_01_35097_3_29344__JV_FS_BWERTSHEET_" localSheetId="5">[200]Import!$B$626:$AH$626</definedName>
    <definedName name="FS_F_VW_01_35097_3_29344__JV_FS_BWERTSHEET_">[201]Import!$B$626:$AH$626</definedName>
    <definedName name="FS_F_VW_01_35097_3_29344__JV_FS_COMPARISON_" localSheetId="5">[200]Import!$B$576:$S$576</definedName>
    <definedName name="FS_F_VW_01_35097_3_29344__JV_FS_COMPARISON_">[201]Import!$B$576:$S$576</definedName>
    <definedName name="FS_F_VW_01_35097_3_29344__JV_FS_REC_LIEF_" localSheetId="5">[200]Import!$B$1307:$P$1307</definedName>
    <definedName name="FS_F_VW_01_35097_3_29344__JV_FS_REC_LIEF_">[201]Import!$B$1307:$P$1307</definedName>
    <definedName name="FS_F_VW_01_35097_3_29344__JV_FS_RV_AVG_PROTODATA_" localSheetId="5">[200]Import!$B$527:$E$527</definedName>
    <definedName name="FS_F_VW_01_35097_3_29344__JV_FS_RV_AVG_PROTODATA_">[201]Import!$B$527:$E$527</definedName>
    <definedName name="FS_F_VW_01_35097_3_29344__JV_FS_RV_LTERM_PNACHLASS_" localSheetId="5">[200]Import!$B$601:$X$601</definedName>
    <definedName name="FS_F_VW_01_35097_3_29344__JV_FS_RV_LTERM_PNACHLASS_">[201]Import!$B$601:$X$601</definedName>
    <definedName name="FS_F_VW_01_35097_3_29344_1__JV_FS_BAUSTUFE_ANGEBOTE_WAE_" localSheetId="5">[200]Import!$B$366:$E$366</definedName>
    <definedName name="FS_F_VW_01_35097_3_29344_1__JV_FS_BAUSTUFE_ANGEBOTE_WAE_">[201]Import!$B$366:$E$366</definedName>
    <definedName name="FS_F_VW_01_35097_3_29344_11__JV_FS_REC_" localSheetId="5">[200]Import!$B$1204:$Q$1204</definedName>
    <definedName name="FS_F_VW_01_35097_3_29344_11__JV_FS_REC_">[201]Import!$B$1204:$Q$1204</definedName>
    <definedName name="FS_F_VW_01_35097_3_29344_2__JV_FS_BAUSTUFE_ANGEBOTE_WAE_" localSheetId="5">[200]Import!$B$367:$E$367</definedName>
    <definedName name="FS_F_VW_01_35097_3_29344_2__JV_FS_BAUSTUFE_ANGEBOTE_WAE_">[201]Import!$B$367:$E$367</definedName>
    <definedName name="FS_F_VW_01_35097_3_29344_28__JV_FS_REC_" localSheetId="5">[200]Import!$B$1205:$Q$1205</definedName>
    <definedName name="FS_F_VW_01_35097_3_29344_28__JV_FS_REC_">[201]Import!$B$1205:$Q$1205</definedName>
    <definedName name="FS_F_VW_01_35097_3_29344_37__JV_FS_REC_" localSheetId="5">[200]Import!$B$1206:$Q$1206</definedName>
    <definedName name="FS_F_VW_01_35097_3_29344_37__JV_FS_REC_">[201]Import!$B$1206:$Q$1206</definedName>
    <definedName name="FS_F_VW_01_35097_3_29344_46__JV_FS_REC_" localSheetId="5">[200]Import!$B$1207:$Q$1207</definedName>
    <definedName name="FS_F_VW_01_35097_3_29344_46__JV_FS_REC_">[201]Import!$B$1207:$Q$1207</definedName>
    <definedName name="FS_F_VW_01_35097_3_29344_68__JV_FS_REC_" localSheetId="5">[200]Import!$B$1208:$Q$1208</definedName>
    <definedName name="FS_F_VW_01_35097_3_29344_68__JV_FS_REC_">[201]Import!$B$1208:$Q$1208</definedName>
    <definedName name="FS_F_VW_01_35097_3_29344_EUR__JV_FS_PR_EX_RATES_DATUM_REC_" localSheetId="5">[200]Import!$B$836:$F$836</definedName>
    <definedName name="FS_F_VW_01_35097_3_29344_EUR__JV_FS_PR_EX_RATES_DATUM_REC_">[201]Import!$B$836:$F$836</definedName>
    <definedName name="FS_F_VW_01_35097_3_29344_VW__JV_FS_BIDDERS_" localSheetId="5">[200]Import!$B$942:$L$942</definedName>
    <definedName name="FS_F_VW_01_35097_3_29344_VW__JV_FS_BIDDERS_">[201]Import!$B$942:$L$942</definedName>
    <definedName name="FS_F_VW_01_35097_3_2979__JV_FS_ANGEBOTSUEBERSICHT_" localSheetId="5">[200]Import!$B$167:$D$167</definedName>
    <definedName name="FS_F_VW_01_35097_3_2979__JV_FS_ANGEBOTSUEBERSICHT_">[201]Import!$B$167:$D$167</definedName>
    <definedName name="FS_F_VW_01_35097_3_2979__JV_FS_AVG_PRICE_" localSheetId="5">[200]Import!$B$189:$F$189</definedName>
    <definedName name="FS_F_VW_01_35097_3_2979__JV_FS_AVG_PRICE_">[201]Import!$B$189:$F$189</definedName>
    <definedName name="FS_F_VW_01_35097_3_2979__JV_FS_BWERTSHEET_" localSheetId="5">[200]Import!$B$623:$AH$623</definedName>
    <definedName name="FS_F_VW_01_35097_3_2979__JV_FS_BWERTSHEET_">[201]Import!$B$623:$AH$623</definedName>
    <definedName name="FS_F_VW_01_35097_3_2979__JV_FS_COMPARISON_" localSheetId="5">[200]Import!$B$573:$S$573</definedName>
    <definedName name="FS_F_VW_01_35097_3_2979__JV_FS_COMPARISON_">[201]Import!$B$573:$S$573</definedName>
    <definedName name="FS_F_VW_01_35097_3_2979__JV_FS_REC_LIEF_" localSheetId="5">[200]Import!$B$1304:$P$1304</definedName>
    <definedName name="FS_F_VW_01_35097_3_2979__JV_FS_REC_LIEF_">[201]Import!$B$1304:$P$1304</definedName>
    <definedName name="FS_F_VW_01_35097_3_2979__JV_FS_RV_AVG_PROTODATA_" localSheetId="5">[200]Import!$B$508:$E$508</definedName>
    <definedName name="FS_F_VW_01_35097_3_2979__JV_FS_RV_AVG_PROTODATA_">[201]Import!$B$508:$E$508</definedName>
    <definedName name="FS_F_VW_01_35097_3_2979__JV_FS_RV_LTERM_PNACHLASS_" localSheetId="5">[200]Import!$B$598:$X$598</definedName>
    <definedName name="FS_F_VW_01_35097_3_2979__JV_FS_RV_LTERM_PNACHLASS_">[201]Import!$B$598:$X$598</definedName>
    <definedName name="FS_F_VW_01_35097_3_2979_1__JV_FS_BAUSTUFE_ANGEBOTE_WAE_" localSheetId="5">[200]Import!$B$328:$E$328</definedName>
    <definedName name="FS_F_VW_01_35097_3_2979_1__JV_FS_BAUSTUFE_ANGEBOTE_WAE_">[201]Import!$B$328:$E$328</definedName>
    <definedName name="FS_F_VW_01_35097_3_2979_11__JV_FS_REC_" localSheetId="5">[200]Import!$B$1159:$Q$1159</definedName>
    <definedName name="FS_F_VW_01_35097_3_2979_11__JV_FS_REC_">[201]Import!$B$1159:$Q$1159</definedName>
    <definedName name="FS_F_VW_01_35097_3_2979_2__JV_FS_BAUSTUFE_ANGEBOTE_WAE_" localSheetId="5">[200]Import!$B$329:$E$329</definedName>
    <definedName name="FS_F_VW_01_35097_3_2979_2__JV_FS_BAUSTUFE_ANGEBOTE_WAE_">[201]Import!$B$329:$E$329</definedName>
    <definedName name="FS_F_VW_01_35097_3_2979_28__JV_FS_REC_" localSheetId="5">[200]Import!$B$1160:$Q$1160</definedName>
    <definedName name="FS_F_VW_01_35097_3_2979_28__JV_FS_REC_">[201]Import!$B$1160:$Q$1160</definedName>
    <definedName name="FS_F_VW_01_35097_3_2979_37__JV_FS_REC_" localSheetId="5">[200]Import!$B$1161:$Q$1161</definedName>
    <definedName name="FS_F_VW_01_35097_3_2979_37__JV_FS_REC_">[201]Import!$B$1161:$Q$1161</definedName>
    <definedName name="FS_F_VW_01_35097_3_2979_46__JV_FS_REC_" localSheetId="5">[200]Import!$B$1162:$Q$1162</definedName>
    <definedName name="FS_F_VW_01_35097_3_2979_46__JV_FS_REC_">[201]Import!$B$1162:$Q$1162</definedName>
    <definedName name="FS_F_VW_01_35097_3_2979_68__JV_FS_REC_" localSheetId="5">[200]Import!$B$1163:$Q$1163</definedName>
    <definedName name="FS_F_VW_01_35097_3_2979_68__JV_FS_REC_">[201]Import!$B$1163:$Q$1163</definedName>
    <definedName name="FS_F_VW_01_35097_3_2979_EUR__JV_FS_PR_EX_RATES_DATUM_REC_" localSheetId="5">[200]Import!$B$817:$F$817</definedName>
    <definedName name="FS_F_VW_01_35097_3_2979_EUR__JV_FS_PR_EX_RATES_DATUM_REC_">[201]Import!$B$817:$F$817</definedName>
    <definedName name="FS_F_VW_01_35097_3_2979_VW__JV_FS_BIDDERS_" localSheetId="5">[200]Import!$B$945:$L$945</definedName>
    <definedName name="FS_F_VW_01_35097_3_2979_VW__JV_FS_BIDDERS_">[201]Import!$B$945:$L$945</definedName>
    <definedName name="FS_F_VW_01_35097_3_316__JV_FS_RV_AVG_PROTODATA_" localSheetId="5">[200]Import!$B$503:$E$503</definedName>
    <definedName name="FS_F_VW_01_35097_3_316__JV_FS_RV_AVG_PROTODATA_">[201]Import!$B$503:$E$503</definedName>
    <definedName name="FS_F_VW_01_35097_3_316_1__JV_FS_BAUSTUFE_ANGEBOTE_WAE_" localSheetId="5">[200]Import!$B$318:$E$318</definedName>
    <definedName name="FS_F_VW_01_35097_3_316_1__JV_FS_BAUSTUFE_ANGEBOTE_WAE_">[201]Import!$B$318:$E$318</definedName>
    <definedName name="FS_F_VW_01_35097_3_316_2__JV_FS_BAUSTUFE_ANGEBOTE_WAE_" localSheetId="5">[200]Import!$B$319:$E$319</definedName>
    <definedName name="FS_F_VW_01_35097_3_316_2__JV_FS_BAUSTUFE_ANGEBOTE_WAE_">[201]Import!$B$319:$E$319</definedName>
    <definedName name="FS_F_VW_01_35097_3_316_EUR__JV_FS_PR_EX_RATES_DATUM_REC_" localSheetId="5">[200]Import!$B$812:$F$812</definedName>
    <definedName name="FS_F_VW_01_35097_3_316_EUR__JV_FS_PR_EX_RATES_DATUM_REC_">[201]Import!$B$812:$F$812</definedName>
    <definedName name="FS_F_VW_01_35097_3_316_SK__JV_FS_BIDDERS_" localSheetId="5">[200]Import!$B$928:$L$928</definedName>
    <definedName name="FS_F_VW_01_35097_3_316_SK__JV_FS_BIDDERS_">[201]Import!$B$928:$L$928</definedName>
    <definedName name="FS_F_VW_01_35097_3_3478__JV_FS_RV_AVG_PROTODATA_" localSheetId="5">[200]Import!$B$509:$E$509</definedName>
    <definedName name="FS_F_VW_01_35097_3_3478__JV_FS_RV_AVG_PROTODATA_">[201]Import!$B$509:$E$509</definedName>
    <definedName name="FS_F_VW_01_35097_3_3478_1__JV_FS_BAUSTUFE_ANGEBOTE_WAE_" localSheetId="5">[200]Import!$B$330:$E$330</definedName>
    <definedName name="FS_F_VW_01_35097_3_3478_1__JV_FS_BAUSTUFE_ANGEBOTE_WAE_">[201]Import!$B$330:$E$330</definedName>
    <definedName name="FS_F_VW_01_35097_3_3478_2__JV_FS_BAUSTUFE_ANGEBOTE_WAE_" localSheetId="5">[200]Import!$B$331:$E$331</definedName>
    <definedName name="FS_F_VW_01_35097_3_3478_2__JV_FS_BAUSTUFE_ANGEBOTE_WAE_">[201]Import!$B$331:$E$331</definedName>
    <definedName name="FS_F_VW_01_35097_3_3478_EUR__JV_FS_PR_EX_RATES_DATUM_REC_" localSheetId="5">[200]Import!$B$818:$F$818</definedName>
    <definedName name="FS_F_VW_01_35097_3_3478_EUR__JV_FS_PR_EX_RATES_DATUM_REC_">[201]Import!$B$818:$F$818</definedName>
    <definedName name="FS_F_VW_01_35097_3_3478_ST__JV_FS_BIDDERS_" localSheetId="5">[200]Import!$B$935:$L$935</definedName>
    <definedName name="FS_F_VW_01_35097_3_3478_ST__JV_FS_BIDDERS_">[201]Import!$B$935:$L$935</definedName>
    <definedName name="FS_F_VW_01_35097_3_37__JV_FS_BEDARFE_" localSheetId="5">[200]Import!$B$132:$E$132</definedName>
    <definedName name="FS_F_VW_01_35097_3_37__JV_FS_BEDARFE_">[201]Import!$B$132:$E$132</definedName>
    <definedName name="FS_F_VW_01_35097_3_37_13030__JV_FS_BEDARFE_PREISE_QUOTE_" localSheetId="5">[200]Import!$B$76:$L$76</definedName>
    <definedName name="FS_F_VW_01_35097_3_37_13030__JV_FS_BEDARFE_PREISE_QUOTE_">[201]Import!$B$76:$L$76</definedName>
    <definedName name="FS_F_VW_01_35097_3_37_20328__JV_FS_BEDARFE_PREISE_QUOTE_" localSheetId="5">[200]Import!$B$77:$L$77</definedName>
    <definedName name="FS_F_VW_01_35097_3_37_20328__JV_FS_BEDARFE_PREISE_QUOTE_">[201]Import!$B$77:$L$77</definedName>
    <definedName name="FS_F_VW_01_35097_3_37_29344__JV_FS_BEDARFE_PREISE_QUOTE_" localSheetId="5">[200]Import!$B$78:$L$78</definedName>
    <definedName name="FS_F_VW_01_35097_3_37_29344__JV_FS_BEDARFE_PREISE_QUOTE_">[201]Import!$B$78:$L$78</definedName>
    <definedName name="FS_F_VW_01_35097_3_37_2979__JV_FS_BEDARFE_PREISE_QUOTE_" localSheetId="5">[200]Import!$B$75:$L$75</definedName>
    <definedName name="FS_F_VW_01_35097_3_37_2979__JV_FS_BEDARFE_PREISE_QUOTE_">[201]Import!$B$75:$L$75</definedName>
    <definedName name="FS_F_VW_01_35097_3_37_43249__JV_FS_BEDARFE_PREISE_QUOTE_" localSheetId="5">[200]Import!$B$79:$L$79</definedName>
    <definedName name="FS_F_VW_01_35097_3_37_43249__JV_FS_BEDARFE_PREISE_QUOTE_">[201]Import!$B$79:$L$79</definedName>
    <definedName name="FS_F_VW_01_35097_3_38597__JV_FS_RV_AVG_PROTODATA_" localSheetId="5">[200]Import!$B$528:$E$528</definedName>
    <definedName name="FS_F_VW_01_35097_3_38597__JV_FS_RV_AVG_PROTODATA_">[201]Import!$B$528:$E$528</definedName>
    <definedName name="FS_F_VW_01_35097_3_38597_1__JV_FS_BAUSTUFE_ANGEBOTE_WAE_" localSheetId="5">[200]Import!$B$368:$E$368</definedName>
    <definedName name="FS_F_VW_01_35097_3_38597_1__JV_FS_BAUSTUFE_ANGEBOTE_WAE_">[201]Import!$B$368:$E$368</definedName>
    <definedName name="FS_F_VW_01_35097_3_38597_2__JV_FS_BAUSTUFE_ANGEBOTE_WAE_" localSheetId="5">[200]Import!$B$369:$E$369</definedName>
    <definedName name="FS_F_VW_01_35097_3_38597_2__JV_FS_BAUSTUFE_ANGEBOTE_WAE_">[201]Import!$B$369:$E$369</definedName>
    <definedName name="FS_F_VW_01_35097_3_38597_EUR__JV_FS_PR_EX_RATES_DATUM_REC_" localSheetId="5">[200]Import!$B$837:$F$837</definedName>
    <definedName name="FS_F_VW_01_35097_3_38597_EUR__JV_FS_PR_EX_RATES_DATUM_REC_">[201]Import!$B$837:$F$837</definedName>
    <definedName name="FS_F_VW_01_35097_3_38597_ZA__JV_FS_BIDDERS_" localSheetId="5">[200]Import!$B$932:$L$932</definedName>
    <definedName name="FS_F_VW_01_35097_3_38597_ZA__JV_FS_BIDDERS_">[201]Import!$B$932:$L$932</definedName>
    <definedName name="FS_F_VW_01_35097_3_43249__JV_FS_ANGEBOTSUEBERSICHT_" localSheetId="5">[200]Import!$B$168:$D$168</definedName>
    <definedName name="FS_F_VW_01_35097_3_43249__JV_FS_ANGEBOTSUEBERSICHT_">[201]Import!$B$168:$D$168</definedName>
    <definedName name="FS_F_VW_01_35097_3_43249__JV_FS_AVG_PRICE_" localSheetId="5">[200]Import!$B$193:$F$193</definedName>
    <definedName name="FS_F_VW_01_35097_3_43249__JV_FS_AVG_PRICE_">[201]Import!$B$193:$F$193</definedName>
    <definedName name="FS_F_VW_01_35097_3_43249__JV_FS_BWERTSHEET_" localSheetId="5">[200]Import!$B$627:$AH$627</definedName>
    <definedName name="FS_F_VW_01_35097_3_43249__JV_FS_BWERTSHEET_">[201]Import!$B$627:$AH$627</definedName>
    <definedName name="FS_F_VW_01_35097_3_43249__JV_FS_COMPARISON_" localSheetId="5">[200]Import!$B$577:$S$577</definedName>
    <definedName name="FS_F_VW_01_35097_3_43249__JV_FS_COMPARISON_">[201]Import!$B$577:$S$577</definedName>
    <definedName name="FS_F_VW_01_35097_3_43249__JV_FS_REC_LIEF_" localSheetId="5">[200]Import!$B$1308:$P$1308</definedName>
    <definedName name="FS_F_VW_01_35097_3_43249__JV_FS_REC_LIEF_">[201]Import!$B$1308:$P$1308</definedName>
    <definedName name="FS_F_VW_01_35097_3_43249__JV_FS_RV_AVG_PROTODATA_" localSheetId="5">[200]Import!$B$529:$E$529</definedName>
    <definedName name="FS_F_VW_01_35097_3_43249__JV_FS_RV_AVG_PROTODATA_">[201]Import!$B$529:$E$529</definedName>
    <definedName name="FS_F_VW_01_35097_3_43249__JV_FS_RV_LTERM_PNACHLASS_" localSheetId="5">[200]Import!$B$602:$X$602</definedName>
    <definedName name="FS_F_VW_01_35097_3_43249__JV_FS_RV_LTERM_PNACHLASS_">[201]Import!$B$602:$X$602</definedName>
    <definedName name="FS_F_VW_01_35097_3_43249_1__JV_FS_BAUSTUFE_ANGEBOTE_WAE_" localSheetId="5">[200]Import!$B$370:$E$370</definedName>
    <definedName name="FS_F_VW_01_35097_3_43249_1__JV_FS_BAUSTUFE_ANGEBOTE_WAE_">[201]Import!$B$370:$E$370</definedName>
    <definedName name="FS_F_VW_01_35097_3_43249_11__JV_FS_REC_" localSheetId="5">[200]Import!$B$1209:$Q$1209</definedName>
    <definedName name="FS_F_VW_01_35097_3_43249_11__JV_FS_REC_">[201]Import!$B$1209:$Q$1209</definedName>
    <definedName name="FS_F_VW_01_35097_3_43249_2__JV_FS_BAUSTUFE_ANGEBOTE_WAE_" localSheetId="5">[200]Import!$B$371:$E$371</definedName>
    <definedName name="FS_F_VW_01_35097_3_43249_2__JV_FS_BAUSTUFE_ANGEBOTE_WAE_">[201]Import!$B$371:$E$371</definedName>
    <definedName name="FS_F_VW_01_35097_3_43249_28__JV_FS_REC_" localSheetId="5">[200]Import!$B$1210:$Q$1210</definedName>
    <definedName name="FS_F_VW_01_35097_3_43249_28__JV_FS_REC_">[201]Import!$B$1210:$Q$1210</definedName>
    <definedName name="FS_F_VW_01_35097_3_43249_37__JV_FS_REC_" localSheetId="5">[200]Import!$B$1211:$Q$1211</definedName>
    <definedName name="FS_F_VW_01_35097_3_43249_37__JV_FS_REC_">[201]Import!$B$1211:$Q$1211</definedName>
    <definedName name="FS_F_VW_01_35097_3_43249_46__JV_FS_REC_" localSheetId="5">[200]Import!$B$1212:$Q$1212</definedName>
    <definedName name="FS_F_VW_01_35097_3_43249_46__JV_FS_REC_">[201]Import!$B$1212:$Q$1212</definedName>
    <definedName name="FS_F_VW_01_35097_3_43249_68__JV_FS_REC_" localSheetId="5">[200]Import!$B$1213:$Q$1213</definedName>
    <definedName name="FS_F_VW_01_35097_3_43249_68__JV_FS_REC_">[201]Import!$B$1213:$Q$1213</definedName>
    <definedName name="FS_F_VW_01_35097_3_43249_EUR__JV_FS_PR_EX_RATES_DATUM_REC_" localSheetId="5">[200]Import!$B$838:$F$838</definedName>
    <definedName name="FS_F_VW_01_35097_3_43249_EUR__JV_FS_PR_EX_RATES_DATUM_REC_">[201]Import!$B$838:$F$838</definedName>
    <definedName name="FS_F_VW_01_35097_3_43249_VW__JV_FS_BIDDERS_" localSheetId="5">[200]Import!$B$949:$L$949</definedName>
    <definedName name="FS_F_VW_01_35097_3_43249_VW__JV_FS_BIDDERS_">[201]Import!$B$949:$L$949</definedName>
    <definedName name="FS_F_VW_01_35097_3_46__JV_FS_BEDARFE_" localSheetId="5">[200]Import!$B$133:$E$133</definedName>
    <definedName name="FS_F_VW_01_35097_3_46__JV_FS_BEDARFE_">[201]Import!$B$133:$E$133</definedName>
    <definedName name="FS_F_VW_01_35097_3_46_13030__JV_FS_BEDARFE_PREISE_QUOTE_" localSheetId="5">[200]Import!$B$81:$L$81</definedName>
    <definedName name="FS_F_VW_01_35097_3_46_13030__JV_FS_BEDARFE_PREISE_QUOTE_">[201]Import!$B$81:$L$81</definedName>
    <definedName name="FS_F_VW_01_35097_3_46_20328__JV_FS_BEDARFE_PREISE_QUOTE_" localSheetId="5">[200]Import!$B$82:$L$82</definedName>
    <definedName name="FS_F_VW_01_35097_3_46_20328__JV_FS_BEDARFE_PREISE_QUOTE_">[201]Import!$B$82:$L$82</definedName>
    <definedName name="FS_F_VW_01_35097_3_46_29344__JV_FS_BEDARFE_PREISE_QUOTE_" localSheetId="5">[200]Import!$B$83:$L$83</definedName>
    <definedName name="FS_F_VW_01_35097_3_46_29344__JV_FS_BEDARFE_PREISE_QUOTE_">[201]Import!$B$83:$L$83</definedName>
    <definedName name="FS_F_VW_01_35097_3_46_2979__JV_FS_BEDARFE_PREISE_QUOTE_" localSheetId="5">[200]Import!$B$80:$L$80</definedName>
    <definedName name="FS_F_VW_01_35097_3_46_2979__JV_FS_BEDARFE_PREISE_QUOTE_">[201]Import!$B$80:$L$80</definedName>
    <definedName name="FS_F_VW_01_35097_3_46_43249__JV_FS_BEDARFE_PREISE_QUOTE_" localSheetId="5">[200]Import!$B$84:$L$84</definedName>
    <definedName name="FS_F_VW_01_35097_3_46_43249__JV_FS_BEDARFE_PREISE_QUOTE_">[201]Import!$B$84:$L$84</definedName>
    <definedName name="FS_F_VW_01_35097_3_68__JV_FS_BEDARFE_" localSheetId="5">[200]Import!$B$134:$E$134</definedName>
    <definedName name="FS_F_VW_01_35097_3_68__JV_FS_BEDARFE_">[201]Import!$B$134:$E$134</definedName>
    <definedName name="FS_F_VW_01_35097_3_68_13030__JV_FS_BEDARFE_PREISE_QUOTE_" localSheetId="5">[200]Import!$B$86:$L$86</definedName>
    <definedName name="FS_F_VW_01_35097_3_68_13030__JV_FS_BEDARFE_PREISE_QUOTE_">[201]Import!$B$86:$L$86</definedName>
    <definedName name="FS_F_VW_01_35097_3_68_20328__JV_FS_BEDARFE_PREISE_QUOTE_" localSheetId="5">[200]Import!$B$87:$L$87</definedName>
    <definedName name="FS_F_VW_01_35097_3_68_20328__JV_FS_BEDARFE_PREISE_QUOTE_">[201]Import!$B$87:$L$87</definedName>
    <definedName name="FS_F_VW_01_35097_3_68_29344__JV_FS_BEDARFE_PREISE_QUOTE_" localSheetId="5">[200]Import!$B$88:$L$88</definedName>
    <definedName name="FS_F_VW_01_35097_3_68_29344__JV_FS_BEDARFE_PREISE_QUOTE_">[201]Import!$B$88:$L$88</definedName>
    <definedName name="FS_F_VW_01_35097_3_68_2979__JV_FS_BEDARFE_PREISE_QUOTE_" localSheetId="5">[200]Import!$B$85:$L$85</definedName>
    <definedName name="FS_F_VW_01_35097_3_68_2979__JV_FS_BEDARFE_PREISE_QUOTE_">[201]Import!$B$85:$L$85</definedName>
    <definedName name="FS_F_VW_01_35097_3_68_43249__JV_FS_BEDARFE_PREISE_QUOTE_" localSheetId="5">[200]Import!$B$89:$L$89</definedName>
    <definedName name="FS_F_VW_01_35097_3_68_43249__JV_FS_BEDARFE_PREISE_QUOTE_">[201]Import!$B$89:$L$89</definedName>
    <definedName name="FS_F_VW_01_35097_3_8319__JV_FS_RV_AVG_PROTODATA_" localSheetId="5">[200]Import!$B$510:$E$510</definedName>
    <definedName name="FS_F_VW_01_35097_3_8319__JV_FS_RV_AVG_PROTODATA_">[201]Import!$B$510:$E$510</definedName>
    <definedName name="FS_F_VW_01_35097_3_8319_1__JV_FS_BAUSTUFE_ANGEBOTE_WAE_" localSheetId="5">[200]Import!$B$332:$E$332</definedName>
    <definedName name="FS_F_VW_01_35097_3_8319_1__JV_FS_BAUSTUFE_ANGEBOTE_WAE_">[201]Import!$B$332:$E$332</definedName>
    <definedName name="FS_F_VW_01_35097_3_8319_2__JV_FS_BAUSTUFE_ANGEBOTE_WAE_" localSheetId="5">[200]Import!$B$333:$E$333</definedName>
    <definedName name="FS_F_VW_01_35097_3_8319_2__JV_FS_BAUSTUFE_ANGEBOTE_WAE_">[201]Import!$B$333:$E$333</definedName>
    <definedName name="FS_F_VW_01_35097_3_8319_EUR__JV_FS_PR_EX_RATES_DATUM_REC_" localSheetId="5">[200]Import!$B$819:$F$819</definedName>
    <definedName name="FS_F_VW_01_35097_3_8319_EUR__JV_FS_PR_EX_RATES_DATUM_REC_">[201]Import!$B$819:$F$819</definedName>
    <definedName name="FS_F_VW_01_35097_3_8319_VW__JV_FS_BIDDERS_" localSheetId="5">[200]Import!$B$946:$L$946</definedName>
    <definedName name="FS_F_VW_01_35097_3_8319_VW__JV_FS_BIDDERS_">[201]Import!$B$946:$L$946</definedName>
    <definedName name="FS_F_VW_01_35097_3_EUR_11330__JV_FS_PR_EX_RATES_DATUM_COMP_" localSheetId="5">[200]Import!$B$694:$F$694</definedName>
    <definedName name="FS_F_VW_01_35097_3_EUR_11330__JV_FS_PR_EX_RATES_DATUM_COMP_">[201]Import!$B$694:$F$694</definedName>
    <definedName name="FS_F_VW_01_35097_3_EUR_11451__JV_FS_PR_EX_RATES_DATUM_COMP_" localSheetId="5">[200]Import!$B$695:$F$695</definedName>
    <definedName name="FS_F_VW_01_35097_3_EUR_11451__JV_FS_PR_EX_RATES_DATUM_COMP_">[201]Import!$B$695:$F$695</definedName>
    <definedName name="FS_F_VW_01_35097_3_EUR_13030__JV_FS_PR_EX_RATES_DATUM_COMP_" localSheetId="5">[200]Import!$B$717:$F$717</definedName>
    <definedName name="FS_F_VW_01_35097_3_EUR_13030__JV_FS_PR_EX_RATES_DATUM_COMP_">[201]Import!$B$717:$F$717</definedName>
    <definedName name="FS_F_VW_01_35097_3_EUR_1328__JV_FS_PR_EX_RATES_DATUM_COMP_" localSheetId="5">[200]Import!$B$697:$F$697</definedName>
    <definedName name="FS_F_VW_01_35097_3_EUR_1328__JV_FS_PR_EX_RATES_DATUM_COMP_">[201]Import!$B$697:$F$697</definedName>
    <definedName name="FS_F_VW_01_35097_3_EUR_1462__JV_FS_PR_EX_RATES_DATUM_COMP_" localSheetId="5">[200]Import!$B$698:$F$698</definedName>
    <definedName name="FS_F_VW_01_35097_3_EUR_1462__JV_FS_PR_EX_RATES_DATUM_COMP_">[201]Import!$B$698:$F$698</definedName>
    <definedName name="FS_F_VW_01_35097_3_EUR_15245__JV_FS_PR_EX_RATES_DATUM_COMP_" localSheetId="5">[200]Import!$B$706:$F$706</definedName>
    <definedName name="FS_F_VW_01_35097_3_EUR_15245__JV_FS_PR_EX_RATES_DATUM_COMP_">[201]Import!$B$706:$F$706</definedName>
    <definedName name="FS_F_VW_01_35097_3_EUR_159__JV_FS_PR_EX_RATES_DATUM_COMP_" localSheetId="5">[200]Import!$B$707:$F$707</definedName>
    <definedName name="FS_F_VW_01_35097_3_EUR_159__JV_FS_PR_EX_RATES_DATUM_COMP_">[201]Import!$B$707:$F$707</definedName>
    <definedName name="FS_F_VW_01_35097_3_EUR_18244__JV_FS_PR_EX_RATES_DATUM_COMP_" localSheetId="5">[200]Import!$B$701:$F$701</definedName>
    <definedName name="FS_F_VW_01_35097_3_EUR_18244__JV_FS_PR_EX_RATES_DATUM_COMP_">[201]Import!$B$701:$F$701</definedName>
    <definedName name="FS_F_VW_01_35097_3_EUR_18245__JV_FS_PR_EX_RATES_DATUM_COMP_" localSheetId="5">[200]Import!$B$702:$F$702</definedName>
    <definedName name="FS_F_VW_01_35097_3_EUR_18245__JV_FS_PR_EX_RATES_DATUM_COMP_">[201]Import!$B$702:$F$702</definedName>
    <definedName name="FS_F_VW_01_35097_3_EUR_19964__JV_FS_PR_EX_RATES_DATUM_COMP_" localSheetId="5">[200]Import!$B$709:$F$709</definedName>
    <definedName name="FS_F_VW_01_35097_3_EUR_19964__JV_FS_PR_EX_RATES_DATUM_COMP_">[201]Import!$B$709:$F$709</definedName>
    <definedName name="FS_F_VW_01_35097_3_EUR_20328__JV_FS_PR_EX_RATES_DATUM_COMP_" localSheetId="5">[200]Import!$B$718:$F$718</definedName>
    <definedName name="FS_F_VW_01_35097_3_EUR_20328__JV_FS_PR_EX_RATES_DATUM_COMP_">[201]Import!$B$718:$F$718</definedName>
    <definedName name="FS_F_VW_01_35097_3_EUR_2261__JV_FS_PR_EX_RATES_DATUM_COMP_" localSheetId="5">[200]Import!$B$714:$F$714</definedName>
    <definedName name="FS_F_VW_01_35097_3_EUR_2261__JV_FS_PR_EX_RATES_DATUM_COMP_">[201]Import!$B$714:$F$714</definedName>
    <definedName name="FS_F_VW_01_35097_3_EUR_23586__JV_FS_PR_EX_RATES_DATUM_COMP_" localSheetId="5">[200]Import!$B$700:$F$700</definedName>
    <definedName name="FS_F_VW_01_35097_3_EUR_23586__JV_FS_PR_EX_RATES_DATUM_COMP_">[201]Import!$B$700:$F$700</definedName>
    <definedName name="FS_F_VW_01_35097_3_EUR_24968__JV_FS_PR_EX_RATES_DATUM_COMP_" localSheetId="5">[200]Import!$B$710:$F$710</definedName>
    <definedName name="FS_F_VW_01_35097_3_EUR_24968__JV_FS_PR_EX_RATES_DATUM_COMP_">[201]Import!$B$710:$F$710</definedName>
    <definedName name="FS_F_VW_01_35097_3_EUR_24969__JV_FS_PR_EX_RATES_DATUM_COMP_" localSheetId="5">[200]Import!$B$711:$F$711</definedName>
    <definedName name="FS_F_VW_01_35097_3_EUR_24969__JV_FS_PR_EX_RATES_DATUM_COMP_">[201]Import!$B$711:$F$711</definedName>
    <definedName name="FS_F_VW_01_35097_3_EUR_25756__JV_FS_PR_EX_RATES_DATUM_COMP_" localSheetId="5">[200]Import!$B$703:$F$703</definedName>
    <definedName name="FS_F_VW_01_35097_3_EUR_25756__JV_FS_PR_EX_RATES_DATUM_COMP_">[201]Import!$B$703:$F$703</definedName>
    <definedName name="FS_F_VW_01_35097_3_EUR_2609__JV_FS_PR_EX_RATES_DATUM_COMP_" localSheetId="5">[200]Import!$B$704:$F$704</definedName>
    <definedName name="FS_F_VW_01_35097_3_EUR_2609__JV_FS_PR_EX_RATES_DATUM_COMP_">[201]Import!$B$704:$F$704</definedName>
    <definedName name="FS_F_VW_01_35097_3_EUR_27724__JV_FS_PR_EX_RATES_DATUM_COMP_" localSheetId="5">[200]Import!$B$712:$F$712</definedName>
    <definedName name="FS_F_VW_01_35097_3_EUR_27724__JV_FS_PR_EX_RATES_DATUM_COMP_">[201]Import!$B$712:$F$712</definedName>
    <definedName name="FS_F_VW_01_35097_3_EUR_27909__JV_FS_PR_EX_RATES_DATUM_COMP_" localSheetId="5">[200]Import!$B$713:$F$713</definedName>
    <definedName name="FS_F_VW_01_35097_3_EUR_27909__JV_FS_PR_EX_RATES_DATUM_COMP_">[201]Import!$B$713:$F$713</definedName>
    <definedName name="FS_F_VW_01_35097_3_EUR_28671__JV_FS_PR_EX_RATES_DATUM_COMP_" localSheetId="5">[200]Import!$B$696:$F$696</definedName>
    <definedName name="FS_F_VW_01_35097_3_EUR_28671__JV_FS_PR_EX_RATES_DATUM_COMP_">[201]Import!$B$696:$F$696</definedName>
    <definedName name="FS_F_VW_01_35097_3_EUR_28746__JV_FS_PR_EX_RATES_DATUM_COMP_" localSheetId="5">[200]Import!$B$699:$F$699</definedName>
    <definedName name="FS_F_VW_01_35097_3_EUR_28746__JV_FS_PR_EX_RATES_DATUM_COMP_">[201]Import!$B$699:$F$699</definedName>
    <definedName name="FS_F_VW_01_35097_3_EUR_29344__JV_FS_PR_EX_RATES_DATUM_COMP_" localSheetId="5">[200]Import!$B$719:$F$719</definedName>
    <definedName name="FS_F_VW_01_35097_3_EUR_29344__JV_FS_PR_EX_RATES_DATUM_COMP_">[201]Import!$B$719:$F$719</definedName>
    <definedName name="FS_F_VW_01_35097_3_EUR_2979__JV_FS_PR_EX_RATES_DATUM_COMP_" localSheetId="5">[200]Import!$B$715:$F$715</definedName>
    <definedName name="FS_F_VW_01_35097_3_EUR_2979__JV_FS_PR_EX_RATES_DATUM_COMP_">[201]Import!$B$715:$F$715</definedName>
    <definedName name="FS_F_VW_01_35097_3_EUR_316__JV_FS_PR_EX_RATES_DATUM_COMP_" localSheetId="5">[200]Import!$B$705:$F$705</definedName>
    <definedName name="FS_F_VW_01_35097_3_EUR_316__JV_FS_PR_EX_RATES_DATUM_COMP_">[201]Import!$B$705:$F$705</definedName>
    <definedName name="FS_F_VW_01_35097_3_EUR_3478__JV_FS_PR_EX_RATES_DATUM_COMP_" localSheetId="5">[200]Import!$B$708:$F$708</definedName>
    <definedName name="FS_F_VW_01_35097_3_EUR_3478__JV_FS_PR_EX_RATES_DATUM_COMP_">[201]Import!$B$708:$F$708</definedName>
    <definedName name="FS_F_VW_01_35097_3_EUR_38597__JV_FS_PR_EX_RATES_DATUM_COMP_" localSheetId="5">[200]Import!$B$721:$F$721</definedName>
    <definedName name="FS_F_VW_01_35097_3_EUR_38597__JV_FS_PR_EX_RATES_DATUM_COMP_">[201]Import!$B$721:$F$721</definedName>
    <definedName name="FS_F_VW_01_35097_3_EUR_43249__JV_FS_PR_EX_RATES_DATUM_COMP_" localSheetId="5">[200]Import!$B$720:$F$720</definedName>
    <definedName name="FS_F_VW_01_35097_3_EUR_43249__JV_FS_PR_EX_RATES_DATUM_COMP_">[201]Import!$B$720:$F$720</definedName>
    <definedName name="FS_F_VW_01_35097_3_EUR_8319__JV_FS_PR_EX_RATES_DATUM_COMP_" localSheetId="5">[200]Import!$B$716:$F$716</definedName>
    <definedName name="FS_F_VW_01_35097_3_EUR_8319__JV_FS_PR_EX_RATES_DATUM_COMP_">[201]Import!$B$716:$F$716</definedName>
    <definedName name="FS_F_VW_01_35097_4__FS_NEUTEILE_" localSheetId="5">[200]Import!$B$148:$D$148</definedName>
    <definedName name="FS_F_VW_01_35097_4__FS_NEUTEILE_">[201]Import!$B$148:$D$148</definedName>
    <definedName name="FS_F_VW_01_35097_4__JV_FS_PRAESENTATIONEN_" localSheetId="5">[200]Import!$B$9:$AN$9</definedName>
    <definedName name="FS_F_VW_01_35097_4__JV_FS_PRAESENTATIONEN_">[201]Import!$B$9:$AN$9</definedName>
    <definedName name="FS_F_VW_01_35097_4_1__V_FS_BAUSTUFE_VORGABEN_STK_" localSheetId="5">[200]Import!$B$439:$D$439</definedName>
    <definedName name="FS_F_VW_01_35097_4_1__V_FS_BAUSTUFE_VORGABEN_STK_">[201]Import!$B$439:$D$439</definedName>
    <definedName name="FS_F_VW_01_35097_4_11__JV_FS_BEDARFE_" localSheetId="5">[200]Import!$B$135:$E$135</definedName>
    <definedName name="FS_F_VW_01_35097_4_11__JV_FS_BEDARFE_">[201]Import!$B$135:$E$135</definedName>
    <definedName name="FS_F_VW_01_35097_4_11_13030__JV_FS_BEDARFE_PREISE_QUOTE_" localSheetId="5">[200]Import!$B$91:$L$91</definedName>
    <definedName name="FS_F_VW_01_35097_4_11_13030__JV_FS_BEDARFE_PREISE_QUOTE_">[201]Import!$B$91:$L$91</definedName>
    <definedName name="FS_F_VW_01_35097_4_11_20328__JV_FS_BEDARFE_PREISE_QUOTE_" localSheetId="5">[200]Import!$B$92:$L$92</definedName>
    <definedName name="FS_F_VW_01_35097_4_11_20328__JV_FS_BEDARFE_PREISE_QUOTE_">[201]Import!$B$92:$L$92</definedName>
    <definedName name="FS_F_VW_01_35097_4_11_29344__JV_FS_BEDARFE_PREISE_QUOTE_" localSheetId="5">[200]Import!$B$93:$L$93</definedName>
    <definedName name="FS_F_VW_01_35097_4_11_29344__JV_FS_BEDARFE_PREISE_QUOTE_">[201]Import!$B$93:$L$93</definedName>
    <definedName name="FS_F_VW_01_35097_4_11_2979__JV_FS_BEDARFE_PREISE_QUOTE_" localSheetId="5">[200]Import!$B$90:$L$90</definedName>
    <definedName name="FS_F_VW_01_35097_4_11_2979__JV_FS_BEDARFE_PREISE_QUOTE_">[201]Import!$B$90:$L$90</definedName>
    <definedName name="FS_F_VW_01_35097_4_11_43249__JV_FS_BEDARFE_PREISE_QUOTE_" localSheetId="5">[200]Import!$B$94:$L$94</definedName>
    <definedName name="FS_F_VW_01_35097_4_11_43249__JV_FS_BEDARFE_PREISE_QUOTE_">[201]Import!$B$94:$L$94</definedName>
    <definedName name="FS_F_VW_01_35097_4_11330__JV_FS_RV_AVG_PROTODATA_" localSheetId="5">[200]Import!$B$539:$E$539</definedName>
    <definedName name="FS_F_VW_01_35097_4_11330__JV_FS_RV_AVG_PROTODATA_">[201]Import!$B$539:$E$539</definedName>
    <definedName name="FS_F_VW_01_35097_4_11330_1__JV_FS_BAUSTUFE_ANGEBOTE_WAE_" localSheetId="5">[200]Import!$B$390:$E$390</definedName>
    <definedName name="FS_F_VW_01_35097_4_11330_1__JV_FS_BAUSTUFE_ANGEBOTE_WAE_">[201]Import!$B$390:$E$390</definedName>
    <definedName name="FS_F_VW_01_35097_4_11330_11__JV_FS_REC_" localSheetId="5">[200]Import!$B$1239:$Q$1239</definedName>
    <definedName name="FS_F_VW_01_35097_4_11330_11__JV_FS_REC_">[201]Import!$B$1239:$Q$1239</definedName>
    <definedName name="FS_F_VW_01_35097_4_11330_2__JV_FS_BAUSTUFE_ANGEBOTE_WAE_" localSheetId="5">[200]Import!$B$391:$E$391</definedName>
    <definedName name="FS_F_VW_01_35097_4_11330_2__JV_FS_BAUSTUFE_ANGEBOTE_WAE_">[201]Import!$B$391:$E$391</definedName>
    <definedName name="FS_F_VW_01_35097_4_11330_28__JV_FS_REC_" localSheetId="5">[200]Import!$B$1240:$Q$1240</definedName>
    <definedName name="FS_F_VW_01_35097_4_11330_28__JV_FS_REC_">[201]Import!$B$1240:$Q$1240</definedName>
    <definedName name="FS_F_VW_01_35097_4_11330_37__JV_FS_REC_" localSheetId="5">[200]Import!$B$1241:$Q$1241</definedName>
    <definedName name="FS_F_VW_01_35097_4_11330_37__JV_FS_REC_">[201]Import!$B$1241:$Q$1241</definedName>
    <definedName name="FS_F_VW_01_35097_4_11330_46__JV_FS_REC_" localSheetId="5">[200]Import!$B$1242:$Q$1242</definedName>
    <definedName name="FS_F_VW_01_35097_4_11330_46__JV_FS_REC_">[201]Import!$B$1242:$Q$1242</definedName>
    <definedName name="FS_F_VW_01_35097_4_11330_68__JV_FS_REC_" localSheetId="5">[200]Import!$B$1243:$Q$1243</definedName>
    <definedName name="FS_F_VW_01_35097_4_11330_68__JV_FS_REC_">[201]Import!$B$1243:$Q$1243</definedName>
    <definedName name="FS_F_VW_01_35097_4_11330_BR__JV_FS_BIDDERS_" localSheetId="5">[200]Import!$B$959:$L$959</definedName>
    <definedName name="FS_F_VW_01_35097_4_11330_BR__JV_FS_BIDDERS_">[201]Import!$B$959:$L$959</definedName>
    <definedName name="FS_F_VW_01_35097_4_11330_EUR__JV_FS_PR_EX_RATES_DATUM_REC_" localSheetId="5">[200]Import!$B$848:$F$848</definedName>
    <definedName name="FS_F_VW_01_35097_4_11330_EUR__JV_FS_PR_EX_RATES_DATUM_REC_">[201]Import!$B$848:$F$848</definedName>
    <definedName name="FS_F_VW_01_35097_4_11451__JV_FS_RV_AVG_PROTODATA_" localSheetId="5">[200]Import!$B$540:$E$540</definedName>
    <definedName name="FS_F_VW_01_35097_4_11451__JV_FS_RV_AVG_PROTODATA_">[201]Import!$B$540:$E$540</definedName>
    <definedName name="FS_F_VW_01_35097_4_11451_1__JV_FS_BAUSTUFE_ANGEBOTE_WAE_" localSheetId="5">[200]Import!$B$392:$E$392</definedName>
    <definedName name="FS_F_VW_01_35097_4_11451_1__JV_FS_BAUSTUFE_ANGEBOTE_WAE_">[201]Import!$B$392:$E$392</definedName>
    <definedName name="FS_F_VW_01_35097_4_11451_2__JV_FS_BAUSTUFE_ANGEBOTE_WAE_" localSheetId="5">[200]Import!$B$393:$E$393</definedName>
    <definedName name="FS_F_VW_01_35097_4_11451_2__JV_FS_BAUSTUFE_ANGEBOTE_WAE_">[201]Import!$B$393:$E$393</definedName>
    <definedName name="FS_F_VW_01_35097_4_11451_BR__JV_FS_BIDDERS_" localSheetId="5">[200]Import!$B$966:$L$966</definedName>
    <definedName name="FS_F_VW_01_35097_4_11451_BR__JV_FS_BIDDERS_">[201]Import!$B$966:$L$966</definedName>
    <definedName name="FS_F_VW_01_35097_4_11451_EUR__JV_FS_PR_EX_RATES_DATUM_REC_" localSheetId="5">[200]Import!$B$849:$F$849</definedName>
    <definedName name="FS_F_VW_01_35097_4_11451_EUR__JV_FS_PR_EX_RATES_DATUM_REC_">[201]Import!$B$849:$F$849</definedName>
    <definedName name="FS_F_VW_01_35097_4_13030__JV_FS_ANGEBOTSUEBERSICHT_" localSheetId="5">[200]Import!$B$169:$D$169</definedName>
    <definedName name="FS_F_VW_01_35097_4_13030__JV_FS_ANGEBOTSUEBERSICHT_">[201]Import!$B$169:$D$169</definedName>
    <definedName name="FS_F_VW_01_35097_4_13030__JV_FS_AVG_PRICE_" localSheetId="5">[200]Import!$B$195:$F$195</definedName>
    <definedName name="FS_F_VW_01_35097_4_13030__JV_FS_AVG_PRICE_">[201]Import!$B$195:$F$195</definedName>
    <definedName name="FS_F_VW_01_35097_4_13030__JV_FS_BWERTSHEET_" localSheetId="5">[200]Import!$B$629:$AH$629</definedName>
    <definedName name="FS_F_VW_01_35097_4_13030__JV_FS_BWERTSHEET_">[201]Import!$B$629:$AH$629</definedName>
    <definedName name="FS_F_VW_01_35097_4_13030__JV_FS_COMPARISON_" localSheetId="5">[200]Import!$B$579:$S$579</definedName>
    <definedName name="FS_F_VW_01_35097_4_13030__JV_FS_COMPARISON_">[201]Import!$B$579:$S$579</definedName>
    <definedName name="FS_F_VW_01_35097_4_13030__JV_FS_REC_LIEF_" localSheetId="5">[200]Import!$B$1310:$P$1310</definedName>
    <definedName name="FS_F_VW_01_35097_4_13030__JV_FS_REC_LIEF_">[201]Import!$B$1310:$P$1310</definedName>
    <definedName name="FS_F_VW_01_35097_4_13030__JV_FS_RV_AVG_PROTODATA_" localSheetId="5">[200]Import!$B$541:$E$541</definedName>
    <definedName name="FS_F_VW_01_35097_4_13030__JV_FS_RV_AVG_PROTODATA_">[201]Import!$B$541:$E$541</definedName>
    <definedName name="FS_F_VW_01_35097_4_13030__JV_FS_RV_LTERM_PNACHLASS_" localSheetId="5">[200]Import!$B$604:$X$604</definedName>
    <definedName name="FS_F_VW_01_35097_4_13030__JV_FS_RV_LTERM_PNACHLASS_">[201]Import!$B$604:$X$604</definedName>
    <definedName name="FS_F_VW_01_35097_4_13030_1__JV_FS_BAUSTUFE_ANGEBOTE_WAE_" localSheetId="5">[200]Import!$B$394:$E$394</definedName>
    <definedName name="FS_F_VW_01_35097_4_13030_1__JV_FS_BAUSTUFE_ANGEBOTE_WAE_">[201]Import!$B$394:$E$394</definedName>
    <definedName name="FS_F_VW_01_35097_4_13030_11__JV_FS_REC_" localSheetId="5">[200]Import!$B$1244:$Q$1244</definedName>
    <definedName name="FS_F_VW_01_35097_4_13030_11__JV_FS_REC_">[201]Import!$B$1244:$Q$1244</definedName>
    <definedName name="FS_F_VW_01_35097_4_13030_2__JV_FS_BAUSTUFE_ANGEBOTE_WAE_" localSheetId="5">[200]Import!$B$395:$E$395</definedName>
    <definedName name="FS_F_VW_01_35097_4_13030_2__JV_FS_BAUSTUFE_ANGEBOTE_WAE_">[201]Import!$B$395:$E$395</definedName>
    <definedName name="FS_F_VW_01_35097_4_13030_28__JV_FS_REC_" localSheetId="5">[200]Import!$B$1245:$Q$1245</definedName>
    <definedName name="FS_F_VW_01_35097_4_13030_28__JV_FS_REC_">[201]Import!$B$1245:$Q$1245</definedName>
    <definedName name="FS_F_VW_01_35097_4_13030_37__JV_FS_REC_" localSheetId="5">[200]Import!$B$1246:$Q$1246</definedName>
    <definedName name="FS_F_VW_01_35097_4_13030_37__JV_FS_REC_">[201]Import!$B$1246:$Q$1246</definedName>
    <definedName name="FS_F_VW_01_35097_4_13030_46__JV_FS_REC_" localSheetId="5">[200]Import!$B$1247:$Q$1247</definedName>
    <definedName name="FS_F_VW_01_35097_4_13030_46__JV_FS_REC_">[201]Import!$B$1247:$Q$1247</definedName>
    <definedName name="FS_F_VW_01_35097_4_13030_68__JV_FS_REC_" localSheetId="5">[200]Import!$B$1248:$Q$1248</definedName>
    <definedName name="FS_F_VW_01_35097_4_13030_68__JV_FS_REC_">[201]Import!$B$1248:$Q$1248</definedName>
    <definedName name="FS_F_VW_01_35097_4_13030_EUR__JV_FS_PR_EX_RATES_DATUM_REC_" localSheetId="5">[200]Import!$B$850:$F$850</definedName>
    <definedName name="FS_F_VW_01_35097_4_13030_EUR__JV_FS_PR_EX_RATES_DATUM_REC_">[201]Import!$B$850:$F$850</definedName>
    <definedName name="FS_F_VW_01_35097_4_13030_VW__JV_FS_BIDDERS_" localSheetId="5">[200]Import!$B$957:$L$957</definedName>
    <definedName name="FS_F_VW_01_35097_4_13030_VW__JV_FS_BIDDERS_">[201]Import!$B$957:$L$957</definedName>
    <definedName name="FS_F_VW_01_35097_4_1328__JV_FS_RV_AVG_PROTODATA_" localSheetId="5">[200]Import!$B$532:$E$532</definedName>
    <definedName name="FS_F_VW_01_35097_4_1328__JV_FS_RV_AVG_PROTODATA_">[201]Import!$B$532:$E$532</definedName>
    <definedName name="FS_F_VW_01_35097_4_1328_1__JV_FS_BAUSTUFE_ANGEBOTE_WAE_" localSheetId="5">[200]Import!$B$376:$E$376</definedName>
    <definedName name="FS_F_VW_01_35097_4_1328_1__JV_FS_BAUSTUFE_ANGEBOTE_WAE_">[201]Import!$B$376:$E$376</definedName>
    <definedName name="FS_F_VW_01_35097_4_1328_2__JV_FS_BAUSTUFE_ANGEBOTE_WAE_" localSheetId="5">[200]Import!$B$377:$E$377</definedName>
    <definedName name="FS_F_VW_01_35097_4_1328_2__JV_FS_BAUSTUFE_ANGEBOTE_WAE_">[201]Import!$B$377:$E$377</definedName>
    <definedName name="FS_F_VW_01_35097_4_1328_BX__JV_FS_BIDDERS_" localSheetId="5">[200]Import!$B$969:$L$969</definedName>
    <definedName name="FS_F_VW_01_35097_4_1328_BX__JV_FS_BIDDERS_">[201]Import!$B$969:$L$969</definedName>
    <definedName name="FS_F_VW_01_35097_4_1328_EUR__JV_FS_PR_EX_RATES_DATUM_REC_" localSheetId="5">[200]Import!$B$841:$F$841</definedName>
    <definedName name="FS_F_VW_01_35097_4_1328_EUR__JV_FS_PR_EX_RATES_DATUM_REC_">[201]Import!$B$841:$F$841</definedName>
    <definedName name="FS_F_VW_01_35097_4_1462__JV_FS_RV_AVG_PROTODATA_" localSheetId="5">[200]Import!$B$533:$E$533</definedName>
    <definedName name="FS_F_VW_01_35097_4_1462__JV_FS_RV_AVG_PROTODATA_">[201]Import!$B$533:$E$533</definedName>
    <definedName name="FS_F_VW_01_35097_4_1462_1__JV_FS_BAUSTUFE_ANGEBOTE_WAE_" localSheetId="5">[200]Import!$B$378:$E$378</definedName>
    <definedName name="FS_F_VW_01_35097_4_1462_1__JV_FS_BAUSTUFE_ANGEBOTE_WAE_">[201]Import!$B$378:$E$378</definedName>
    <definedName name="FS_F_VW_01_35097_4_1462_11__JV_FS_REC_" localSheetId="5">[200]Import!$B$1219:$Q$1219</definedName>
    <definedName name="FS_F_VW_01_35097_4_1462_11__JV_FS_REC_">[201]Import!$B$1219:$Q$1219</definedName>
    <definedName name="FS_F_VW_01_35097_4_1462_2__JV_FS_BAUSTUFE_ANGEBOTE_WAE_" localSheetId="5">[200]Import!$B$379:$E$379</definedName>
    <definedName name="FS_F_VW_01_35097_4_1462_2__JV_FS_BAUSTUFE_ANGEBOTE_WAE_">[201]Import!$B$379:$E$379</definedName>
    <definedName name="FS_F_VW_01_35097_4_1462_28__JV_FS_REC_" localSheetId="5">[200]Import!$B$1220:$Q$1220</definedName>
    <definedName name="FS_F_VW_01_35097_4_1462_28__JV_FS_REC_">[201]Import!$B$1220:$Q$1220</definedName>
    <definedName name="FS_F_VW_01_35097_4_1462_37__JV_FS_REC_" localSheetId="5">[200]Import!$B$1221:$Q$1221</definedName>
    <definedName name="FS_F_VW_01_35097_4_1462_37__JV_FS_REC_">[201]Import!$B$1221:$Q$1221</definedName>
    <definedName name="FS_F_VW_01_35097_4_1462_46__JV_FS_REC_" localSheetId="5">[200]Import!$B$1222:$Q$1222</definedName>
    <definedName name="FS_F_VW_01_35097_4_1462_46__JV_FS_REC_">[201]Import!$B$1222:$Q$1222</definedName>
    <definedName name="FS_F_VW_01_35097_4_1462_68__JV_FS_REC_" localSheetId="5">[200]Import!$B$1223:$Q$1223</definedName>
    <definedName name="FS_F_VW_01_35097_4_1462_68__JV_FS_REC_">[201]Import!$B$1223:$Q$1223</definedName>
    <definedName name="FS_F_VW_01_35097_4_1462_BX__JV_FS_BIDDERS_" localSheetId="5">[200]Import!$B$965:$L$965</definedName>
    <definedName name="FS_F_VW_01_35097_4_1462_BX__JV_FS_BIDDERS_">[201]Import!$B$965:$L$965</definedName>
    <definedName name="FS_F_VW_01_35097_4_1462_EUR__JV_FS_PR_EX_RATES_DATUM_REC_" localSheetId="5">[200]Import!$B$842:$F$842</definedName>
    <definedName name="FS_F_VW_01_35097_4_1462_EUR__JV_FS_PR_EX_RATES_DATUM_REC_">[201]Import!$B$842:$F$842</definedName>
    <definedName name="FS_F_VW_01_35097_4_15245__JV_FS_RV_AVG_PROTODATA_" localSheetId="5">[200]Import!$B$542:$E$542</definedName>
    <definedName name="FS_F_VW_01_35097_4_15245__JV_FS_RV_AVG_PROTODATA_">[201]Import!$B$542:$E$542</definedName>
    <definedName name="FS_F_VW_01_35097_4_15245_1__JV_FS_BAUSTUFE_ANGEBOTE_WAE_" localSheetId="5">[200]Import!$B$396:$E$396</definedName>
    <definedName name="FS_F_VW_01_35097_4_15245_1__JV_FS_BAUSTUFE_ANGEBOTE_WAE_">[201]Import!$B$396:$E$396</definedName>
    <definedName name="FS_F_VW_01_35097_4_15245_2__JV_FS_BAUSTUFE_ANGEBOTE_WAE_" localSheetId="5">[200]Import!$B$397:$E$397</definedName>
    <definedName name="FS_F_VW_01_35097_4_15245_2__JV_FS_BAUSTUFE_ANGEBOTE_WAE_">[201]Import!$B$397:$E$397</definedName>
    <definedName name="FS_F_VW_01_35097_4_15245_EUR__JV_FS_PR_EX_RATES_DATUM_REC_" localSheetId="5">[200]Import!$B$851:$F$851</definedName>
    <definedName name="FS_F_VW_01_35097_4_15245_EUR__JV_FS_PR_EX_RATES_DATUM_REC_">[201]Import!$B$851:$F$851</definedName>
    <definedName name="FS_F_VW_01_35097_4_15245_SK__JV_FS_BIDDERS_" localSheetId="5">[200]Import!$B$961:$L$961</definedName>
    <definedName name="FS_F_VW_01_35097_4_15245_SK__JV_FS_BIDDERS_">[201]Import!$B$961:$L$961</definedName>
    <definedName name="FS_F_VW_01_35097_4_159__JV_FS_RV_AVG_PROTODATA_" localSheetId="5">[200]Import!$B$530:$E$530</definedName>
    <definedName name="FS_F_VW_01_35097_4_159__JV_FS_RV_AVG_PROTODATA_">[201]Import!$B$530:$E$530</definedName>
    <definedName name="FS_F_VW_01_35097_4_159_1__JV_FS_BAUSTUFE_ANGEBOTE_WAE_" localSheetId="5">[200]Import!$B$372:$E$372</definedName>
    <definedName name="FS_F_VW_01_35097_4_159_1__JV_FS_BAUSTUFE_ANGEBOTE_WAE_">[201]Import!$B$372:$E$372</definedName>
    <definedName name="FS_F_VW_01_35097_4_159_11__JV_FS_REC_" localSheetId="5">[200]Import!$B$1214:$Q$1214</definedName>
    <definedName name="FS_F_VW_01_35097_4_159_11__JV_FS_REC_">[201]Import!$B$1214:$Q$1214</definedName>
    <definedName name="FS_F_VW_01_35097_4_159_2__JV_FS_BAUSTUFE_ANGEBOTE_WAE_" localSheetId="5">[200]Import!$B$373:$E$373</definedName>
    <definedName name="FS_F_VW_01_35097_4_159_2__JV_FS_BAUSTUFE_ANGEBOTE_WAE_">[201]Import!$B$373:$E$373</definedName>
    <definedName name="FS_F_VW_01_35097_4_159_28__JV_FS_REC_" localSheetId="5">[200]Import!$B$1215:$Q$1215</definedName>
    <definedName name="FS_F_VW_01_35097_4_159_28__JV_FS_REC_">[201]Import!$B$1215:$Q$1215</definedName>
    <definedName name="FS_F_VW_01_35097_4_159_37__JV_FS_REC_" localSheetId="5">[200]Import!$B$1216:$Q$1216</definedName>
    <definedName name="FS_F_VW_01_35097_4_159_37__JV_FS_REC_">[201]Import!$B$1216:$Q$1216</definedName>
    <definedName name="FS_F_VW_01_35097_4_159_46__JV_FS_REC_" localSheetId="5">[200]Import!$B$1217:$Q$1217</definedName>
    <definedName name="FS_F_VW_01_35097_4_159_46__JV_FS_REC_">[201]Import!$B$1217:$Q$1217</definedName>
    <definedName name="FS_F_VW_01_35097_4_159_68__JV_FS_REC_" localSheetId="5">[200]Import!$B$1218:$Q$1218</definedName>
    <definedName name="FS_F_VW_01_35097_4_159_68__JV_FS_REC_">[201]Import!$B$1218:$Q$1218</definedName>
    <definedName name="FS_F_VW_01_35097_4_159_EUR__JV_FS_PR_EX_RATES_DATUM_REC_" localSheetId="5">[200]Import!$B$839:$F$839</definedName>
    <definedName name="FS_F_VW_01_35097_4_159_EUR__JV_FS_PR_EX_RATES_DATUM_REC_">[201]Import!$B$839:$F$839</definedName>
    <definedName name="FS_F_VW_01_35097_4_159_ST__JV_FS_BIDDERS_" localSheetId="5">[200]Import!$B$975:$L$975</definedName>
    <definedName name="FS_F_VW_01_35097_4_159_ST__JV_FS_BIDDERS_">[201]Import!$B$975:$L$975</definedName>
    <definedName name="FS_F_VW_01_35097_4_18244__JV_FS_RV_AVG_PROTODATA_" localSheetId="5">[200]Import!$B$543:$E$543</definedName>
    <definedName name="FS_F_VW_01_35097_4_18244__JV_FS_RV_AVG_PROTODATA_">[201]Import!$B$543:$E$543</definedName>
    <definedName name="FS_F_VW_01_35097_4_18244_1__JV_FS_BAUSTUFE_ANGEBOTE_WAE_" localSheetId="5">[200]Import!$B$398:$E$398</definedName>
    <definedName name="FS_F_VW_01_35097_4_18244_1__JV_FS_BAUSTUFE_ANGEBOTE_WAE_">[201]Import!$B$398:$E$398</definedName>
    <definedName name="FS_F_VW_01_35097_4_18244_2__JV_FS_BAUSTUFE_ANGEBOTE_WAE_" localSheetId="5">[200]Import!$B$399:$E$399</definedName>
    <definedName name="FS_F_VW_01_35097_4_18244_2__JV_FS_BAUSTUFE_ANGEBOTE_WAE_">[201]Import!$B$399:$E$399</definedName>
    <definedName name="FS_F_VW_01_35097_4_18244_EUR__JV_FS_PR_EX_RATES_DATUM_REC_" localSheetId="5">[200]Import!$B$852:$F$852</definedName>
    <definedName name="FS_F_VW_01_35097_4_18244_EUR__JV_FS_PR_EX_RATES_DATUM_REC_">[201]Import!$B$852:$F$852</definedName>
    <definedName name="FS_F_VW_01_35097_4_18244_MX__JV_FS_BIDDERS_" localSheetId="5">[200]Import!$B$968:$L$968</definedName>
    <definedName name="FS_F_VW_01_35097_4_18244_MX__JV_FS_BIDDERS_">[201]Import!$B$968:$L$968</definedName>
    <definedName name="FS_F_VW_01_35097_4_18245__JV_FS_RV_AVG_PROTODATA_" localSheetId="5">[200]Import!$B$544:$E$544</definedName>
    <definedName name="FS_F_VW_01_35097_4_18245__JV_FS_RV_AVG_PROTODATA_">[201]Import!$B$544:$E$544</definedName>
    <definedName name="FS_F_VW_01_35097_4_18245_1__JV_FS_BAUSTUFE_ANGEBOTE_WAE_" localSheetId="5">[200]Import!$B$400:$E$400</definedName>
    <definedName name="FS_F_VW_01_35097_4_18245_1__JV_FS_BAUSTUFE_ANGEBOTE_WAE_">[201]Import!$B$400:$E$400</definedName>
    <definedName name="FS_F_VW_01_35097_4_18245_2__JV_FS_BAUSTUFE_ANGEBOTE_WAE_" localSheetId="5">[200]Import!$B$401:$E$401</definedName>
    <definedName name="FS_F_VW_01_35097_4_18245_2__JV_FS_BAUSTUFE_ANGEBOTE_WAE_">[201]Import!$B$401:$E$401</definedName>
    <definedName name="FS_F_VW_01_35097_4_18245_EUR__JV_FS_PR_EX_RATES_DATUM_REC_" localSheetId="5">[200]Import!$B$853:$F$853</definedName>
    <definedName name="FS_F_VW_01_35097_4_18245_EUR__JV_FS_PR_EX_RATES_DATUM_REC_">[201]Import!$B$853:$F$853</definedName>
    <definedName name="FS_F_VW_01_35097_4_18245_MX__JV_FS_BIDDERS_" localSheetId="5">[200]Import!$B$971:$L$971</definedName>
    <definedName name="FS_F_VW_01_35097_4_18245_MX__JV_FS_BIDDERS_">[201]Import!$B$971:$L$971</definedName>
    <definedName name="FS_F_VW_01_35097_4_19964__JV_FS_RV_AVG_PROTODATA_" localSheetId="5">[200]Import!$B$545:$E$545</definedName>
    <definedName name="FS_F_VW_01_35097_4_19964__JV_FS_RV_AVG_PROTODATA_">[201]Import!$B$545:$E$545</definedName>
    <definedName name="FS_F_VW_01_35097_4_19964_1__JV_FS_BAUSTUFE_ANGEBOTE_WAE_" localSheetId="5">[200]Import!$B$402:$E$402</definedName>
    <definedName name="FS_F_VW_01_35097_4_19964_1__JV_FS_BAUSTUFE_ANGEBOTE_WAE_">[201]Import!$B$402:$E$402</definedName>
    <definedName name="FS_F_VW_01_35097_4_19964_11__JV_FS_REC_" localSheetId="5">[200]Import!$B$1249:$Q$1249</definedName>
    <definedName name="FS_F_VW_01_35097_4_19964_11__JV_FS_REC_">[201]Import!$B$1249:$Q$1249</definedName>
    <definedName name="FS_F_VW_01_35097_4_19964_2__JV_FS_BAUSTUFE_ANGEBOTE_WAE_" localSheetId="5">[200]Import!$B$403:$E$403</definedName>
    <definedName name="FS_F_VW_01_35097_4_19964_2__JV_FS_BAUSTUFE_ANGEBOTE_WAE_">[201]Import!$B$403:$E$403</definedName>
    <definedName name="FS_F_VW_01_35097_4_19964_28__JV_FS_REC_" localSheetId="5">[200]Import!$B$1250:$Q$1250</definedName>
    <definedName name="FS_F_VW_01_35097_4_19964_28__JV_FS_REC_">[201]Import!$B$1250:$Q$1250</definedName>
    <definedName name="FS_F_VW_01_35097_4_19964_37__JV_FS_REC_" localSheetId="5">[200]Import!$B$1251:$Q$1251</definedName>
    <definedName name="FS_F_VW_01_35097_4_19964_37__JV_FS_REC_">[201]Import!$B$1251:$Q$1251</definedName>
    <definedName name="FS_F_VW_01_35097_4_19964_46__JV_FS_REC_" localSheetId="5">[200]Import!$B$1252:$Q$1252</definedName>
    <definedName name="FS_F_VW_01_35097_4_19964_46__JV_FS_REC_">[201]Import!$B$1252:$Q$1252</definedName>
    <definedName name="FS_F_VW_01_35097_4_19964_68__JV_FS_REC_" localSheetId="5">[200]Import!$B$1253:$Q$1253</definedName>
    <definedName name="FS_F_VW_01_35097_4_19964_68__JV_FS_REC_">[201]Import!$B$1253:$Q$1253</definedName>
    <definedName name="FS_F_VW_01_35097_4_19964_EUR__JV_FS_PR_EX_RATES_DATUM_REC_" localSheetId="5">[200]Import!$B$854:$F$854</definedName>
    <definedName name="FS_F_VW_01_35097_4_19964_EUR__JV_FS_PR_EX_RATES_DATUM_REC_">[201]Import!$B$854:$F$854</definedName>
    <definedName name="FS_F_VW_01_35097_4_19964_TR__JV_FS_BIDDERS_" localSheetId="5">[200]Import!$B$978:$L$978</definedName>
    <definedName name="FS_F_VW_01_35097_4_19964_TR__JV_FS_BIDDERS_">[201]Import!$B$978:$L$978</definedName>
    <definedName name="FS_F_VW_01_35097_4_2__V_FS_BAUSTUFE_VORGABEN_STK_" localSheetId="5">[200]Import!$B$440:$D$440</definedName>
    <definedName name="FS_F_VW_01_35097_4_2__V_FS_BAUSTUFE_VORGABEN_STK_">[201]Import!$B$440:$D$440</definedName>
    <definedName name="FS_F_VW_01_35097_4_20328__JV_FS_ANGEBOTSUEBERSICHT_" localSheetId="5">[200]Import!$B$170:$D$170</definedName>
    <definedName name="FS_F_VW_01_35097_4_20328__JV_FS_ANGEBOTSUEBERSICHT_">[201]Import!$B$170:$D$170</definedName>
    <definedName name="FS_F_VW_01_35097_4_20328__JV_FS_AVG_PRICE_" localSheetId="5">[200]Import!$B$196:$F$196</definedName>
    <definedName name="FS_F_VW_01_35097_4_20328__JV_FS_AVG_PRICE_">[201]Import!$B$196:$F$196</definedName>
    <definedName name="FS_F_VW_01_35097_4_20328__JV_FS_BWERTSHEET_" localSheetId="5">[200]Import!$B$630:$AH$630</definedName>
    <definedName name="FS_F_VW_01_35097_4_20328__JV_FS_BWERTSHEET_">[201]Import!$B$630:$AH$630</definedName>
    <definedName name="FS_F_VW_01_35097_4_20328__JV_FS_COMPARISON_" localSheetId="5">[200]Import!$B$580:$S$580</definedName>
    <definedName name="FS_F_VW_01_35097_4_20328__JV_FS_COMPARISON_">[201]Import!$B$580:$S$580</definedName>
    <definedName name="FS_F_VW_01_35097_4_20328__JV_FS_REC_LIEF_" localSheetId="5">[200]Import!$B$1311:$P$1311</definedName>
    <definedName name="FS_F_VW_01_35097_4_20328__JV_FS_REC_LIEF_">[201]Import!$B$1311:$P$1311</definedName>
    <definedName name="FS_F_VW_01_35097_4_20328__JV_FS_RV_AVG_PROTODATA_" localSheetId="5">[200]Import!$B$546:$E$546</definedName>
    <definedName name="FS_F_VW_01_35097_4_20328__JV_FS_RV_AVG_PROTODATA_">[201]Import!$B$546:$E$546</definedName>
    <definedName name="FS_F_VW_01_35097_4_20328__JV_FS_RV_LTERM_PNACHLASS_" localSheetId="5">[200]Import!$B$605:$X$605</definedName>
    <definedName name="FS_F_VW_01_35097_4_20328__JV_FS_RV_LTERM_PNACHLASS_">[201]Import!$B$605:$X$605</definedName>
    <definedName name="FS_F_VW_01_35097_4_20328_1__JV_FS_BAUSTUFE_ANGEBOTE_WAE_" localSheetId="5">[200]Import!$B$404:$E$404</definedName>
    <definedName name="FS_F_VW_01_35097_4_20328_1__JV_FS_BAUSTUFE_ANGEBOTE_WAE_">[201]Import!$B$404:$E$404</definedName>
    <definedName name="FS_F_VW_01_35097_4_20328_11__JV_FS_REC_" localSheetId="5">[200]Import!$B$1254:$Q$1254</definedName>
    <definedName name="FS_F_VW_01_35097_4_20328_11__JV_FS_REC_">[201]Import!$B$1254:$Q$1254</definedName>
    <definedName name="FS_F_VW_01_35097_4_20328_2__JV_FS_BAUSTUFE_ANGEBOTE_WAE_" localSheetId="5">[200]Import!$B$405:$E$405</definedName>
    <definedName name="FS_F_VW_01_35097_4_20328_2__JV_FS_BAUSTUFE_ANGEBOTE_WAE_">[201]Import!$B$405:$E$405</definedName>
    <definedName name="FS_F_VW_01_35097_4_20328_28__JV_FS_REC_" localSheetId="5">[200]Import!$B$1255:$Q$1255</definedName>
    <definedName name="FS_F_VW_01_35097_4_20328_28__JV_FS_REC_">[201]Import!$B$1255:$Q$1255</definedName>
    <definedName name="FS_F_VW_01_35097_4_20328_37__JV_FS_REC_" localSheetId="5">[200]Import!$B$1256:$Q$1256</definedName>
    <definedName name="FS_F_VW_01_35097_4_20328_37__JV_FS_REC_">[201]Import!$B$1256:$Q$1256</definedName>
    <definedName name="FS_F_VW_01_35097_4_20328_46__JV_FS_REC_" localSheetId="5">[200]Import!$B$1257:$Q$1257</definedName>
    <definedName name="FS_F_VW_01_35097_4_20328_46__JV_FS_REC_">[201]Import!$B$1257:$Q$1257</definedName>
    <definedName name="FS_F_VW_01_35097_4_20328_68__JV_FS_REC_" localSheetId="5">[200]Import!$B$1258:$Q$1258</definedName>
    <definedName name="FS_F_VW_01_35097_4_20328_68__JV_FS_REC_">[201]Import!$B$1258:$Q$1258</definedName>
    <definedName name="FS_F_VW_01_35097_4_20328_EUR__JV_FS_PR_EX_RATES_DATUM_REC_" localSheetId="5">[200]Import!$B$855:$F$855</definedName>
    <definedName name="FS_F_VW_01_35097_4_20328_EUR__JV_FS_PR_EX_RATES_DATUM_REC_">[201]Import!$B$855:$F$855</definedName>
    <definedName name="FS_F_VW_01_35097_4_20328_VW__JV_FS_BIDDERS_" localSheetId="5">[200]Import!$B$962:$L$962</definedName>
    <definedName name="FS_F_VW_01_35097_4_20328_VW__JV_FS_BIDDERS_">[201]Import!$B$962:$L$962</definedName>
    <definedName name="FS_F_VW_01_35097_4_2261__JV_FS_RV_AVG_PROTODATA_" localSheetId="5">[200]Import!$B$534:$E$534</definedName>
    <definedName name="FS_F_VW_01_35097_4_2261__JV_FS_RV_AVG_PROTODATA_">[201]Import!$B$534:$E$534</definedName>
    <definedName name="FS_F_VW_01_35097_4_2261_1__JV_FS_BAUSTUFE_ANGEBOTE_WAE_" localSheetId="5">[200]Import!$B$380:$E$380</definedName>
    <definedName name="FS_F_VW_01_35097_4_2261_1__JV_FS_BAUSTUFE_ANGEBOTE_WAE_">[201]Import!$B$380:$E$380</definedName>
    <definedName name="FS_F_VW_01_35097_4_2261_11__JV_FS_REC_" localSheetId="5">[200]Import!$B$1224:$Q$1224</definedName>
    <definedName name="FS_F_VW_01_35097_4_2261_11__JV_FS_REC_">[201]Import!$B$1224:$Q$1224</definedName>
    <definedName name="FS_F_VW_01_35097_4_2261_2__JV_FS_BAUSTUFE_ANGEBOTE_WAE_" localSheetId="5">[200]Import!$B$381:$E$381</definedName>
    <definedName name="FS_F_VW_01_35097_4_2261_2__JV_FS_BAUSTUFE_ANGEBOTE_WAE_">[201]Import!$B$381:$E$381</definedName>
    <definedName name="FS_F_VW_01_35097_4_2261_28__JV_FS_REC_" localSheetId="5">[200]Import!$B$1225:$Q$1225</definedName>
    <definedName name="FS_F_VW_01_35097_4_2261_28__JV_FS_REC_">[201]Import!$B$1225:$Q$1225</definedName>
    <definedName name="FS_F_VW_01_35097_4_2261_37__JV_FS_REC_" localSheetId="5">[200]Import!$B$1226:$Q$1226</definedName>
    <definedName name="FS_F_VW_01_35097_4_2261_37__JV_FS_REC_">[201]Import!$B$1226:$Q$1226</definedName>
    <definedName name="FS_F_VW_01_35097_4_2261_46__JV_FS_REC_" localSheetId="5">[200]Import!$B$1227:$Q$1227</definedName>
    <definedName name="FS_F_VW_01_35097_4_2261_46__JV_FS_REC_">[201]Import!$B$1227:$Q$1227</definedName>
    <definedName name="FS_F_VW_01_35097_4_2261_68__JV_FS_REC_" localSheetId="5">[200]Import!$B$1228:$Q$1228</definedName>
    <definedName name="FS_F_VW_01_35097_4_2261_68__JV_FS_REC_">[201]Import!$B$1228:$Q$1228</definedName>
    <definedName name="FS_F_VW_01_35097_4_2261_EUR__JV_FS_PR_EX_RATES_DATUM_REC_" localSheetId="5">[200]Import!$B$843:$F$843</definedName>
    <definedName name="FS_F_VW_01_35097_4_2261_EUR__JV_FS_PR_EX_RATES_DATUM_REC_">[201]Import!$B$843:$F$843</definedName>
    <definedName name="FS_F_VW_01_35097_4_2261_VW__JV_FS_BIDDERS_" localSheetId="5">[200]Import!$B$967:$L$967</definedName>
    <definedName name="FS_F_VW_01_35097_4_2261_VW__JV_FS_BIDDERS_">[201]Import!$B$967:$L$967</definedName>
    <definedName name="FS_F_VW_01_35097_4_23586__JV_FS_RV_AVG_PROTODATA_" localSheetId="5">[200]Import!$B$547:$E$547</definedName>
    <definedName name="FS_F_VW_01_35097_4_23586__JV_FS_RV_AVG_PROTODATA_">[201]Import!$B$547:$E$547</definedName>
    <definedName name="FS_F_VW_01_35097_4_23586_1__JV_FS_BAUSTUFE_ANGEBOTE_WAE_" localSheetId="5">[200]Import!$B$406:$E$406</definedName>
    <definedName name="FS_F_VW_01_35097_4_23586_1__JV_FS_BAUSTUFE_ANGEBOTE_WAE_">[201]Import!$B$406:$E$406</definedName>
    <definedName name="FS_F_VW_01_35097_4_23586_11__JV_FS_REC_" localSheetId="5">[200]Import!$B$1259:$Q$1259</definedName>
    <definedName name="FS_F_VW_01_35097_4_23586_11__JV_FS_REC_">[201]Import!$B$1259:$Q$1259</definedName>
    <definedName name="FS_F_VW_01_35097_4_23586_2__JV_FS_BAUSTUFE_ANGEBOTE_WAE_" localSheetId="5">[200]Import!$B$407:$E$407</definedName>
    <definedName name="FS_F_VW_01_35097_4_23586_2__JV_FS_BAUSTUFE_ANGEBOTE_WAE_">[201]Import!$B$407:$E$407</definedName>
    <definedName name="FS_F_VW_01_35097_4_23586_28__JV_FS_REC_" localSheetId="5">[200]Import!$B$1260:$Q$1260</definedName>
    <definedName name="FS_F_VW_01_35097_4_23586_28__JV_FS_REC_">[201]Import!$B$1260:$Q$1260</definedName>
    <definedName name="FS_F_VW_01_35097_4_23586_37__JV_FS_REC_" localSheetId="5">[200]Import!$B$1261:$Q$1261</definedName>
    <definedName name="FS_F_VW_01_35097_4_23586_37__JV_FS_REC_">[201]Import!$B$1261:$Q$1261</definedName>
    <definedName name="FS_F_VW_01_35097_4_23586_46__JV_FS_REC_" localSheetId="5">[200]Import!$B$1262:$Q$1262</definedName>
    <definedName name="FS_F_VW_01_35097_4_23586_46__JV_FS_REC_">[201]Import!$B$1262:$Q$1262</definedName>
    <definedName name="FS_F_VW_01_35097_4_23586_68__JV_FS_REC_" localSheetId="5">[200]Import!$B$1263:$Q$1263</definedName>
    <definedName name="FS_F_VW_01_35097_4_23586_68__JV_FS_REC_">[201]Import!$B$1263:$Q$1263</definedName>
    <definedName name="FS_F_VW_01_35097_4_23586_EUR__JV_FS_PR_EX_RATES_DATUM_REC_" localSheetId="5">[200]Import!$B$856:$F$856</definedName>
    <definedName name="FS_F_VW_01_35097_4_23586_EUR__JV_FS_PR_EX_RATES_DATUM_REC_">[201]Import!$B$856:$F$856</definedName>
    <definedName name="FS_F_VW_01_35097_4_23586_HA__JV_FS_BIDDERS_" localSheetId="5">[200]Import!$B$983:$L$983</definedName>
    <definedName name="FS_F_VW_01_35097_4_23586_HA__JV_FS_BIDDERS_">[201]Import!$B$983:$L$983</definedName>
    <definedName name="FS_F_VW_01_35097_4_24968__JV_FS_RV_AVG_PROTODATA_" localSheetId="5">[200]Import!$B$548:$E$548</definedName>
    <definedName name="FS_F_VW_01_35097_4_24968__JV_FS_RV_AVG_PROTODATA_">[201]Import!$B$548:$E$548</definedName>
    <definedName name="FS_F_VW_01_35097_4_24968_1__JV_FS_BAUSTUFE_ANGEBOTE_WAE_" localSheetId="5">[200]Import!$B$408:$E$408</definedName>
    <definedName name="FS_F_VW_01_35097_4_24968_1__JV_FS_BAUSTUFE_ANGEBOTE_WAE_">[201]Import!$B$408:$E$408</definedName>
    <definedName name="FS_F_VW_01_35097_4_24968_2__JV_FS_BAUSTUFE_ANGEBOTE_WAE_" localSheetId="5">[200]Import!$B$409:$E$409</definedName>
    <definedName name="FS_F_VW_01_35097_4_24968_2__JV_FS_BAUSTUFE_ANGEBOTE_WAE_">[201]Import!$B$409:$E$409</definedName>
    <definedName name="FS_F_VW_01_35097_4_24968_EUR__JV_FS_PR_EX_RATES_DATUM_REC_" localSheetId="5">[200]Import!$B$857:$F$857</definedName>
    <definedName name="FS_F_VW_01_35097_4_24968_EUR__JV_FS_PR_EX_RATES_DATUM_REC_">[201]Import!$B$857:$F$857</definedName>
    <definedName name="FS_F_VW_01_35097_4_24968_US__JV_FS_BIDDERS_" localSheetId="5">[200]Import!$B$958:$L$958</definedName>
    <definedName name="FS_F_VW_01_35097_4_24968_US__JV_FS_BIDDERS_">[201]Import!$B$958:$L$958</definedName>
    <definedName name="FS_F_VW_01_35097_4_24969__JV_FS_RV_AVG_PROTODATA_" localSheetId="5">[200]Import!$B$549:$E$549</definedName>
    <definedName name="FS_F_VW_01_35097_4_24969__JV_FS_RV_AVG_PROTODATA_">[201]Import!$B$549:$E$549</definedName>
    <definedName name="FS_F_VW_01_35097_4_24969_1__JV_FS_BAUSTUFE_ANGEBOTE_WAE_" localSheetId="5">[200]Import!$B$410:$E$410</definedName>
    <definedName name="FS_F_VW_01_35097_4_24969_1__JV_FS_BAUSTUFE_ANGEBOTE_WAE_">[201]Import!$B$410:$E$410</definedName>
    <definedName name="FS_F_VW_01_35097_4_24969_11__JV_FS_REC_" localSheetId="5">[200]Import!$B$1264:$Q$1264</definedName>
    <definedName name="FS_F_VW_01_35097_4_24969_11__JV_FS_REC_">[201]Import!$B$1264:$Q$1264</definedName>
    <definedName name="FS_F_VW_01_35097_4_24969_2__JV_FS_BAUSTUFE_ANGEBOTE_WAE_" localSheetId="5">[200]Import!$B$411:$E$411</definedName>
    <definedName name="FS_F_VW_01_35097_4_24969_2__JV_FS_BAUSTUFE_ANGEBOTE_WAE_">[201]Import!$B$411:$E$411</definedName>
    <definedName name="FS_F_VW_01_35097_4_24969_28__JV_FS_REC_" localSheetId="5">[200]Import!$B$1265:$Q$1265</definedName>
    <definedName name="FS_F_VW_01_35097_4_24969_28__JV_FS_REC_">[201]Import!$B$1265:$Q$1265</definedName>
    <definedName name="FS_F_VW_01_35097_4_24969_37__JV_FS_REC_" localSheetId="5">[200]Import!$B$1266:$Q$1266</definedName>
    <definedName name="FS_F_VW_01_35097_4_24969_37__JV_FS_REC_">[201]Import!$B$1266:$Q$1266</definedName>
    <definedName name="FS_F_VW_01_35097_4_24969_46__JV_FS_REC_" localSheetId="5">[200]Import!$B$1267:$Q$1267</definedName>
    <definedName name="FS_F_VW_01_35097_4_24969_46__JV_FS_REC_">[201]Import!$B$1267:$Q$1267</definedName>
    <definedName name="FS_F_VW_01_35097_4_24969_68__JV_FS_REC_" localSheetId="5">[200]Import!$B$1268:$Q$1268</definedName>
    <definedName name="FS_F_VW_01_35097_4_24969_68__JV_FS_REC_">[201]Import!$B$1268:$Q$1268</definedName>
    <definedName name="FS_F_VW_01_35097_4_24969_EUR__JV_FS_PR_EX_RATES_DATUM_REC_" localSheetId="5">[200]Import!$B$858:$F$858</definedName>
    <definedName name="FS_F_VW_01_35097_4_24969_EUR__JV_FS_PR_EX_RATES_DATUM_REC_">[201]Import!$B$858:$F$858</definedName>
    <definedName name="FS_F_VW_01_35097_4_24969_US__JV_FS_BIDDERS_" localSheetId="5">[200]Import!$B$979:$L$979</definedName>
    <definedName name="FS_F_VW_01_35097_4_24969_US__JV_FS_BIDDERS_">[201]Import!$B$979:$L$979</definedName>
    <definedName name="FS_F_VW_01_35097_4_25756__JV_FS_RV_AVG_PROTODATA_" localSheetId="5">[200]Import!$B$550:$E$550</definedName>
    <definedName name="FS_F_VW_01_35097_4_25756__JV_FS_RV_AVG_PROTODATA_">[201]Import!$B$550:$E$550</definedName>
    <definedName name="FS_F_VW_01_35097_4_25756_1__JV_FS_BAUSTUFE_ANGEBOTE_WAE_" localSheetId="5">[200]Import!$B$412:$E$412</definedName>
    <definedName name="FS_F_VW_01_35097_4_25756_1__JV_FS_BAUSTUFE_ANGEBOTE_WAE_">[201]Import!$B$412:$E$412</definedName>
    <definedName name="FS_F_VW_01_35097_4_25756_2__JV_FS_BAUSTUFE_ANGEBOTE_WAE_" localSheetId="5">[200]Import!$B$413:$E$413</definedName>
    <definedName name="FS_F_VW_01_35097_4_25756_2__JV_FS_BAUSTUFE_ANGEBOTE_WAE_">[201]Import!$B$413:$E$413</definedName>
    <definedName name="FS_F_VW_01_35097_4_25756_EUR__JV_FS_PR_EX_RATES_DATUM_REC_" localSheetId="5">[200]Import!$B$859:$F$859</definedName>
    <definedName name="FS_F_VW_01_35097_4_25756_EUR__JV_FS_PR_EX_RATES_DATUM_REC_">[201]Import!$B$859:$F$859</definedName>
    <definedName name="FS_F_VW_01_35097_4_25756_MX__JV_FS_BIDDERS_" localSheetId="5">[200]Import!$B$964:$L$964</definedName>
    <definedName name="FS_F_VW_01_35097_4_25756_MX__JV_FS_BIDDERS_">[201]Import!$B$964:$L$964</definedName>
    <definedName name="FS_F_VW_01_35097_4_2609__JV_FS_RV_AVG_PROTODATA_" localSheetId="5">[200]Import!$B$535:$E$535</definedName>
    <definedName name="FS_F_VW_01_35097_4_2609__JV_FS_RV_AVG_PROTODATA_">[201]Import!$B$535:$E$535</definedName>
    <definedName name="FS_F_VW_01_35097_4_2609_1__JV_FS_BAUSTUFE_ANGEBOTE_WAE_" localSheetId="5">[200]Import!$B$382:$E$382</definedName>
    <definedName name="FS_F_VW_01_35097_4_2609_1__JV_FS_BAUSTUFE_ANGEBOTE_WAE_">[201]Import!$B$382:$E$382</definedName>
    <definedName name="FS_F_VW_01_35097_4_2609_11__JV_FS_REC_" localSheetId="5">[200]Import!$B$1229:$Q$1229</definedName>
    <definedName name="FS_F_VW_01_35097_4_2609_11__JV_FS_REC_">[201]Import!$B$1229:$Q$1229</definedName>
    <definedName name="FS_F_VW_01_35097_4_2609_2__JV_FS_BAUSTUFE_ANGEBOTE_WAE_" localSheetId="5">[200]Import!$B$383:$E$383</definedName>
    <definedName name="FS_F_VW_01_35097_4_2609_2__JV_FS_BAUSTUFE_ANGEBOTE_WAE_">[201]Import!$B$383:$E$383</definedName>
    <definedName name="FS_F_VW_01_35097_4_2609_28__JV_FS_REC_" localSheetId="5">[200]Import!$B$1230:$Q$1230</definedName>
    <definedName name="FS_F_VW_01_35097_4_2609_28__JV_FS_REC_">[201]Import!$B$1230:$Q$1230</definedName>
    <definedName name="FS_F_VW_01_35097_4_2609_37__JV_FS_REC_" localSheetId="5">[200]Import!$B$1231:$Q$1231</definedName>
    <definedName name="FS_F_VW_01_35097_4_2609_37__JV_FS_REC_">[201]Import!$B$1231:$Q$1231</definedName>
    <definedName name="FS_F_VW_01_35097_4_2609_46__JV_FS_REC_" localSheetId="5">[200]Import!$B$1232:$Q$1232</definedName>
    <definedName name="FS_F_VW_01_35097_4_2609_46__JV_FS_REC_">[201]Import!$B$1232:$Q$1232</definedName>
    <definedName name="FS_F_VW_01_35097_4_2609_68__JV_FS_REC_" localSheetId="5">[200]Import!$B$1233:$Q$1233</definedName>
    <definedName name="FS_F_VW_01_35097_4_2609_68__JV_FS_REC_">[201]Import!$B$1233:$Q$1233</definedName>
    <definedName name="FS_F_VW_01_35097_4_2609_EUR__JV_FS_PR_EX_RATES_DATUM_REC_" localSheetId="5">[200]Import!$B$844:$F$844</definedName>
    <definedName name="FS_F_VW_01_35097_4_2609_EUR__JV_FS_PR_EX_RATES_DATUM_REC_">[201]Import!$B$844:$F$844</definedName>
    <definedName name="FS_F_VW_01_35097_4_2609_RR__JV_FS_BIDDERS_" localSheetId="5">[200]Import!$B$972:$L$972</definedName>
    <definedName name="FS_F_VW_01_35097_4_2609_RR__JV_FS_BIDDERS_">[201]Import!$B$972:$L$972</definedName>
    <definedName name="FS_F_VW_01_35097_4_27724__JV_FS_RV_AVG_PROTODATA_" localSheetId="5">[200]Import!$B$551:$E$551</definedName>
    <definedName name="FS_F_VW_01_35097_4_27724__JV_FS_RV_AVG_PROTODATA_">[201]Import!$B$551:$E$551</definedName>
    <definedName name="FS_F_VW_01_35097_4_27724_1__JV_FS_BAUSTUFE_ANGEBOTE_WAE_" localSheetId="5">[200]Import!$B$414:$E$414</definedName>
    <definedName name="FS_F_VW_01_35097_4_27724_1__JV_FS_BAUSTUFE_ANGEBOTE_WAE_">[201]Import!$B$414:$E$414</definedName>
    <definedName name="FS_F_VW_01_35097_4_27724_2__JV_FS_BAUSTUFE_ANGEBOTE_WAE_" localSheetId="5">[200]Import!$B$415:$E$415</definedName>
    <definedName name="FS_F_VW_01_35097_4_27724_2__JV_FS_BAUSTUFE_ANGEBOTE_WAE_">[201]Import!$B$415:$E$415</definedName>
    <definedName name="FS_F_VW_01_35097_4_27724_EUR__JV_FS_PR_EX_RATES_DATUM_REC_" localSheetId="5">[200]Import!$B$860:$F$860</definedName>
    <definedName name="FS_F_VW_01_35097_4_27724_EUR__JV_FS_PR_EX_RATES_DATUM_REC_">[201]Import!$B$860:$F$860</definedName>
    <definedName name="FS_F_VW_01_35097_4_27724_US__JV_FS_BIDDERS_" localSheetId="5">[200]Import!$B$976:$L$976</definedName>
    <definedName name="FS_F_VW_01_35097_4_27724_US__JV_FS_BIDDERS_">[201]Import!$B$976:$L$976</definedName>
    <definedName name="FS_F_VW_01_35097_4_27909__JV_FS_RV_AVG_PROTODATA_" localSheetId="5">[200]Import!$B$552:$E$552</definedName>
    <definedName name="FS_F_VW_01_35097_4_27909__JV_FS_RV_AVG_PROTODATA_">[201]Import!$B$552:$E$552</definedName>
    <definedName name="FS_F_VW_01_35097_4_27909_1__JV_FS_BAUSTUFE_ANGEBOTE_WAE_" localSheetId="5">[200]Import!$B$416:$E$416</definedName>
    <definedName name="FS_F_VW_01_35097_4_27909_1__JV_FS_BAUSTUFE_ANGEBOTE_WAE_">[201]Import!$B$416:$E$416</definedName>
    <definedName name="FS_F_VW_01_35097_4_27909_11__JV_FS_REC_" localSheetId="5">[200]Import!$B$1269:$Q$1269</definedName>
    <definedName name="FS_F_VW_01_35097_4_27909_11__JV_FS_REC_">[201]Import!$B$1269:$Q$1269</definedName>
    <definedName name="FS_F_VW_01_35097_4_27909_2__JV_FS_BAUSTUFE_ANGEBOTE_WAE_" localSheetId="5">[200]Import!$B$417:$E$417</definedName>
    <definedName name="FS_F_VW_01_35097_4_27909_2__JV_FS_BAUSTUFE_ANGEBOTE_WAE_">[201]Import!$B$417:$E$417</definedName>
    <definedName name="FS_F_VW_01_35097_4_27909_28__JV_FS_REC_" localSheetId="5">[200]Import!$B$1270:$Q$1270</definedName>
    <definedName name="FS_F_VW_01_35097_4_27909_28__JV_FS_REC_">[201]Import!$B$1270:$Q$1270</definedName>
    <definedName name="FS_F_VW_01_35097_4_27909_37__JV_FS_REC_" localSheetId="5">[200]Import!$B$1271:$Q$1271</definedName>
    <definedName name="FS_F_VW_01_35097_4_27909_37__JV_FS_REC_">[201]Import!$B$1271:$Q$1271</definedName>
    <definedName name="FS_F_VW_01_35097_4_27909_46__JV_FS_REC_" localSheetId="5">[200]Import!$B$1272:$Q$1272</definedName>
    <definedName name="FS_F_VW_01_35097_4_27909_46__JV_FS_REC_">[201]Import!$B$1272:$Q$1272</definedName>
    <definedName name="FS_F_VW_01_35097_4_27909_68__JV_FS_REC_" localSheetId="5">[200]Import!$B$1273:$Q$1273</definedName>
    <definedName name="FS_F_VW_01_35097_4_27909_68__JV_FS_REC_">[201]Import!$B$1273:$Q$1273</definedName>
    <definedName name="FS_F_VW_01_35097_4_27909_EUR__JV_FS_PR_EX_RATES_DATUM_REC_" localSheetId="5">[200]Import!$B$861:$F$861</definedName>
    <definedName name="FS_F_VW_01_35097_4_27909_EUR__JV_FS_PR_EX_RATES_DATUM_REC_">[201]Import!$B$861:$F$861</definedName>
    <definedName name="FS_F_VW_01_35097_4_27909_US__JV_FS_BIDDERS_" localSheetId="5">[200]Import!$B$981:$L$981</definedName>
    <definedName name="FS_F_VW_01_35097_4_27909_US__JV_FS_BIDDERS_">[201]Import!$B$981:$L$981</definedName>
    <definedName name="FS_F_VW_01_35097_4_28__JV_FS_BEDARFE_" localSheetId="5">[200]Import!$B$136:$E$136</definedName>
    <definedName name="FS_F_VW_01_35097_4_28__JV_FS_BEDARFE_">[201]Import!$B$136:$E$136</definedName>
    <definedName name="FS_F_VW_01_35097_4_28_13030__JV_FS_BEDARFE_PREISE_QUOTE_" localSheetId="5">[200]Import!$B$96:$L$96</definedName>
    <definedName name="FS_F_VW_01_35097_4_28_13030__JV_FS_BEDARFE_PREISE_QUOTE_">[201]Import!$B$96:$L$96</definedName>
    <definedName name="FS_F_VW_01_35097_4_28_20328__JV_FS_BEDARFE_PREISE_QUOTE_" localSheetId="5">[200]Import!$B$97:$L$97</definedName>
    <definedName name="FS_F_VW_01_35097_4_28_20328__JV_FS_BEDARFE_PREISE_QUOTE_">[201]Import!$B$97:$L$97</definedName>
    <definedName name="FS_F_VW_01_35097_4_28_29344__JV_FS_BEDARFE_PREISE_QUOTE_" localSheetId="5">[200]Import!$B$98:$L$98</definedName>
    <definedName name="FS_F_VW_01_35097_4_28_29344__JV_FS_BEDARFE_PREISE_QUOTE_">[201]Import!$B$98:$L$98</definedName>
    <definedName name="FS_F_VW_01_35097_4_28_2979__JV_FS_BEDARFE_PREISE_QUOTE_" localSheetId="5">[200]Import!$B$95:$L$95</definedName>
    <definedName name="FS_F_VW_01_35097_4_28_2979__JV_FS_BEDARFE_PREISE_QUOTE_">[201]Import!$B$95:$L$95</definedName>
    <definedName name="FS_F_VW_01_35097_4_28_43249__JV_FS_BEDARFE_PREISE_QUOTE_" localSheetId="5">[200]Import!$B$99:$L$99</definedName>
    <definedName name="FS_F_VW_01_35097_4_28_43249__JV_FS_BEDARFE_PREISE_QUOTE_">[201]Import!$B$99:$L$99</definedName>
    <definedName name="FS_F_VW_01_35097_4_28671__JV_FS_RV_AVG_PROTODATA_" localSheetId="5">[200]Import!$B$553:$E$553</definedName>
    <definedName name="FS_F_VW_01_35097_4_28671__JV_FS_RV_AVG_PROTODATA_">[201]Import!$B$553:$E$553</definedName>
    <definedName name="FS_F_VW_01_35097_4_28671_1__JV_FS_BAUSTUFE_ANGEBOTE_WAE_" localSheetId="5">[200]Import!$B$418:$E$418</definedName>
    <definedName name="FS_F_VW_01_35097_4_28671_1__JV_FS_BAUSTUFE_ANGEBOTE_WAE_">[201]Import!$B$418:$E$418</definedName>
    <definedName name="FS_F_VW_01_35097_4_28671_11__JV_FS_REC_" localSheetId="5">[200]Import!$B$1274:$Q$1274</definedName>
    <definedName name="FS_F_VW_01_35097_4_28671_11__JV_FS_REC_">[201]Import!$B$1274:$Q$1274</definedName>
    <definedName name="FS_F_VW_01_35097_4_28671_2__JV_FS_BAUSTUFE_ANGEBOTE_WAE_" localSheetId="5">[200]Import!$B$419:$E$419</definedName>
    <definedName name="FS_F_VW_01_35097_4_28671_2__JV_FS_BAUSTUFE_ANGEBOTE_WAE_">[201]Import!$B$419:$E$419</definedName>
    <definedName name="FS_F_VW_01_35097_4_28671_28__JV_FS_REC_" localSheetId="5">[200]Import!$B$1275:$Q$1275</definedName>
    <definedName name="FS_F_VW_01_35097_4_28671_28__JV_FS_REC_">[201]Import!$B$1275:$Q$1275</definedName>
    <definedName name="FS_F_VW_01_35097_4_28671_37__JV_FS_REC_" localSheetId="5">[200]Import!$B$1276:$Q$1276</definedName>
    <definedName name="FS_F_VW_01_35097_4_28671_37__JV_FS_REC_">[201]Import!$B$1276:$Q$1276</definedName>
    <definedName name="FS_F_VW_01_35097_4_28671_46__JV_FS_REC_" localSheetId="5">[200]Import!$B$1277:$Q$1277</definedName>
    <definedName name="FS_F_VW_01_35097_4_28671_46__JV_FS_REC_">[201]Import!$B$1277:$Q$1277</definedName>
    <definedName name="FS_F_VW_01_35097_4_28671_68__JV_FS_REC_" localSheetId="5">[200]Import!$B$1278:$Q$1278</definedName>
    <definedName name="FS_F_VW_01_35097_4_28671_68__JV_FS_REC_">[201]Import!$B$1278:$Q$1278</definedName>
    <definedName name="FS_F_VW_01_35097_4_28671_BR__JV_FS_BIDDERS_" localSheetId="5">[200]Import!$B$980:$L$980</definedName>
    <definedName name="FS_F_VW_01_35097_4_28671_BR__JV_FS_BIDDERS_">[201]Import!$B$980:$L$980</definedName>
    <definedName name="FS_F_VW_01_35097_4_28671_EUR__JV_FS_PR_EX_RATES_DATUM_REC_" localSheetId="5">[200]Import!$B$862:$F$862</definedName>
    <definedName name="FS_F_VW_01_35097_4_28671_EUR__JV_FS_PR_EX_RATES_DATUM_REC_">[201]Import!$B$862:$F$862</definedName>
    <definedName name="FS_F_VW_01_35097_4_28746__JV_FS_RV_AVG_PROTODATA_" localSheetId="5">[200]Import!$B$554:$E$554</definedName>
    <definedName name="FS_F_VW_01_35097_4_28746__JV_FS_RV_AVG_PROTODATA_">[201]Import!$B$554:$E$554</definedName>
    <definedName name="FS_F_VW_01_35097_4_28746_1__JV_FS_BAUSTUFE_ANGEBOTE_WAE_" localSheetId="5">[200]Import!$B$420:$E$420</definedName>
    <definedName name="FS_F_VW_01_35097_4_28746_1__JV_FS_BAUSTUFE_ANGEBOTE_WAE_">[201]Import!$B$420:$E$420</definedName>
    <definedName name="FS_F_VW_01_35097_4_28746_2__JV_FS_BAUSTUFE_ANGEBOTE_WAE_" localSheetId="5">[200]Import!$B$421:$E$421</definedName>
    <definedName name="FS_F_VW_01_35097_4_28746_2__JV_FS_BAUSTUFE_ANGEBOTE_WAE_">[201]Import!$B$421:$E$421</definedName>
    <definedName name="FS_F_VW_01_35097_4_28746_BX__JV_FS_BIDDERS_" localSheetId="5">[200]Import!$B$982:$L$982</definedName>
    <definedName name="FS_F_VW_01_35097_4_28746_BX__JV_FS_BIDDERS_">[201]Import!$B$982:$L$982</definedName>
    <definedName name="FS_F_VW_01_35097_4_28746_EUR__JV_FS_PR_EX_RATES_DATUM_REC_" localSheetId="5">[200]Import!$B$863:$F$863</definedName>
    <definedName name="FS_F_VW_01_35097_4_28746_EUR__JV_FS_PR_EX_RATES_DATUM_REC_">[201]Import!$B$863:$F$863</definedName>
    <definedName name="FS_F_VW_01_35097_4_29344__JV_FS_ANGEBOTSUEBERSICHT_" localSheetId="5">[200]Import!$B$171:$D$171</definedName>
    <definedName name="FS_F_VW_01_35097_4_29344__JV_FS_ANGEBOTSUEBERSICHT_">[201]Import!$B$171:$D$171</definedName>
    <definedName name="FS_F_VW_01_35097_4_29344__JV_FS_AVG_PRICE_" localSheetId="5">[200]Import!$B$197:$F$197</definedName>
    <definedName name="FS_F_VW_01_35097_4_29344__JV_FS_AVG_PRICE_">[201]Import!$B$197:$F$197</definedName>
    <definedName name="FS_F_VW_01_35097_4_29344__JV_FS_BWERTSHEET_" localSheetId="5">[200]Import!$B$631:$AH$631</definedName>
    <definedName name="FS_F_VW_01_35097_4_29344__JV_FS_BWERTSHEET_">[201]Import!$B$631:$AH$631</definedName>
    <definedName name="FS_F_VW_01_35097_4_29344__JV_FS_COMPARISON_" localSheetId="5">[200]Import!$B$581:$S$581</definedName>
    <definedName name="FS_F_VW_01_35097_4_29344__JV_FS_COMPARISON_">[201]Import!$B$581:$S$581</definedName>
    <definedName name="FS_F_VW_01_35097_4_29344__JV_FS_REC_LIEF_" localSheetId="5">[200]Import!$B$1312:$P$1312</definedName>
    <definedName name="FS_F_VW_01_35097_4_29344__JV_FS_REC_LIEF_">[201]Import!$B$1312:$P$1312</definedName>
    <definedName name="FS_F_VW_01_35097_4_29344__JV_FS_RV_AVG_PROTODATA_" localSheetId="5">[200]Import!$B$555:$E$555</definedName>
    <definedName name="FS_F_VW_01_35097_4_29344__JV_FS_RV_AVG_PROTODATA_">[201]Import!$B$555:$E$555</definedName>
    <definedName name="FS_F_VW_01_35097_4_29344__JV_FS_RV_LTERM_PNACHLASS_" localSheetId="5">[200]Import!$B$606:$X$606</definedName>
    <definedName name="FS_F_VW_01_35097_4_29344__JV_FS_RV_LTERM_PNACHLASS_">[201]Import!$B$606:$X$606</definedName>
    <definedName name="FS_F_VW_01_35097_4_29344_1__JV_FS_BAUSTUFE_ANGEBOTE_WAE_" localSheetId="5">[200]Import!$B$422:$E$422</definedName>
    <definedName name="FS_F_VW_01_35097_4_29344_1__JV_FS_BAUSTUFE_ANGEBOTE_WAE_">[201]Import!$B$422:$E$422</definedName>
    <definedName name="FS_F_VW_01_35097_4_29344_11__JV_FS_REC_" localSheetId="5">[200]Import!$B$1279:$Q$1279</definedName>
    <definedName name="FS_F_VW_01_35097_4_29344_11__JV_FS_REC_">[201]Import!$B$1279:$Q$1279</definedName>
    <definedName name="FS_F_VW_01_35097_4_29344_2__JV_FS_BAUSTUFE_ANGEBOTE_WAE_" localSheetId="5">[200]Import!$B$423:$E$423</definedName>
    <definedName name="FS_F_VW_01_35097_4_29344_2__JV_FS_BAUSTUFE_ANGEBOTE_WAE_">[201]Import!$B$423:$E$423</definedName>
    <definedName name="FS_F_VW_01_35097_4_29344_28__JV_FS_REC_" localSheetId="5">[200]Import!$B$1280:$Q$1280</definedName>
    <definedName name="FS_F_VW_01_35097_4_29344_28__JV_FS_REC_">[201]Import!$B$1280:$Q$1280</definedName>
    <definedName name="FS_F_VW_01_35097_4_29344_37__JV_FS_REC_" localSheetId="5">[200]Import!$B$1281:$Q$1281</definedName>
    <definedName name="FS_F_VW_01_35097_4_29344_37__JV_FS_REC_">[201]Import!$B$1281:$Q$1281</definedName>
    <definedName name="FS_F_VW_01_35097_4_29344_46__JV_FS_REC_" localSheetId="5">[200]Import!$B$1282:$Q$1282</definedName>
    <definedName name="FS_F_VW_01_35097_4_29344_46__JV_FS_REC_">[201]Import!$B$1282:$Q$1282</definedName>
    <definedName name="FS_F_VW_01_35097_4_29344_68__JV_FS_REC_" localSheetId="5">[200]Import!$B$1283:$Q$1283</definedName>
    <definedName name="FS_F_VW_01_35097_4_29344_68__JV_FS_REC_">[201]Import!$B$1283:$Q$1283</definedName>
    <definedName name="FS_F_VW_01_35097_4_29344_EUR__JV_FS_PR_EX_RATES_DATUM_REC_" localSheetId="5">[200]Import!$B$864:$F$864</definedName>
    <definedName name="FS_F_VW_01_35097_4_29344_EUR__JV_FS_PR_EX_RATES_DATUM_REC_">[201]Import!$B$864:$F$864</definedName>
    <definedName name="FS_F_VW_01_35097_4_29344_VW__JV_FS_BIDDERS_" localSheetId="5">[200]Import!$B$970:$L$970</definedName>
    <definedName name="FS_F_VW_01_35097_4_29344_VW__JV_FS_BIDDERS_">[201]Import!$B$970:$L$970</definedName>
    <definedName name="FS_F_VW_01_35097_4_2979__JV_FS_ANGEBOTSUEBERSICHT_" localSheetId="5">[200]Import!$B$172:$D$172</definedName>
    <definedName name="FS_F_VW_01_35097_4_2979__JV_FS_ANGEBOTSUEBERSICHT_">[201]Import!$B$172:$D$172</definedName>
    <definedName name="FS_F_VW_01_35097_4_2979__JV_FS_AVG_PRICE_" localSheetId="5">[200]Import!$B$194:$F$194</definedName>
    <definedName name="FS_F_VW_01_35097_4_2979__JV_FS_AVG_PRICE_">[201]Import!$B$194:$F$194</definedName>
    <definedName name="FS_F_VW_01_35097_4_2979__JV_FS_BWERTSHEET_" localSheetId="5">[200]Import!$B$628:$AH$628</definedName>
    <definedName name="FS_F_VW_01_35097_4_2979__JV_FS_BWERTSHEET_">[201]Import!$B$628:$AH$628</definedName>
    <definedName name="FS_F_VW_01_35097_4_2979__JV_FS_COMPARISON_" localSheetId="5">[200]Import!$B$578:$S$578</definedName>
    <definedName name="FS_F_VW_01_35097_4_2979__JV_FS_COMPARISON_">[201]Import!$B$578:$S$578</definedName>
    <definedName name="FS_F_VW_01_35097_4_2979__JV_FS_REC_LIEF_" localSheetId="5">[200]Import!$B$1309:$P$1309</definedName>
    <definedName name="FS_F_VW_01_35097_4_2979__JV_FS_REC_LIEF_">[201]Import!$B$1309:$P$1309</definedName>
    <definedName name="FS_F_VW_01_35097_4_2979__JV_FS_RV_AVG_PROTODATA_" localSheetId="5">[200]Import!$B$536:$E$536</definedName>
    <definedName name="FS_F_VW_01_35097_4_2979__JV_FS_RV_AVG_PROTODATA_">[201]Import!$B$536:$E$536</definedName>
    <definedName name="FS_F_VW_01_35097_4_2979__JV_FS_RV_LTERM_PNACHLASS_" localSheetId="5">[200]Import!$B$603:$X$603</definedName>
    <definedName name="FS_F_VW_01_35097_4_2979__JV_FS_RV_LTERM_PNACHLASS_">[201]Import!$B$603:$X$603</definedName>
    <definedName name="FS_F_VW_01_35097_4_2979_1__JV_FS_BAUSTUFE_ANGEBOTE_WAE_" localSheetId="5">[200]Import!$B$384:$E$384</definedName>
    <definedName name="FS_F_VW_01_35097_4_2979_1__JV_FS_BAUSTUFE_ANGEBOTE_WAE_">[201]Import!$B$384:$E$384</definedName>
    <definedName name="FS_F_VW_01_35097_4_2979_11__JV_FS_REC_" localSheetId="5">[200]Import!$B$1234:$Q$1234</definedName>
    <definedName name="FS_F_VW_01_35097_4_2979_11__JV_FS_REC_">[201]Import!$B$1234:$Q$1234</definedName>
    <definedName name="FS_F_VW_01_35097_4_2979_2__JV_FS_BAUSTUFE_ANGEBOTE_WAE_" localSheetId="5">[200]Import!$B$385:$E$385</definedName>
    <definedName name="FS_F_VW_01_35097_4_2979_2__JV_FS_BAUSTUFE_ANGEBOTE_WAE_">[201]Import!$B$385:$E$385</definedName>
    <definedName name="FS_F_VW_01_35097_4_2979_28__JV_FS_REC_" localSheetId="5">[200]Import!$B$1235:$Q$1235</definedName>
    <definedName name="FS_F_VW_01_35097_4_2979_28__JV_FS_REC_">[201]Import!$B$1235:$Q$1235</definedName>
    <definedName name="FS_F_VW_01_35097_4_2979_37__JV_FS_REC_" localSheetId="5">[200]Import!$B$1236:$Q$1236</definedName>
    <definedName name="FS_F_VW_01_35097_4_2979_37__JV_FS_REC_">[201]Import!$B$1236:$Q$1236</definedName>
    <definedName name="FS_F_VW_01_35097_4_2979_46__JV_FS_REC_" localSheetId="5">[200]Import!$B$1237:$Q$1237</definedName>
    <definedName name="FS_F_VW_01_35097_4_2979_46__JV_FS_REC_">[201]Import!$B$1237:$Q$1237</definedName>
    <definedName name="FS_F_VW_01_35097_4_2979_68__JV_FS_REC_" localSheetId="5">[200]Import!$B$1238:$Q$1238</definedName>
    <definedName name="FS_F_VW_01_35097_4_2979_68__JV_FS_REC_">[201]Import!$B$1238:$Q$1238</definedName>
    <definedName name="FS_F_VW_01_35097_4_2979_EUR__JV_FS_PR_EX_RATES_DATUM_REC_" localSheetId="5">[200]Import!$B$845:$F$845</definedName>
    <definedName name="FS_F_VW_01_35097_4_2979_EUR__JV_FS_PR_EX_RATES_DATUM_REC_">[201]Import!$B$845:$F$845</definedName>
    <definedName name="FS_F_VW_01_35097_4_2979_VW__JV_FS_BIDDERS_" localSheetId="5">[200]Import!$B$973:$L$973</definedName>
    <definedName name="FS_F_VW_01_35097_4_2979_VW__JV_FS_BIDDERS_">[201]Import!$B$973:$L$973</definedName>
    <definedName name="FS_F_VW_01_35097_4_316__JV_FS_RV_AVG_PROTODATA_" localSheetId="5">[200]Import!$B$531:$E$531</definedName>
    <definedName name="FS_F_VW_01_35097_4_316__JV_FS_RV_AVG_PROTODATA_">[201]Import!$B$531:$E$531</definedName>
    <definedName name="FS_F_VW_01_35097_4_316_1__JV_FS_BAUSTUFE_ANGEBOTE_WAE_" localSheetId="5">[200]Import!$B$374:$E$374</definedName>
    <definedName name="FS_F_VW_01_35097_4_316_1__JV_FS_BAUSTUFE_ANGEBOTE_WAE_">[201]Import!$B$374:$E$374</definedName>
    <definedName name="FS_F_VW_01_35097_4_316_2__JV_FS_BAUSTUFE_ANGEBOTE_WAE_" localSheetId="5">[200]Import!$B$375:$E$375</definedName>
    <definedName name="FS_F_VW_01_35097_4_316_2__JV_FS_BAUSTUFE_ANGEBOTE_WAE_">[201]Import!$B$375:$E$375</definedName>
    <definedName name="FS_F_VW_01_35097_4_316_EUR__JV_FS_PR_EX_RATES_DATUM_REC_" localSheetId="5">[200]Import!$B$840:$F$840</definedName>
    <definedName name="FS_F_VW_01_35097_4_316_EUR__JV_FS_PR_EX_RATES_DATUM_REC_">[201]Import!$B$840:$F$840</definedName>
    <definedName name="FS_F_VW_01_35097_4_316_SK__JV_FS_BIDDERS_" localSheetId="5">[200]Import!$B$956:$L$956</definedName>
    <definedName name="FS_F_VW_01_35097_4_316_SK__JV_FS_BIDDERS_">[201]Import!$B$956:$L$956</definedName>
    <definedName name="FS_F_VW_01_35097_4_3478__JV_FS_RV_AVG_PROTODATA_" localSheetId="5">[200]Import!$B$537:$E$537</definedName>
    <definedName name="FS_F_VW_01_35097_4_3478__JV_FS_RV_AVG_PROTODATA_">[201]Import!$B$537:$E$537</definedName>
    <definedName name="FS_F_VW_01_35097_4_3478_1__JV_FS_BAUSTUFE_ANGEBOTE_WAE_" localSheetId="5">[200]Import!$B$386:$E$386</definedName>
    <definedName name="FS_F_VW_01_35097_4_3478_1__JV_FS_BAUSTUFE_ANGEBOTE_WAE_">[201]Import!$B$386:$E$386</definedName>
    <definedName name="FS_F_VW_01_35097_4_3478_2__JV_FS_BAUSTUFE_ANGEBOTE_WAE_" localSheetId="5">[200]Import!$B$387:$E$387</definedName>
    <definedName name="FS_F_VW_01_35097_4_3478_2__JV_FS_BAUSTUFE_ANGEBOTE_WAE_">[201]Import!$B$387:$E$387</definedName>
    <definedName name="FS_F_VW_01_35097_4_3478_EUR__JV_FS_PR_EX_RATES_DATUM_REC_" localSheetId="5">[200]Import!$B$846:$F$846</definedName>
    <definedName name="FS_F_VW_01_35097_4_3478_EUR__JV_FS_PR_EX_RATES_DATUM_REC_">[201]Import!$B$846:$F$846</definedName>
    <definedName name="FS_F_VW_01_35097_4_3478_ST__JV_FS_BIDDERS_" localSheetId="5">[200]Import!$B$963:$L$963</definedName>
    <definedName name="FS_F_VW_01_35097_4_3478_ST__JV_FS_BIDDERS_">[201]Import!$B$963:$L$963</definedName>
    <definedName name="FS_F_VW_01_35097_4_37__JV_FS_BEDARFE_" localSheetId="5">[200]Import!$B$137:$E$137</definedName>
    <definedName name="FS_F_VW_01_35097_4_37__JV_FS_BEDARFE_">[201]Import!$B$137:$E$137</definedName>
    <definedName name="FS_F_VW_01_35097_4_37_13030__JV_FS_BEDARFE_PREISE_QUOTE_" localSheetId="5">[200]Import!$B$101:$L$101</definedName>
    <definedName name="FS_F_VW_01_35097_4_37_13030__JV_FS_BEDARFE_PREISE_QUOTE_">[201]Import!$B$101:$L$101</definedName>
    <definedName name="FS_F_VW_01_35097_4_37_20328__JV_FS_BEDARFE_PREISE_QUOTE_" localSheetId="5">[200]Import!$B$102:$L$102</definedName>
    <definedName name="FS_F_VW_01_35097_4_37_20328__JV_FS_BEDARFE_PREISE_QUOTE_">[201]Import!$B$102:$L$102</definedName>
    <definedName name="FS_F_VW_01_35097_4_37_29344__JV_FS_BEDARFE_PREISE_QUOTE_" localSheetId="5">[200]Import!$B$103:$L$103</definedName>
    <definedName name="FS_F_VW_01_35097_4_37_29344__JV_FS_BEDARFE_PREISE_QUOTE_">[201]Import!$B$103:$L$103</definedName>
    <definedName name="FS_F_VW_01_35097_4_37_2979__JV_FS_BEDARFE_PREISE_QUOTE_" localSheetId="5">[200]Import!$B$100:$L$100</definedName>
    <definedName name="FS_F_VW_01_35097_4_37_2979__JV_FS_BEDARFE_PREISE_QUOTE_">[201]Import!$B$100:$L$100</definedName>
    <definedName name="FS_F_VW_01_35097_4_37_43249__JV_FS_BEDARFE_PREISE_QUOTE_" localSheetId="5">[200]Import!$B$104:$L$104</definedName>
    <definedName name="FS_F_VW_01_35097_4_37_43249__JV_FS_BEDARFE_PREISE_QUOTE_">[201]Import!$B$104:$L$104</definedName>
    <definedName name="FS_F_VW_01_35097_4_38597__JV_FS_RV_AVG_PROTODATA_" localSheetId="5">[200]Import!$B$556:$E$556</definedName>
    <definedName name="FS_F_VW_01_35097_4_38597__JV_FS_RV_AVG_PROTODATA_">[201]Import!$B$556:$E$556</definedName>
    <definedName name="FS_F_VW_01_35097_4_38597_1__JV_FS_BAUSTUFE_ANGEBOTE_WAE_" localSheetId="5">[200]Import!$B$424:$E$424</definedName>
    <definedName name="FS_F_VW_01_35097_4_38597_1__JV_FS_BAUSTUFE_ANGEBOTE_WAE_">[201]Import!$B$424:$E$424</definedName>
    <definedName name="FS_F_VW_01_35097_4_38597_2__JV_FS_BAUSTUFE_ANGEBOTE_WAE_" localSheetId="5">[200]Import!$B$425:$E$425</definedName>
    <definedName name="FS_F_VW_01_35097_4_38597_2__JV_FS_BAUSTUFE_ANGEBOTE_WAE_">[201]Import!$B$425:$E$425</definedName>
    <definedName name="FS_F_VW_01_35097_4_38597_EUR__JV_FS_PR_EX_RATES_DATUM_REC_" localSheetId="5">[200]Import!$B$865:$F$865</definedName>
    <definedName name="FS_F_VW_01_35097_4_38597_EUR__JV_FS_PR_EX_RATES_DATUM_REC_">[201]Import!$B$865:$F$865</definedName>
    <definedName name="FS_F_VW_01_35097_4_38597_ZA__JV_FS_BIDDERS_" localSheetId="5">[200]Import!$B$960:$L$960</definedName>
    <definedName name="FS_F_VW_01_35097_4_38597_ZA__JV_FS_BIDDERS_">[201]Import!$B$960:$L$960</definedName>
    <definedName name="FS_F_VW_01_35097_4_43249__JV_FS_ANGEBOTSUEBERSICHT_" localSheetId="5">[200]Import!$B$173:$D$173</definedName>
    <definedName name="FS_F_VW_01_35097_4_43249__JV_FS_ANGEBOTSUEBERSICHT_">[201]Import!$B$173:$D$173</definedName>
    <definedName name="FS_F_VW_01_35097_4_43249__JV_FS_AVG_PRICE_" localSheetId="5">[200]Import!$B$198:$F$198</definedName>
    <definedName name="FS_F_VW_01_35097_4_43249__JV_FS_AVG_PRICE_">[201]Import!$B$198:$F$198</definedName>
    <definedName name="FS_F_VW_01_35097_4_43249__JV_FS_BWERTSHEET_" localSheetId="5">[200]Import!$B$632:$AH$632</definedName>
    <definedName name="FS_F_VW_01_35097_4_43249__JV_FS_BWERTSHEET_">[201]Import!$B$632:$AH$632</definedName>
    <definedName name="FS_F_VW_01_35097_4_43249__JV_FS_COMPARISON_" localSheetId="5">[200]Import!$B$582:$S$582</definedName>
    <definedName name="FS_F_VW_01_35097_4_43249__JV_FS_COMPARISON_">[201]Import!$B$582:$S$582</definedName>
    <definedName name="FS_F_VW_01_35097_4_43249__JV_FS_REC_LIEF_" localSheetId="5">[200]Import!$B$1313:$P$1313</definedName>
    <definedName name="FS_F_VW_01_35097_4_43249__JV_FS_REC_LIEF_">[201]Import!$B$1313:$P$1313</definedName>
    <definedName name="FS_F_VW_01_35097_4_43249__JV_FS_RV_AVG_PROTODATA_" localSheetId="5">[200]Import!$B$557:$E$557</definedName>
    <definedName name="FS_F_VW_01_35097_4_43249__JV_FS_RV_AVG_PROTODATA_">[201]Import!$B$557:$E$557</definedName>
    <definedName name="FS_F_VW_01_35097_4_43249__JV_FS_RV_LTERM_PNACHLASS_" localSheetId="5">[200]Import!$B$607:$X$607</definedName>
    <definedName name="FS_F_VW_01_35097_4_43249__JV_FS_RV_LTERM_PNACHLASS_">[201]Import!$B$607:$X$607</definedName>
    <definedName name="FS_F_VW_01_35097_4_43249_1__JV_FS_BAUSTUFE_ANGEBOTE_WAE_" localSheetId="5">[200]Import!$B$426:$E$426</definedName>
    <definedName name="FS_F_VW_01_35097_4_43249_1__JV_FS_BAUSTUFE_ANGEBOTE_WAE_">[201]Import!$B$426:$E$426</definedName>
    <definedName name="FS_F_VW_01_35097_4_43249_11__JV_FS_REC_" localSheetId="5">[200]Import!$B$1284:$Q$1284</definedName>
    <definedName name="FS_F_VW_01_35097_4_43249_11__JV_FS_REC_">[201]Import!$B$1284:$Q$1284</definedName>
    <definedName name="FS_F_VW_01_35097_4_43249_2__JV_FS_BAUSTUFE_ANGEBOTE_WAE_" localSheetId="5">[200]Import!$B$427:$E$427</definedName>
    <definedName name="FS_F_VW_01_35097_4_43249_2__JV_FS_BAUSTUFE_ANGEBOTE_WAE_">[201]Import!$B$427:$E$427</definedName>
    <definedName name="FS_F_VW_01_35097_4_43249_28__JV_FS_REC_" localSheetId="5">[200]Import!$B$1285:$Q$1285</definedName>
    <definedName name="FS_F_VW_01_35097_4_43249_28__JV_FS_REC_">[201]Import!$B$1285:$Q$1285</definedName>
    <definedName name="FS_F_VW_01_35097_4_43249_37__JV_FS_REC_" localSheetId="5">[200]Import!$B$1286:$Q$1286</definedName>
    <definedName name="FS_F_VW_01_35097_4_43249_37__JV_FS_REC_">[201]Import!$B$1286:$Q$1286</definedName>
    <definedName name="FS_F_VW_01_35097_4_43249_46__JV_FS_REC_" localSheetId="5">[200]Import!$B$1287:$Q$1287</definedName>
    <definedName name="FS_F_VW_01_35097_4_43249_46__JV_FS_REC_">[201]Import!$B$1287:$Q$1287</definedName>
    <definedName name="FS_F_VW_01_35097_4_43249_68__JV_FS_REC_" localSheetId="5">[200]Import!$B$1288:$Q$1288</definedName>
    <definedName name="FS_F_VW_01_35097_4_43249_68__JV_FS_REC_">[201]Import!$B$1288:$Q$1288</definedName>
    <definedName name="FS_F_VW_01_35097_4_43249_EUR__JV_FS_PR_EX_RATES_DATUM_REC_" localSheetId="5">[200]Import!$B$866:$F$866</definedName>
    <definedName name="FS_F_VW_01_35097_4_43249_EUR__JV_FS_PR_EX_RATES_DATUM_REC_">[201]Import!$B$866:$F$866</definedName>
    <definedName name="FS_F_VW_01_35097_4_43249_VW__JV_FS_BIDDERS_" localSheetId="5">[200]Import!$B$977:$L$977</definedName>
    <definedName name="FS_F_VW_01_35097_4_43249_VW__JV_FS_BIDDERS_">[201]Import!$B$977:$L$977</definedName>
    <definedName name="FS_F_VW_01_35097_4_46__JV_FS_BEDARFE_" localSheetId="5">[200]Import!$B$138:$E$138</definedName>
    <definedName name="FS_F_VW_01_35097_4_46__JV_FS_BEDARFE_">[201]Import!$B$138:$E$138</definedName>
    <definedName name="FS_F_VW_01_35097_4_46_13030__JV_FS_BEDARFE_PREISE_QUOTE_" localSheetId="5">[200]Import!$B$106:$L$106</definedName>
    <definedName name="FS_F_VW_01_35097_4_46_13030__JV_FS_BEDARFE_PREISE_QUOTE_">[201]Import!$B$106:$L$106</definedName>
    <definedName name="FS_F_VW_01_35097_4_46_20328__JV_FS_BEDARFE_PREISE_QUOTE_" localSheetId="5">[200]Import!$B$107:$L$107</definedName>
    <definedName name="FS_F_VW_01_35097_4_46_20328__JV_FS_BEDARFE_PREISE_QUOTE_">[201]Import!$B$107:$L$107</definedName>
    <definedName name="FS_F_VW_01_35097_4_46_29344__JV_FS_BEDARFE_PREISE_QUOTE_" localSheetId="5">[200]Import!$B$108:$L$108</definedName>
    <definedName name="FS_F_VW_01_35097_4_46_29344__JV_FS_BEDARFE_PREISE_QUOTE_">[201]Import!$B$108:$L$108</definedName>
    <definedName name="FS_F_VW_01_35097_4_46_2979__JV_FS_BEDARFE_PREISE_QUOTE_" localSheetId="5">[200]Import!$B$105:$L$105</definedName>
    <definedName name="FS_F_VW_01_35097_4_46_2979__JV_FS_BEDARFE_PREISE_QUOTE_">[201]Import!$B$105:$L$105</definedName>
    <definedName name="FS_F_VW_01_35097_4_46_43249__JV_FS_BEDARFE_PREISE_QUOTE_" localSheetId="5">[200]Import!$B$109:$L$109</definedName>
    <definedName name="FS_F_VW_01_35097_4_46_43249__JV_FS_BEDARFE_PREISE_QUOTE_">[201]Import!$B$109:$L$109</definedName>
    <definedName name="FS_F_VW_01_35097_4_68__JV_FS_BEDARFE_" localSheetId="5">[200]Import!$B$139:$E$139</definedName>
    <definedName name="FS_F_VW_01_35097_4_68__JV_FS_BEDARFE_">[201]Import!$B$139:$E$139</definedName>
    <definedName name="FS_F_VW_01_35097_4_68_13030__JV_FS_BEDARFE_PREISE_QUOTE_" localSheetId="5">[200]Import!$B$111:$L$111</definedName>
    <definedName name="FS_F_VW_01_35097_4_68_13030__JV_FS_BEDARFE_PREISE_QUOTE_">[201]Import!$B$111:$L$111</definedName>
    <definedName name="FS_F_VW_01_35097_4_68_20328__JV_FS_BEDARFE_PREISE_QUOTE_" localSheetId="5">[200]Import!$B$112:$L$112</definedName>
    <definedName name="FS_F_VW_01_35097_4_68_20328__JV_FS_BEDARFE_PREISE_QUOTE_">[201]Import!$B$112:$L$112</definedName>
    <definedName name="FS_F_VW_01_35097_4_68_29344__JV_FS_BEDARFE_PREISE_QUOTE_" localSheetId="5">[200]Import!$B$113:$L$113</definedName>
    <definedName name="FS_F_VW_01_35097_4_68_29344__JV_FS_BEDARFE_PREISE_QUOTE_">[201]Import!$B$113:$L$113</definedName>
    <definedName name="FS_F_VW_01_35097_4_68_2979__JV_FS_BEDARFE_PREISE_QUOTE_" localSheetId="5">[200]Import!$B$110:$L$110</definedName>
    <definedName name="FS_F_VW_01_35097_4_68_2979__JV_FS_BEDARFE_PREISE_QUOTE_">[201]Import!$B$110:$L$110</definedName>
    <definedName name="FS_F_VW_01_35097_4_68_43249__JV_FS_BEDARFE_PREISE_QUOTE_" localSheetId="5">[200]Import!$B$114:$L$114</definedName>
    <definedName name="FS_F_VW_01_35097_4_68_43249__JV_FS_BEDARFE_PREISE_QUOTE_">[201]Import!$B$114:$L$114</definedName>
    <definedName name="FS_F_VW_01_35097_4_8319__JV_FS_RV_AVG_PROTODATA_" localSheetId="5">[200]Import!$B$538:$E$538</definedName>
    <definedName name="FS_F_VW_01_35097_4_8319__JV_FS_RV_AVG_PROTODATA_">[201]Import!$B$538:$E$538</definedName>
    <definedName name="FS_F_VW_01_35097_4_8319_1__JV_FS_BAUSTUFE_ANGEBOTE_WAE_" localSheetId="5">[200]Import!$B$388:$E$388</definedName>
    <definedName name="FS_F_VW_01_35097_4_8319_1__JV_FS_BAUSTUFE_ANGEBOTE_WAE_">[201]Import!$B$388:$E$388</definedName>
    <definedName name="FS_F_VW_01_35097_4_8319_2__JV_FS_BAUSTUFE_ANGEBOTE_WAE_" localSheetId="5">[200]Import!$B$389:$E$389</definedName>
    <definedName name="FS_F_VW_01_35097_4_8319_2__JV_FS_BAUSTUFE_ANGEBOTE_WAE_">[201]Import!$B$389:$E$389</definedName>
    <definedName name="FS_F_VW_01_35097_4_8319_EUR__JV_FS_PR_EX_RATES_DATUM_REC_" localSheetId="5">[200]Import!$B$847:$F$847</definedName>
    <definedName name="FS_F_VW_01_35097_4_8319_EUR__JV_FS_PR_EX_RATES_DATUM_REC_">[201]Import!$B$847:$F$847</definedName>
    <definedName name="FS_F_VW_01_35097_4_8319_VW__JV_FS_BIDDERS_" localSheetId="5">[200]Import!$B$974:$L$974</definedName>
    <definedName name="FS_F_VW_01_35097_4_8319_VW__JV_FS_BIDDERS_">[201]Import!$B$974:$L$974</definedName>
    <definedName name="FS_F_VW_01_35097_4_EUR_11330__JV_FS_PR_EX_RATES_DATUM_COMP_" localSheetId="5">[200]Import!$B$722:$F$722</definedName>
    <definedName name="FS_F_VW_01_35097_4_EUR_11330__JV_FS_PR_EX_RATES_DATUM_COMP_">[201]Import!$B$722:$F$722</definedName>
    <definedName name="FS_F_VW_01_35097_4_EUR_11451__JV_FS_PR_EX_RATES_DATUM_COMP_" localSheetId="5">[200]Import!$B$723:$F$723</definedName>
    <definedName name="FS_F_VW_01_35097_4_EUR_11451__JV_FS_PR_EX_RATES_DATUM_COMP_">[201]Import!$B$723:$F$723</definedName>
    <definedName name="FS_F_VW_01_35097_4_EUR_13030__JV_FS_PR_EX_RATES_DATUM_COMP_" localSheetId="5">[200]Import!$B$745:$F$745</definedName>
    <definedName name="FS_F_VW_01_35097_4_EUR_13030__JV_FS_PR_EX_RATES_DATUM_COMP_">[201]Import!$B$745:$F$745</definedName>
    <definedName name="FS_F_VW_01_35097_4_EUR_1328__JV_FS_PR_EX_RATES_DATUM_COMP_" localSheetId="5">[200]Import!$B$725:$F$725</definedName>
    <definedName name="FS_F_VW_01_35097_4_EUR_1328__JV_FS_PR_EX_RATES_DATUM_COMP_">[201]Import!$B$725:$F$725</definedName>
    <definedName name="FS_F_VW_01_35097_4_EUR_1462__JV_FS_PR_EX_RATES_DATUM_COMP_" localSheetId="5">[200]Import!$B$726:$F$726</definedName>
    <definedName name="FS_F_VW_01_35097_4_EUR_1462__JV_FS_PR_EX_RATES_DATUM_COMP_">[201]Import!$B$726:$F$726</definedName>
    <definedName name="FS_F_VW_01_35097_4_EUR_15245__JV_FS_PR_EX_RATES_DATUM_COMP_" localSheetId="5">[200]Import!$B$734:$F$734</definedName>
    <definedName name="FS_F_VW_01_35097_4_EUR_15245__JV_FS_PR_EX_RATES_DATUM_COMP_">[201]Import!$B$734:$F$734</definedName>
    <definedName name="FS_F_VW_01_35097_4_EUR_159__JV_FS_PR_EX_RATES_DATUM_COMP_" localSheetId="5">[200]Import!$B$735:$F$735</definedName>
    <definedName name="FS_F_VW_01_35097_4_EUR_159__JV_FS_PR_EX_RATES_DATUM_COMP_">[201]Import!$B$735:$F$735</definedName>
    <definedName name="FS_F_VW_01_35097_4_EUR_18244__JV_FS_PR_EX_RATES_DATUM_COMP_" localSheetId="5">[200]Import!$B$729:$F$729</definedName>
    <definedName name="FS_F_VW_01_35097_4_EUR_18244__JV_FS_PR_EX_RATES_DATUM_COMP_">[201]Import!$B$729:$F$729</definedName>
    <definedName name="FS_F_VW_01_35097_4_EUR_18245__JV_FS_PR_EX_RATES_DATUM_COMP_" localSheetId="5">[200]Import!$B$730:$F$730</definedName>
    <definedName name="FS_F_VW_01_35097_4_EUR_18245__JV_FS_PR_EX_RATES_DATUM_COMP_">[201]Import!$B$730:$F$730</definedName>
    <definedName name="FS_F_VW_01_35097_4_EUR_19964__JV_FS_PR_EX_RATES_DATUM_COMP_" localSheetId="5">[200]Import!$B$737:$F$737</definedName>
    <definedName name="FS_F_VW_01_35097_4_EUR_19964__JV_FS_PR_EX_RATES_DATUM_COMP_">[201]Import!$B$737:$F$737</definedName>
    <definedName name="FS_F_VW_01_35097_4_EUR_20328__JV_FS_PR_EX_RATES_DATUM_COMP_" localSheetId="5">[200]Import!$B$746:$F$746</definedName>
    <definedName name="FS_F_VW_01_35097_4_EUR_20328__JV_FS_PR_EX_RATES_DATUM_COMP_">[201]Import!$B$746:$F$746</definedName>
    <definedName name="FS_F_VW_01_35097_4_EUR_2261__JV_FS_PR_EX_RATES_DATUM_COMP_" localSheetId="5">[200]Import!$B$742:$F$742</definedName>
    <definedName name="FS_F_VW_01_35097_4_EUR_2261__JV_FS_PR_EX_RATES_DATUM_COMP_">[201]Import!$B$742:$F$742</definedName>
    <definedName name="FS_F_VW_01_35097_4_EUR_23586__JV_FS_PR_EX_RATES_DATUM_COMP_" localSheetId="5">[200]Import!$B$728:$F$728</definedName>
    <definedName name="FS_F_VW_01_35097_4_EUR_23586__JV_FS_PR_EX_RATES_DATUM_COMP_">[201]Import!$B$728:$F$728</definedName>
    <definedName name="FS_F_VW_01_35097_4_EUR_24968__JV_FS_PR_EX_RATES_DATUM_COMP_" localSheetId="5">[200]Import!$B$738:$F$738</definedName>
    <definedName name="FS_F_VW_01_35097_4_EUR_24968__JV_FS_PR_EX_RATES_DATUM_COMP_">[201]Import!$B$738:$F$738</definedName>
    <definedName name="FS_F_VW_01_35097_4_EUR_24969__JV_FS_PR_EX_RATES_DATUM_COMP_" localSheetId="5">[200]Import!$B$739:$F$739</definedName>
    <definedName name="FS_F_VW_01_35097_4_EUR_24969__JV_FS_PR_EX_RATES_DATUM_COMP_">[201]Import!$B$739:$F$739</definedName>
    <definedName name="FS_F_VW_01_35097_4_EUR_25756__JV_FS_PR_EX_RATES_DATUM_COMP_" localSheetId="5">[200]Import!$B$731:$F$731</definedName>
    <definedName name="FS_F_VW_01_35097_4_EUR_25756__JV_FS_PR_EX_RATES_DATUM_COMP_">[201]Import!$B$731:$F$731</definedName>
    <definedName name="FS_F_VW_01_35097_4_EUR_2609__JV_FS_PR_EX_RATES_DATUM_COMP_" localSheetId="5">[200]Import!$B$732:$F$732</definedName>
    <definedName name="FS_F_VW_01_35097_4_EUR_2609__JV_FS_PR_EX_RATES_DATUM_COMP_">[201]Import!$B$732:$F$732</definedName>
    <definedName name="FS_F_VW_01_35097_4_EUR_27724__JV_FS_PR_EX_RATES_DATUM_COMP_" localSheetId="5">[200]Import!$B$740:$F$740</definedName>
    <definedName name="FS_F_VW_01_35097_4_EUR_27724__JV_FS_PR_EX_RATES_DATUM_COMP_">[201]Import!$B$740:$F$740</definedName>
    <definedName name="FS_F_VW_01_35097_4_EUR_27909__JV_FS_PR_EX_RATES_DATUM_COMP_" localSheetId="5">[200]Import!$B$741:$F$741</definedName>
    <definedName name="FS_F_VW_01_35097_4_EUR_27909__JV_FS_PR_EX_RATES_DATUM_COMP_">[201]Import!$B$741:$F$741</definedName>
    <definedName name="FS_F_VW_01_35097_4_EUR_28671__JV_FS_PR_EX_RATES_DATUM_COMP_" localSheetId="5">[200]Import!$B$724:$F$724</definedName>
    <definedName name="FS_F_VW_01_35097_4_EUR_28671__JV_FS_PR_EX_RATES_DATUM_COMP_">[201]Import!$B$724:$F$724</definedName>
    <definedName name="FS_F_VW_01_35097_4_EUR_28746__JV_FS_PR_EX_RATES_DATUM_COMP_" localSheetId="5">[200]Import!$B$727:$F$727</definedName>
    <definedName name="FS_F_VW_01_35097_4_EUR_28746__JV_FS_PR_EX_RATES_DATUM_COMP_">[201]Import!$B$727:$F$727</definedName>
    <definedName name="FS_F_VW_01_35097_4_EUR_29344__JV_FS_PR_EX_RATES_DATUM_COMP_" localSheetId="5">[200]Import!$B$747:$F$747</definedName>
    <definedName name="FS_F_VW_01_35097_4_EUR_29344__JV_FS_PR_EX_RATES_DATUM_COMP_">[201]Import!$B$747:$F$747</definedName>
    <definedName name="FS_F_VW_01_35097_4_EUR_2979__JV_FS_PR_EX_RATES_DATUM_COMP_" localSheetId="5">[200]Import!$B$743:$F$743</definedName>
    <definedName name="FS_F_VW_01_35097_4_EUR_2979__JV_FS_PR_EX_RATES_DATUM_COMP_">[201]Import!$B$743:$F$743</definedName>
    <definedName name="FS_F_VW_01_35097_4_EUR_316__JV_FS_PR_EX_RATES_DATUM_COMP_" localSheetId="5">[200]Import!$B$733:$F$733</definedName>
    <definedName name="FS_F_VW_01_35097_4_EUR_316__JV_FS_PR_EX_RATES_DATUM_COMP_">[201]Import!$B$733:$F$733</definedName>
    <definedName name="FS_F_VW_01_35097_4_EUR_3478__JV_FS_PR_EX_RATES_DATUM_COMP_" localSheetId="5">[200]Import!$B$736:$F$736</definedName>
    <definedName name="FS_F_VW_01_35097_4_EUR_3478__JV_FS_PR_EX_RATES_DATUM_COMP_">[201]Import!$B$736:$F$736</definedName>
    <definedName name="FS_F_VW_01_35097_4_EUR_38597__JV_FS_PR_EX_RATES_DATUM_COMP_" localSheetId="5">[200]Import!$B$749:$F$749</definedName>
    <definedName name="FS_F_VW_01_35097_4_EUR_38597__JV_FS_PR_EX_RATES_DATUM_COMP_">[201]Import!$B$749:$F$749</definedName>
    <definedName name="FS_F_VW_01_35097_4_EUR_43249__JV_FS_PR_EX_RATES_DATUM_COMP_" localSheetId="5">[200]Import!$B$748:$F$748</definedName>
    <definedName name="FS_F_VW_01_35097_4_EUR_43249__JV_FS_PR_EX_RATES_DATUM_COMP_">[201]Import!$B$748:$F$748</definedName>
    <definedName name="FS_F_VW_01_35097_4_EUR_8319__JV_FS_PR_EX_RATES_DATUM_COMP_" localSheetId="5">[200]Import!$B$744:$F$744</definedName>
    <definedName name="FS_F_VW_01_35097_4_EUR_8319__JV_FS_PR_EX_RATES_DATUM_COMP_">[201]Import!$B$744:$F$744</definedName>
    <definedName name="FS_F_VW_01_35297_1_1205_SK__JV_FS_BIDDERS_" localSheetId="5">[196]home!$B$1011:$L$1011</definedName>
    <definedName name="FS_F_VW_01_35297_1_1205_SK__JV_FS_BIDDERS_">[197]home!$B$1011:$L$1011</definedName>
    <definedName name="FS_F_VW_01_35297_1_13421_BX__JV_FS_BIDDERS_" localSheetId="5">[196]home!$B$1010:$L$1010</definedName>
    <definedName name="FS_F_VW_01_35297_1_13421_BX__JV_FS_BIDDERS_">[197]home!$B$1010:$L$1010</definedName>
    <definedName name="FS_F_VW_01_35297_1_1433_BX__JV_FS_BIDDERS_" localSheetId="5">[196]home!$B$1018:$L$1018</definedName>
    <definedName name="FS_F_VW_01_35297_1_1433_BX__JV_FS_BIDDERS_">[197]home!$B$1018:$L$1018</definedName>
    <definedName name="FS_F_VW_01_35297_1_1441_BX__JV_FS_BIDDERS_" localSheetId="5">[196]home!$B$1020:$L$1020</definedName>
    <definedName name="FS_F_VW_01_35297_1_1441_BX__JV_FS_BIDDERS_">[197]home!$B$1020:$L$1020</definedName>
    <definedName name="FS_F_VW_01_35297_1_1445_BX__JV_FS_BIDDERS_" localSheetId="5">[196]home!$B$1025:$L$1025</definedName>
    <definedName name="FS_F_VW_01_35297_1_1445_BX__JV_FS_BIDDERS_">[197]home!$B$1025:$L$1025</definedName>
    <definedName name="FS_F_VW_01_35297_1_1479_BX__JV_FS_BIDDERS_" localSheetId="5">[196]home!$B$1033:$L$1033</definedName>
    <definedName name="FS_F_VW_01_35297_1_1479_BX__JV_FS_BIDDERS_">[197]home!$B$1033:$L$1033</definedName>
    <definedName name="FS_F_VW_01_35297_1_15067_IL__JV_FS_BIDDERS_" localSheetId="5">[196]home!$B$1004:$L$1004</definedName>
    <definedName name="FS_F_VW_01_35297_1_15067_IL__JV_FS_BIDDERS_">[197]home!$B$1004:$L$1004</definedName>
    <definedName name="FS_F_VW_01_35297_1_16_ST__JV_FS_BIDDERS_" localSheetId="5">[196]home!$B$1036:$L$1036</definedName>
    <definedName name="FS_F_VW_01_35297_1_16_ST__JV_FS_BIDDERS_">[197]home!$B$1036:$L$1036</definedName>
    <definedName name="FS_F_VW_01_35297_1_20457_TR__JV_FS_BIDDERS_" localSheetId="5">[196]home!$B$1006:$L$1006</definedName>
    <definedName name="FS_F_VW_01_35297_1_20457_TR__JV_FS_BIDDERS_">[197]home!$B$1006:$L$1006</definedName>
    <definedName name="FS_F_VW_01_35297_1_215_BX__JV_FS_BIDDERS_" localSheetId="5">[196]home!$B$1024:$L$1024</definedName>
    <definedName name="FS_F_VW_01_35297_1_215_BX__JV_FS_BIDDERS_">[197]home!$B$1024:$L$1024</definedName>
    <definedName name="FS_F_VW_01_35297_1_2261_AU__JV_FS_BIDDERS_" localSheetId="5">[196]home!$B$1019:$L$1019</definedName>
    <definedName name="FS_F_VW_01_35297_1_2261_AU__JV_FS_BIDDERS_">[197]home!$B$1019:$L$1019</definedName>
    <definedName name="FS_F_VW_01_35297_1_23586_HA__JV_FS_BIDDERS_" localSheetId="5">[196]home!$B$1035:$L$1035</definedName>
    <definedName name="FS_F_VW_01_35297_1_23586_HA__JV_FS_BIDDERS_">[197]home!$B$1035:$L$1035</definedName>
    <definedName name="FS_F_VW_01_35297_1_24164_TR__JV_FS_BIDDERS_" localSheetId="5">[196]home!$B$1027:$L$1027</definedName>
    <definedName name="FS_F_VW_01_35297_1_24164_TR__JV_FS_BIDDERS_">[197]home!$B$1027:$L$1027</definedName>
    <definedName name="FS_F_VW_01_35297_1_2609_RR__JV_FS_BIDDERS_" localSheetId="5">[196]home!$B$1016:$L$1016</definedName>
    <definedName name="FS_F_VW_01_35297_1_2609_RR__JV_FS_BIDDERS_">[197]home!$B$1016:$L$1016</definedName>
    <definedName name="FS_F_VW_01_35297_1_27026_US__JV_FS_BIDDERS_" localSheetId="5">[196]home!$B$1017:$L$1017</definedName>
    <definedName name="FS_F_VW_01_35297_1_27026_US__JV_FS_BIDDERS_">[197]home!$B$1017:$L$1017</definedName>
    <definedName name="FS_F_VW_01_35297_1_300_SK__JV_FS_BIDDERS_" localSheetId="5">[196]home!$B$1026:$L$1026</definedName>
    <definedName name="FS_F_VW_01_35297_1_300_SK__JV_FS_BIDDERS_">[197]home!$B$1026:$L$1026</definedName>
    <definedName name="FS_F_VW_01_35297_1_3030_ST__JV_FS_BIDDERS_" localSheetId="5">[196]home!$B$1032:$L$1032</definedName>
    <definedName name="FS_F_VW_01_35297_1_3030_ST__JV_FS_BIDDERS_">[197]home!$B$1032:$L$1032</definedName>
    <definedName name="FS_F_VW_01_35297_1_3150_IT__JV_FS_BIDDERS_" localSheetId="5">[196]home!$B$1031:$L$1031</definedName>
    <definedName name="FS_F_VW_01_35297_1_3150_IT__JV_FS_BIDDERS_">[197]home!$B$1031:$L$1031</definedName>
    <definedName name="FS_F_VW_01_35297_1_3256_VW__JV_FS_BIDDERS_" localSheetId="5">[196]home!$B$1015:$L$1015</definedName>
    <definedName name="FS_F_VW_01_35297_1_3256_VW__JV_FS_BIDDERS_">[197]home!$B$1015:$L$1015</definedName>
    <definedName name="FS_F_VW_01_35297_1_3465_US__JV_FS_BIDDERS_" localSheetId="5">[196]home!$B$1008:$L$1008</definedName>
    <definedName name="FS_F_VW_01_35297_1_3465_US__JV_FS_BIDDERS_">[197]home!$B$1008:$L$1008</definedName>
    <definedName name="FS_F_VW_01_35297_1_355_SK__JV_FS_BIDDERS_" localSheetId="5">[196]home!$B$1013:$L$1013</definedName>
    <definedName name="FS_F_VW_01_35297_1_355_SK__JV_FS_BIDDERS_">[197]home!$B$1013:$L$1013</definedName>
    <definedName name="FS_F_VW_01_35297_1_3615_VW__JV_FS_BIDDERS_" localSheetId="5">[196]home!$B$1014:$L$1014</definedName>
    <definedName name="FS_F_VW_01_35297_1_3615_VW__JV_FS_BIDDERS_">[197]home!$B$1014:$L$1014</definedName>
    <definedName name="FS_F_VW_01_35297_1_36706_US__JV_FS_BIDDERS_" localSheetId="5">[196]home!$B$1028:$L$1028</definedName>
    <definedName name="FS_F_VW_01_35297_1_36706_US__JV_FS_BIDDERS_">[197]home!$B$1028:$L$1028</definedName>
    <definedName name="FS_F_VW_01_35297_1_36885_BX__JV_FS_BIDDERS_" localSheetId="5">[196]home!$B$1034:$L$1034</definedName>
    <definedName name="FS_F_VW_01_35297_1_36885_BX__JV_FS_BIDDERS_">[197]home!$B$1034:$L$1034</definedName>
    <definedName name="FS_F_VW_01_35297_1_38244_ST__JV_FS_BIDDERS_" localSheetId="5">[196]home!$B$1005:$L$1005</definedName>
    <definedName name="FS_F_VW_01_35297_1_38244_ST__JV_FS_BIDDERS_">[197]home!$B$1005:$L$1005</definedName>
    <definedName name="FS_F_VW_01_35297_1_41_VW__JV_FS_BIDDERS_" localSheetId="5">[196]home!$B$1022:$L$1022</definedName>
    <definedName name="FS_F_VW_01_35297_1_41_VW__JV_FS_BIDDERS_">[197]home!$B$1022:$L$1022</definedName>
    <definedName name="FS_F_VW_01_35297_1_552_SK__JV_FS_BIDDERS_" localSheetId="5">[196]home!$B$1012:$L$1012</definedName>
    <definedName name="FS_F_VW_01_35297_1_552_SK__JV_FS_BIDDERS_">[197]home!$B$1012:$L$1012</definedName>
    <definedName name="FS_F_VW_01_35297_1_6587_BX__JV_FS_BIDDERS_" localSheetId="5">[196]home!$B$1029:$L$1029</definedName>
    <definedName name="FS_F_VW_01_35297_1_6587_BX__JV_FS_BIDDERS_">[197]home!$B$1029:$L$1029</definedName>
    <definedName name="FS_F_VW_01_35297_1_6810_ST__JV_FS_BIDDERS_" localSheetId="5">[196]home!$B$1021:$L$1021</definedName>
    <definedName name="FS_F_VW_01_35297_1_6810_ST__JV_FS_BIDDERS_">[197]home!$B$1021:$L$1021</definedName>
    <definedName name="FS_F_VW_01_35297_1_7591_US__JV_FS_BIDDERS_" localSheetId="5">[196]home!$B$1007:$L$1007</definedName>
    <definedName name="FS_F_VW_01_35297_1_7591_US__JV_FS_BIDDERS_">[197]home!$B$1007:$L$1007</definedName>
    <definedName name="FS_F_VW_01_35297_1_779_ST__JV_FS_BIDDERS_" localSheetId="5">[196]home!$B$1023:$L$1023</definedName>
    <definedName name="FS_F_VW_01_35297_1_779_ST__JV_FS_BIDDERS_">[197]home!$B$1023:$L$1023</definedName>
    <definedName name="FS_F_VW_01_35297_1_8100_VW__JV_FS_BIDDERS_" localSheetId="5">[196]home!$B$1030:$L$1030</definedName>
    <definedName name="FS_F_VW_01_35297_1_8100_VW__JV_FS_BIDDERS_">[197]home!$B$1030:$L$1030</definedName>
    <definedName name="FS_F_VW_01_35297_1_9967_IL__JV_FS_BIDDERS_" localSheetId="5">[196]home!$B$1009:$L$1009</definedName>
    <definedName name="FS_F_VW_01_35297_1_9967_IL__JV_FS_BIDDERS_">[197]home!$B$1009:$L$1009</definedName>
    <definedName name="FS_F_VW_02_37469_1__FS_NEUTEILE_" localSheetId="5">[94]Import!$B$54:$D$54</definedName>
    <definedName name="FS_F_VW_02_37469_1__FS_NEUTEILE_">[95]Import!$B$54:$D$54</definedName>
    <definedName name="FS_F_VW_02_37469_1__JV_FS_PRAESENTATIONEN_" localSheetId="5">[94]Import!$B$6:$AN$6</definedName>
    <definedName name="FS_F_VW_02_37469_1__JV_FS_PRAESENTATIONEN_">[95]Import!$B$6:$AN$6</definedName>
    <definedName name="FS_F_VW_02_37469_1_12686_EUR__JV_FS_PR_EX_RATES_DATUM_REC_" localSheetId="5">[94]Import!$B$300:$F$300</definedName>
    <definedName name="FS_F_VW_02_37469_1_12686_EUR__JV_FS_PR_EX_RATES_DATUM_REC_">[95]Import!$B$300:$F$300</definedName>
    <definedName name="FS_F_VW_02_37469_1_12686_VW__JV_FS_BIDDERS_" localSheetId="5">[202]Import!$B$404:$L$404</definedName>
    <definedName name="FS_F_VW_02_37469_1_12686_VW__JV_FS_BIDDERS_">[203]Import!$B$404:$L$404</definedName>
    <definedName name="FS_F_VW_02_37469_1_13362_EUR__JV_FS_PR_EX_RATES_DATUM_REC_" localSheetId="5">[94]Import!$B$301:$F$301</definedName>
    <definedName name="FS_F_VW_02_37469_1_13362_EUR__JV_FS_PR_EX_RATES_DATUM_REC_">[95]Import!$B$301:$F$301</definedName>
    <definedName name="FS_F_VW_02_37469_1_13362_MX__JV_FS_BIDDERS_" localSheetId="5">[202]Import!$B$401:$L$401</definedName>
    <definedName name="FS_F_VW_02_37469_1_13362_MX__JV_FS_BIDDERS_">[203]Import!$B$401:$L$401</definedName>
    <definedName name="FS_F_VW_02_37469_1_17631_EUR__JV_FS_PR_EX_RATES_DATUM_REC_" localSheetId="5">[94]Import!$B$302:$F$302</definedName>
    <definedName name="FS_F_VW_02_37469_1_17631_EUR__JV_FS_PR_EX_RATES_DATUM_REC_">[95]Import!$B$302:$F$302</definedName>
    <definedName name="FS_F_VW_02_37469_1_17631_JP__JV_FS_BIDDERS_" localSheetId="5">[202]Import!$B$393:$L$393</definedName>
    <definedName name="FS_F_VW_02_37469_1_17631_JP__JV_FS_BIDDERS_">[203]Import!$B$393:$L$393</definedName>
    <definedName name="FS_F_VW_02_37469_1_190_BX__JV_FS_BIDDERS_" localSheetId="5">[202]Import!$B$397:$L$397</definedName>
    <definedName name="FS_F_VW_02_37469_1_190_BX__JV_FS_BIDDERS_">[203]Import!$B$397:$L$397</definedName>
    <definedName name="FS_F_VW_02_37469_1_190_EUR__JV_FS_PR_EX_RATES_DATUM_REC_" localSheetId="5">[94]Import!$B$290:$F$290</definedName>
    <definedName name="FS_F_VW_02_37469_1_190_EUR__JV_FS_PR_EX_RATES_DATUM_REC_">[95]Import!$B$290:$F$290</definedName>
    <definedName name="FS_F_VW_02_37469_1_20505__JV_FS_ANGEBOTSUEBERSICHT_" localSheetId="5">[94]Import!$B$64:$D$64</definedName>
    <definedName name="FS_F_VW_02_37469_1_20505__JV_FS_ANGEBOTSUEBERSICHT_">[95]Import!$B$64:$D$64</definedName>
    <definedName name="FS_F_VW_02_37469_1_20505__JV_FS_AVG_PRICE_" localSheetId="5">[94]Import!$B$92:$F$92</definedName>
    <definedName name="FS_F_VW_02_37469_1_20505__JV_FS_AVG_PRICE_">[95]Import!$B$92:$F$92</definedName>
    <definedName name="FS_F_VW_02_37469_1_20505__JV_FS_BWERTSHEET_" localSheetId="5">[94]Import!$B$171:$AH$171</definedName>
    <definedName name="FS_F_VW_02_37469_1_20505__JV_FS_BWERTSHEET_">[95]Import!$B$171:$AH$171</definedName>
    <definedName name="FS_F_VW_02_37469_1_20505__JV_FS_COMPARISON_" localSheetId="5">[94]Import!$B$131:$S$131</definedName>
    <definedName name="FS_F_VW_02_37469_1_20505__JV_FS_COMPARISON_">[95]Import!$B$131:$S$131</definedName>
    <definedName name="FS_F_VW_02_37469_1_20505__JV_FS_REC_LIEF_" localSheetId="5">[94]Import!$B$554:$P$554</definedName>
    <definedName name="FS_F_VW_02_37469_1_20505__JV_FS_REC_LIEF_">[95]Import!$B$554:$P$554</definedName>
    <definedName name="FS_F_VW_02_37469_1_20505__JV_FS_RV_LTERM_PNACHLASS_" localSheetId="5">[94]Import!$B$151:$X$151</definedName>
    <definedName name="FS_F_VW_02_37469_1_20505__JV_FS_RV_LTERM_PNACHLASS_">[95]Import!$B$151:$X$151</definedName>
    <definedName name="FS_F_VW_02_37469_1_20505_31__JV_FS_REC_" localSheetId="5">[94]Import!$B$499:$Q$499</definedName>
    <definedName name="FS_F_VW_02_37469_1_20505_31__JV_FS_REC_">[95]Import!$B$499:$Q$499</definedName>
    <definedName name="FS_F_VW_02_37469_1_20505_32__JV_FS_REC_" localSheetId="5">[94]Import!$B$500:$Q$500</definedName>
    <definedName name="FS_F_VW_02_37469_1_20505_32__JV_FS_REC_">[95]Import!$B$500:$Q$500</definedName>
    <definedName name="FS_F_VW_02_37469_1_20505_EUR__JV_FS_PR_EX_RATES_DATUM_REC_" localSheetId="5">[94]Import!$B$303:$F$303</definedName>
    <definedName name="FS_F_VW_02_37469_1_20505_EUR__JV_FS_PR_EX_RATES_DATUM_REC_">[95]Import!$B$303:$F$303</definedName>
    <definedName name="FS_F_VW_02_37469_1_20505_VW__JV_FS_BIDDERS_" localSheetId="5">[202]Import!$B$394:$L$394</definedName>
    <definedName name="FS_F_VW_02_37469_1_20505_VW__JV_FS_BIDDERS_">[203]Import!$B$394:$L$394</definedName>
    <definedName name="FS_F_VW_02_37469_1_261__JV_FS_ANGEBOTSUEBERSICHT_" localSheetId="5">[94]Import!$B$66:$D$66</definedName>
    <definedName name="FS_F_VW_02_37469_1_261__JV_FS_ANGEBOTSUEBERSICHT_">[95]Import!$B$66:$D$66</definedName>
    <definedName name="FS_F_VW_02_37469_1_261__JV_FS_AVG_PRICE_" localSheetId="5">[94]Import!$B$89:$F$89</definedName>
    <definedName name="FS_F_VW_02_37469_1_261__JV_FS_AVG_PRICE_">[95]Import!$B$89:$F$89</definedName>
    <definedName name="FS_F_VW_02_37469_1_261__JV_FS_BWERTSHEET_" localSheetId="5">[94]Import!$B$169:$AH$169</definedName>
    <definedName name="FS_F_VW_02_37469_1_261__JV_FS_BWERTSHEET_">[95]Import!$B$169:$AH$169</definedName>
    <definedName name="FS_F_VW_02_37469_1_261__JV_FS_COMPARISON_" localSheetId="5">[94]Import!$B$129:$S$129</definedName>
    <definedName name="FS_F_VW_02_37469_1_261__JV_FS_COMPARISON_">[95]Import!$B$129:$S$129</definedName>
    <definedName name="FS_F_VW_02_37469_1_261__JV_FS_REC_LIEF_" localSheetId="5">[94]Import!$B$552:$P$552</definedName>
    <definedName name="FS_F_VW_02_37469_1_261__JV_FS_REC_LIEF_">[95]Import!$B$552:$P$552</definedName>
    <definedName name="FS_F_VW_02_37469_1_261__JV_FS_RV_LTERM_PNACHLASS_" localSheetId="5">[94]Import!$B$149:$X$149</definedName>
    <definedName name="FS_F_VW_02_37469_1_261__JV_FS_RV_LTERM_PNACHLASS_">[95]Import!$B$149:$X$149</definedName>
    <definedName name="FS_F_VW_02_37469_1_261_31__JV_FS_REC_" localSheetId="5">[94]Import!$B$491:$Q$491</definedName>
    <definedName name="FS_F_VW_02_37469_1_261_31__JV_FS_REC_">[95]Import!$B$491:$Q$491</definedName>
    <definedName name="FS_F_VW_02_37469_1_261_32__JV_FS_REC_" localSheetId="5">[94]Import!$B$492:$Q$492</definedName>
    <definedName name="FS_F_VW_02_37469_1_261_32__JV_FS_REC_">[95]Import!$B$492:$Q$492</definedName>
    <definedName name="FS_F_VW_02_37469_1_261_EUR__JV_FS_PR_EX_RATES_DATUM_REC_" localSheetId="5">[94]Import!$B$291:$F$291</definedName>
    <definedName name="FS_F_VW_02_37469_1_261_EUR__JV_FS_PR_EX_RATES_DATUM_REC_">[95]Import!$B$291:$F$291</definedName>
    <definedName name="FS_F_VW_02_37469_1_261_VW__JV_FS_BIDDERS_" localSheetId="5">[202]Import!$B$398:$L$398</definedName>
    <definedName name="FS_F_VW_02_37469_1_261_VW__JV_FS_BIDDERS_">[203]Import!$B$398:$L$398</definedName>
    <definedName name="FS_F_VW_02_37469_1_26946_31__JV_FS_REC_" localSheetId="5">[94]Import!$B$501:$Q$501</definedName>
    <definedName name="FS_F_VW_02_37469_1_26946_31__JV_FS_REC_">[95]Import!$B$501:$Q$501</definedName>
    <definedName name="FS_F_VW_02_37469_1_26946_32__JV_FS_REC_" localSheetId="5">[94]Import!$B$502:$Q$502</definedName>
    <definedName name="FS_F_VW_02_37469_1_26946_32__JV_FS_REC_">[95]Import!$B$502:$Q$502</definedName>
    <definedName name="FS_F_VW_02_37469_1_26946_EUR__JV_FS_PR_EX_RATES_DATUM_REC_" localSheetId="5">[94]Import!$B$304:$F$304</definedName>
    <definedName name="FS_F_VW_02_37469_1_26946_EUR__JV_FS_PR_EX_RATES_DATUM_REC_">[95]Import!$B$304:$F$304</definedName>
    <definedName name="FS_F_VW_02_37469_1_26946_VW__JV_FS_BIDDERS_" localSheetId="5">[202]Import!$B$409:$L$409</definedName>
    <definedName name="FS_F_VW_02_37469_1_26946_VW__JV_FS_BIDDERS_">[203]Import!$B$409:$L$409</definedName>
    <definedName name="FS_F_VW_02_37469_1_31__JV_FS_BEDARFE_" localSheetId="5">[94]Import!$B$42:$E$42</definedName>
    <definedName name="FS_F_VW_02_37469_1_31__JV_FS_BEDARFE_">[95]Import!$B$42:$E$42</definedName>
    <definedName name="FS_F_VW_02_37469_1_31_20505__JV_FS_BEDARFE_PREISE_QUOTE_" localSheetId="5">[94]Import!$B$18:$L$18</definedName>
    <definedName name="FS_F_VW_02_37469_1_31_20505__JV_FS_BEDARFE_PREISE_QUOTE_">[95]Import!$B$18:$L$18</definedName>
    <definedName name="FS_F_VW_02_37469_1_31_261__JV_FS_BEDARFE_PREISE_QUOTE_" localSheetId="5">[94]Import!$B$16:$L$16</definedName>
    <definedName name="FS_F_VW_02_37469_1_31_261__JV_FS_BEDARFE_PREISE_QUOTE_">[95]Import!$B$16:$L$16</definedName>
    <definedName name="FS_F_VW_02_37469_1_31_6231__JV_FS_BEDARFE_PREISE_QUOTE_" localSheetId="5">[94]Import!$B$17:$L$17</definedName>
    <definedName name="FS_F_VW_02_37469_1_31_6231__JV_FS_BEDARFE_PREISE_QUOTE_">[95]Import!$B$17:$L$17</definedName>
    <definedName name="FS_F_VW_02_37469_1_32__JV_FS_BEDARFE_" localSheetId="5">[94]Import!$B$43:$E$43</definedName>
    <definedName name="FS_F_VW_02_37469_1_32__JV_FS_BEDARFE_">[95]Import!$B$43:$E$43</definedName>
    <definedName name="FS_F_VW_02_37469_1_32_20505__JV_FS_BEDARFE_PREISE_QUOTE_" localSheetId="5">[94]Import!$B$21:$L$21</definedName>
    <definedName name="FS_F_VW_02_37469_1_32_20505__JV_FS_BEDARFE_PREISE_QUOTE_">[95]Import!$B$21:$L$21</definedName>
    <definedName name="FS_F_VW_02_37469_1_32_261__JV_FS_BEDARFE_PREISE_QUOTE_" localSheetId="5">[94]Import!$B$19:$L$19</definedName>
    <definedName name="FS_F_VW_02_37469_1_32_261__JV_FS_BEDARFE_PREISE_QUOTE_">[95]Import!$B$19:$L$19</definedName>
    <definedName name="FS_F_VW_02_37469_1_32_6231__JV_FS_BEDARFE_PREISE_QUOTE_" localSheetId="5">[94]Import!$B$20:$L$20</definedName>
    <definedName name="FS_F_VW_02_37469_1_32_6231__JV_FS_BEDARFE_PREISE_QUOTE_">[95]Import!$B$20:$L$20</definedName>
    <definedName name="FS_F_VW_02_37469_1_359_EUR__JV_FS_PR_EX_RATES_DATUM_REC_" localSheetId="5">[94]Import!$B$292:$F$292</definedName>
    <definedName name="FS_F_VW_02_37469_1_359_EUR__JV_FS_PR_EX_RATES_DATUM_REC_">[95]Import!$B$292:$F$292</definedName>
    <definedName name="FS_F_VW_02_37469_1_359_SK__JV_FS_BIDDERS_" localSheetId="5">[202]Import!$B$392:$L$392</definedName>
    <definedName name="FS_F_VW_02_37469_1_359_SK__JV_FS_BIDDERS_">[203]Import!$B$392:$L$392</definedName>
    <definedName name="FS_F_VW_02_37469_1_37525_EUR__JV_FS_PR_EX_RATES_DATUM_REC_" localSheetId="5">[94]Import!$B$305:$F$305</definedName>
    <definedName name="FS_F_VW_02_37469_1_37525_EUR__JV_FS_PR_EX_RATES_DATUM_REC_">[95]Import!$B$305:$F$305</definedName>
    <definedName name="FS_F_VW_02_37469_1_37525_VW__JV_FS_BIDDERS_" localSheetId="5">[202]Import!$B$406:$L$406</definedName>
    <definedName name="FS_F_VW_02_37469_1_37525_VW__JV_FS_BIDDERS_">[203]Import!$B$406:$L$406</definedName>
    <definedName name="FS_F_VW_02_37469_1_41464_BX__JV_FS_BIDDERS_" localSheetId="5">[202]Import!$B$408:$L$408</definedName>
    <definedName name="FS_F_VW_02_37469_1_41464_BX__JV_FS_BIDDERS_">[203]Import!$B$408:$L$408</definedName>
    <definedName name="FS_F_VW_02_37469_1_41464_EUR__JV_FS_PR_EX_RATES_DATUM_REC_" localSheetId="5">[94]Import!$B$306:$F$306</definedName>
    <definedName name="FS_F_VW_02_37469_1_41464_EUR__JV_FS_PR_EX_RATES_DATUM_REC_">[95]Import!$B$306:$F$306</definedName>
    <definedName name="FS_F_VW_02_37469_1_5083__JV_FS_ANGEBOTSUEBERSICHT_" localSheetId="5">[94]Import!$B$67:$D$67</definedName>
    <definedName name="FS_F_VW_02_37469_1_5083__JV_FS_ANGEBOTSUEBERSICHT_">[95]Import!$B$67:$D$67</definedName>
    <definedName name="FS_F_VW_02_37469_1_5083__JV_FS_AVG_PRICE_" localSheetId="5">[94]Import!$B$90:$F$90</definedName>
    <definedName name="FS_F_VW_02_37469_1_5083__JV_FS_AVG_PRICE_">[95]Import!$B$90:$F$90</definedName>
    <definedName name="FS_F_VW_02_37469_1_5083_31__JV_FS_REC_" localSheetId="5">[94]Import!$B$493:$Q$493</definedName>
    <definedName name="FS_F_VW_02_37469_1_5083_31__JV_FS_REC_">[95]Import!$B$493:$Q$493</definedName>
    <definedName name="FS_F_VW_02_37469_1_5083_32__JV_FS_REC_" localSheetId="5">[94]Import!$B$494:$Q$494</definedName>
    <definedName name="FS_F_VW_02_37469_1_5083_32__JV_FS_REC_">[95]Import!$B$494:$Q$494</definedName>
    <definedName name="FS_F_VW_02_37469_1_5083_EUR__JV_FS_PR_EX_RATES_DATUM_REC_" localSheetId="5">[94]Import!$B$294:$F$294</definedName>
    <definedName name="FS_F_VW_02_37469_1_5083_EUR__JV_FS_PR_EX_RATES_DATUM_REC_">[95]Import!$B$294:$F$294</definedName>
    <definedName name="FS_F_VW_02_37469_1_5083_IT__JV_FS_BIDDERS_" localSheetId="5">[202]Import!$B$403:$L$403</definedName>
    <definedName name="FS_F_VW_02_37469_1_5083_IT__JV_FS_BIDDERS_">[203]Import!$B$403:$L$403</definedName>
    <definedName name="FS_F_VW_02_37469_1_51506_31__JV_FS_REC_" localSheetId="5">[94]Import!$B$503:$Q$503</definedName>
    <definedName name="FS_F_VW_02_37469_1_51506_31__JV_FS_REC_">[95]Import!$B$503:$Q$503</definedName>
    <definedName name="FS_F_VW_02_37469_1_51506_32__JV_FS_REC_" localSheetId="5">[94]Import!$B$504:$Q$504</definedName>
    <definedName name="FS_F_VW_02_37469_1_51506_32__JV_FS_REC_">[95]Import!$B$504:$Q$504</definedName>
    <definedName name="FS_F_VW_02_37469_1_51506_EUR__JV_FS_PR_EX_RATES_DATUM_REC_" localSheetId="5">[94]Import!$B$307:$F$307</definedName>
    <definedName name="FS_F_VW_02_37469_1_51506_EUR__JV_FS_PR_EX_RATES_DATUM_REC_">[95]Import!$B$307:$F$307</definedName>
    <definedName name="FS_F_VW_02_37469_1_51506_MX__JV_FS_BIDDERS_" localSheetId="5">[202]Import!$B$402:$L$402</definedName>
    <definedName name="FS_F_VW_02_37469_1_51506_MX__JV_FS_BIDDERS_">[203]Import!$B$402:$L$402</definedName>
    <definedName name="FS_F_VW_02_37469_1_54824_31__JV_FS_REC_" localSheetId="5">[94]Import!$B$505:$Q$505</definedName>
    <definedName name="FS_F_VW_02_37469_1_54824_31__JV_FS_REC_">[95]Import!$B$505:$Q$505</definedName>
    <definedName name="FS_F_VW_02_37469_1_54824_32__JV_FS_REC_" localSheetId="5">[94]Import!$B$506:$Q$506</definedName>
    <definedName name="FS_F_VW_02_37469_1_54824_32__JV_FS_REC_">[95]Import!$B$506:$Q$506</definedName>
    <definedName name="FS_F_VW_02_37469_1_54824_EUR__JV_FS_PR_EX_RATES_DATUM_REC_" localSheetId="5">[94]Import!$B$308:$F$308</definedName>
    <definedName name="FS_F_VW_02_37469_1_54824_EUR__JV_FS_PR_EX_RATES_DATUM_REC_">[95]Import!$B$308:$F$308</definedName>
    <definedName name="FS_F_VW_02_37469_1_54824_VW__JV_FS_BIDDERS_" localSheetId="5">[202]Import!$B$407:$L$407</definedName>
    <definedName name="FS_F_VW_02_37469_1_54824_VW__JV_FS_BIDDERS_">[203]Import!$B$407:$L$407</definedName>
    <definedName name="FS_F_VW_02_37469_1_6231__JV_FS_ANGEBOTSUEBERSICHT_" localSheetId="5">[94]Import!$B$65:$D$65</definedName>
    <definedName name="FS_F_VW_02_37469_1_6231__JV_FS_ANGEBOTSUEBERSICHT_">[95]Import!$B$65:$D$65</definedName>
    <definedName name="FS_F_VW_02_37469_1_6231__JV_FS_AVG_PRICE_" localSheetId="5">[94]Import!$B$91:$F$91</definedName>
    <definedName name="FS_F_VW_02_37469_1_6231__JV_FS_AVG_PRICE_">[95]Import!$B$91:$F$91</definedName>
    <definedName name="FS_F_VW_02_37469_1_6231__JV_FS_BWERTSHEET_" localSheetId="5">[94]Import!$B$170:$AH$170</definedName>
    <definedName name="FS_F_VW_02_37469_1_6231__JV_FS_BWERTSHEET_">[95]Import!$B$170:$AH$170</definedName>
    <definedName name="FS_F_VW_02_37469_1_6231__JV_FS_COMPARISON_" localSheetId="5">[94]Import!$B$130:$S$130</definedName>
    <definedName name="FS_F_VW_02_37469_1_6231__JV_FS_COMPARISON_">[95]Import!$B$130:$S$130</definedName>
    <definedName name="FS_F_VW_02_37469_1_6231__JV_FS_REC_LIEF_" localSheetId="5">[94]Import!$B$553:$P$553</definedName>
    <definedName name="FS_F_VW_02_37469_1_6231__JV_FS_REC_LIEF_">[95]Import!$B$553:$P$553</definedName>
    <definedName name="FS_F_VW_02_37469_1_6231__JV_FS_RV_LTERM_PNACHLASS_" localSheetId="5">[94]Import!$B$150:$X$150</definedName>
    <definedName name="FS_F_VW_02_37469_1_6231__JV_FS_RV_LTERM_PNACHLASS_">[95]Import!$B$150:$X$150</definedName>
    <definedName name="FS_F_VW_02_37469_1_6231_31__JV_FS_REC_" localSheetId="5">[94]Import!$B$495:$Q$495</definedName>
    <definedName name="FS_F_VW_02_37469_1_6231_31__JV_FS_REC_">[95]Import!$B$495:$Q$495</definedName>
    <definedName name="FS_F_VW_02_37469_1_6231_32__JV_FS_REC_" localSheetId="5">[94]Import!$B$496:$Q$496</definedName>
    <definedName name="FS_F_VW_02_37469_1_6231_32__JV_FS_REC_">[95]Import!$B$496:$Q$496</definedName>
    <definedName name="FS_F_VW_02_37469_1_6231_EUR__JV_FS_PR_EX_RATES_DATUM_REC_" localSheetId="5">[94]Import!$B$295:$F$295</definedName>
    <definedName name="FS_F_VW_02_37469_1_6231_EUR__JV_FS_PR_EX_RATES_DATUM_REC_">[95]Import!$B$295:$F$295</definedName>
    <definedName name="FS_F_VW_02_37469_1_6231_VW__JV_FS_BIDDERS_" localSheetId="5">[202]Import!$B$396:$L$396</definedName>
    <definedName name="FS_F_VW_02_37469_1_6231_VW__JV_FS_BIDDERS_">[203]Import!$B$396:$L$396</definedName>
    <definedName name="FS_F_VW_02_37469_1_6238_EUR__JV_FS_PR_EX_RATES_DATUM_REC_" localSheetId="5">[94]Import!$B$296:$F$296</definedName>
    <definedName name="FS_F_VW_02_37469_1_6238_EUR__JV_FS_PR_EX_RATES_DATUM_REC_">[95]Import!$B$296:$F$296</definedName>
    <definedName name="FS_F_VW_02_37469_1_6238_VW__JV_FS_BIDDERS_" localSheetId="5">[202]Import!$B$399:$L$399</definedName>
    <definedName name="FS_F_VW_02_37469_1_6238_VW__JV_FS_BIDDERS_">[203]Import!$B$399:$L$399</definedName>
    <definedName name="FS_F_VW_02_37469_1_6270_31__JV_FS_REC_" localSheetId="5">[94]Import!$B$497:$Q$497</definedName>
    <definedName name="FS_F_VW_02_37469_1_6270_31__JV_FS_REC_">[95]Import!$B$497:$Q$497</definedName>
    <definedName name="FS_F_VW_02_37469_1_6270_32__JV_FS_REC_" localSheetId="5">[94]Import!$B$498:$Q$498</definedName>
    <definedName name="FS_F_VW_02_37469_1_6270_32__JV_FS_REC_">[95]Import!$B$498:$Q$498</definedName>
    <definedName name="FS_F_VW_02_37469_1_6270_EUR__JV_FS_PR_EX_RATES_DATUM_REC_" localSheetId="5">[94]Import!$B$297:$F$297</definedName>
    <definedName name="FS_F_VW_02_37469_1_6270_EUR__JV_FS_PR_EX_RATES_DATUM_REC_">[95]Import!$B$297:$F$297</definedName>
    <definedName name="FS_F_VW_02_37469_1_6270_SK__JV_FS_BIDDERS_" localSheetId="5">[202]Import!$B$405:$L$405</definedName>
    <definedName name="FS_F_VW_02_37469_1_6270_SK__JV_FS_BIDDERS_">[203]Import!$B$405:$L$405</definedName>
    <definedName name="FS_F_VW_02_37469_1_6820_EUR__JV_FS_PR_EX_RATES_DATUM_REC_" localSheetId="5">[94]Import!$B$298:$F$298</definedName>
    <definedName name="FS_F_VW_02_37469_1_6820_EUR__JV_FS_PR_EX_RATES_DATUM_REC_">[95]Import!$B$298:$F$298</definedName>
    <definedName name="FS_F_VW_02_37469_1_6820_MX__JV_FS_BIDDERS_" localSheetId="5">[202]Import!$B$395:$L$395</definedName>
    <definedName name="FS_F_VW_02_37469_1_6820_MX__JV_FS_BIDDERS_">[203]Import!$B$395:$L$395</definedName>
    <definedName name="FS_F_VW_02_37469_1_7767_EUR__JV_FS_PR_EX_RATES_DATUM_REC_" localSheetId="5">[94]Import!$B$299:$F$299</definedName>
    <definedName name="FS_F_VW_02_37469_1_7767_EUR__JV_FS_PR_EX_RATES_DATUM_REC_">[95]Import!$B$299:$F$299</definedName>
    <definedName name="FS_F_VW_02_37469_1_7767_VW__JV_FS_BIDDERS_" localSheetId="5">[202]Import!$B$391:$L$391</definedName>
    <definedName name="FS_F_VW_02_37469_1_7767_VW__JV_FS_BIDDERS_">[203]Import!$B$391:$L$391</definedName>
    <definedName name="FS_F_VW_02_37469_1_845_EUR__JV_FS_PR_EX_RATES_DATUM_REC_" localSheetId="5">[94]Import!$B$293:$F$293</definedName>
    <definedName name="FS_F_VW_02_37469_1_845_EUR__JV_FS_PR_EX_RATES_DATUM_REC_">[95]Import!$B$293:$F$293</definedName>
    <definedName name="FS_F_VW_02_37469_1_845_VW__JV_FS_BIDDERS_" localSheetId="5">[202]Import!$B$400:$L$400</definedName>
    <definedName name="FS_F_VW_02_37469_1_845_VW__JV_FS_BIDDERS_">[203]Import!$B$400:$L$400</definedName>
    <definedName name="FS_F_VW_02_37469_1_EUR_12686__JV_FS_PR_EX_RATES_DATUM_COMP_" localSheetId="5">[94]Import!$B$203:$F$203</definedName>
    <definedName name="FS_F_VW_02_37469_1_EUR_12686__JV_FS_PR_EX_RATES_DATUM_COMP_">[95]Import!$B$203:$F$203</definedName>
    <definedName name="FS_F_VW_02_37469_1_EUR_13362__JV_FS_PR_EX_RATES_DATUM_COMP_" localSheetId="5">[94]Import!$B$194:$F$194</definedName>
    <definedName name="FS_F_VW_02_37469_1_EUR_13362__JV_FS_PR_EX_RATES_DATUM_COMP_">[95]Import!$B$194:$F$194</definedName>
    <definedName name="FS_F_VW_02_37469_1_EUR_17631__JV_FS_PR_EX_RATES_DATUM_COMP_" localSheetId="5">[94]Import!$B$192:$F$192</definedName>
    <definedName name="FS_F_VW_02_37469_1_EUR_17631__JV_FS_PR_EX_RATES_DATUM_COMP_">[95]Import!$B$192:$F$192</definedName>
    <definedName name="FS_F_VW_02_37469_1_EUR_190__JV_FS_PR_EX_RATES_DATUM_COMP_" localSheetId="5">[94]Import!$B$189:$F$189</definedName>
    <definedName name="FS_F_VW_02_37469_1_EUR_190__JV_FS_PR_EX_RATES_DATUM_COMP_">[95]Import!$B$189:$F$189</definedName>
    <definedName name="FS_F_VW_02_37469_1_EUR_20505__JV_FS_PR_EX_RATES_DATUM_COMP_" localSheetId="5">[94]Import!$B$204:$F$204</definedName>
    <definedName name="FS_F_VW_02_37469_1_EUR_20505__JV_FS_PR_EX_RATES_DATUM_COMP_">[95]Import!$B$204:$F$204</definedName>
    <definedName name="FS_F_VW_02_37469_1_EUR_261__JV_FS_PR_EX_RATES_DATUM_COMP_" localSheetId="5">[94]Import!$B$198:$F$198</definedName>
    <definedName name="FS_F_VW_02_37469_1_EUR_261__JV_FS_PR_EX_RATES_DATUM_COMP_">[95]Import!$B$198:$F$198</definedName>
    <definedName name="FS_F_VW_02_37469_1_EUR_26946__JV_FS_PR_EX_RATES_DATUM_COMP_" localSheetId="5">[94]Import!$B$205:$F$205</definedName>
    <definedName name="FS_F_VW_02_37469_1_EUR_26946__JV_FS_PR_EX_RATES_DATUM_COMP_">[95]Import!$B$205:$F$205</definedName>
    <definedName name="FS_F_VW_02_37469_1_EUR_359__JV_FS_PR_EX_RATES_DATUM_COMP_" localSheetId="5">[94]Import!$B$196:$F$196</definedName>
    <definedName name="FS_F_VW_02_37469_1_EUR_359__JV_FS_PR_EX_RATES_DATUM_COMP_">[95]Import!$B$196:$F$196</definedName>
    <definedName name="FS_F_VW_02_37469_1_EUR_37525__JV_FS_PR_EX_RATES_DATUM_COMP_" localSheetId="5">[94]Import!$B$206:$F$206</definedName>
    <definedName name="FS_F_VW_02_37469_1_EUR_37525__JV_FS_PR_EX_RATES_DATUM_COMP_">[95]Import!$B$206:$F$206</definedName>
    <definedName name="FS_F_VW_02_37469_1_EUR_41464__JV_FS_PR_EX_RATES_DATUM_COMP_" localSheetId="5">[94]Import!$B$190:$F$190</definedName>
    <definedName name="FS_F_VW_02_37469_1_EUR_41464__JV_FS_PR_EX_RATES_DATUM_COMP_">[95]Import!$B$190:$F$190</definedName>
    <definedName name="FS_F_VW_02_37469_1_EUR_5083__JV_FS_PR_EX_RATES_DATUM_COMP_" localSheetId="5">[94]Import!$B$191:$F$191</definedName>
    <definedName name="FS_F_VW_02_37469_1_EUR_5083__JV_FS_PR_EX_RATES_DATUM_COMP_">[95]Import!$B$191:$F$191</definedName>
    <definedName name="FS_F_VW_02_37469_1_EUR_51506__JV_FS_PR_EX_RATES_DATUM_COMP_" localSheetId="5">[94]Import!$B$195:$F$195</definedName>
    <definedName name="FS_F_VW_02_37469_1_EUR_51506__JV_FS_PR_EX_RATES_DATUM_COMP_">[95]Import!$B$195:$F$195</definedName>
    <definedName name="FS_F_VW_02_37469_1_EUR_54824__JV_FS_PR_EX_RATES_DATUM_COMP_" localSheetId="5">[94]Import!$B$207:$F$207</definedName>
    <definedName name="FS_F_VW_02_37469_1_EUR_54824__JV_FS_PR_EX_RATES_DATUM_COMP_">[95]Import!$B$207:$F$207</definedName>
    <definedName name="FS_F_VW_02_37469_1_EUR_6231__JV_FS_PR_EX_RATES_DATUM_COMP_" localSheetId="5">[94]Import!$B$200:$F$200</definedName>
    <definedName name="FS_F_VW_02_37469_1_EUR_6231__JV_FS_PR_EX_RATES_DATUM_COMP_">[95]Import!$B$200:$F$200</definedName>
    <definedName name="FS_F_VW_02_37469_1_EUR_6238__JV_FS_PR_EX_RATES_DATUM_COMP_" localSheetId="5">[94]Import!$B$201:$F$201</definedName>
    <definedName name="FS_F_VW_02_37469_1_EUR_6238__JV_FS_PR_EX_RATES_DATUM_COMP_">[95]Import!$B$201:$F$201</definedName>
    <definedName name="FS_F_VW_02_37469_1_EUR_6270__JV_FS_PR_EX_RATES_DATUM_COMP_" localSheetId="5">[94]Import!$B$197:$F$197</definedName>
    <definedName name="FS_F_VW_02_37469_1_EUR_6270__JV_FS_PR_EX_RATES_DATUM_COMP_">[95]Import!$B$197:$F$197</definedName>
    <definedName name="FS_F_VW_02_37469_1_EUR_6820__JV_FS_PR_EX_RATES_DATUM_COMP_" localSheetId="5">[94]Import!$B$193:$F$193</definedName>
    <definedName name="FS_F_VW_02_37469_1_EUR_6820__JV_FS_PR_EX_RATES_DATUM_COMP_">[95]Import!$B$193:$F$193</definedName>
    <definedName name="FS_F_VW_02_37469_1_EUR_7767__JV_FS_PR_EX_RATES_DATUM_COMP_" localSheetId="5">[94]Import!$B$202:$F$202</definedName>
    <definedName name="FS_F_VW_02_37469_1_EUR_7767__JV_FS_PR_EX_RATES_DATUM_COMP_">[95]Import!$B$202:$F$202</definedName>
    <definedName name="FS_F_VW_02_37469_1_EUR_845__JV_FS_PR_EX_RATES_DATUM_COMP_" localSheetId="5">[94]Import!$B$199:$F$199</definedName>
    <definedName name="FS_F_VW_02_37469_1_EUR_845__JV_FS_PR_EX_RATES_DATUM_COMP_">[95]Import!$B$199:$F$199</definedName>
    <definedName name="FS_F_VW_02_37469_2__FS_NEUTEILE_" localSheetId="5">[94]Import!$B$55:$D$55</definedName>
    <definedName name="FS_F_VW_02_37469_2__FS_NEUTEILE_">[95]Import!$B$55:$D$55</definedName>
    <definedName name="FS_F_VW_02_37469_2__JV_FS_PRAESENTATIONEN_" localSheetId="5">[94]Import!$B$7:$AN$7</definedName>
    <definedName name="FS_F_VW_02_37469_2__JV_FS_PRAESENTATIONEN_">[95]Import!$B$7:$AN$7</definedName>
    <definedName name="FS_F_VW_02_37469_2_12686_EUR__JV_FS_PR_EX_RATES_DATUM_REC_" localSheetId="5">[94]Import!$B$319:$F$319</definedName>
    <definedName name="FS_F_VW_02_37469_2_12686_EUR__JV_FS_PR_EX_RATES_DATUM_REC_">[95]Import!$B$319:$F$319</definedName>
    <definedName name="FS_F_VW_02_37469_2_12686_VW__JV_FS_BIDDERS_" localSheetId="5">[94]Import!$B$423:$L$423</definedName>
    <definedName name="FS_F_VW_02_37469_2_12686_VW__JV_FS_BIDDERS_">[95]Import!$B$423:$L$423</definedName>
    <definedName name="FS_F_VW_02_37469_2_13362_EUR__JV_FS_PR_EX_RATES_DATUM_REC_" localSheetId="5">[94]Import!$B$320:$F$320</definedName>
    <definedName name="FS_F_VW_02_37469_2_13362_EUR__JV_FS_PR_EX_RATES_DATUM_REC_">[95]Import!$B$320:$F$320</definedName>
    <definedName name="FS_F_VW_02_37469_2_13362_MX__JV_FS_BIDDERS_" localSheetId="5">[94]Import!$B$420:$L$420</definedName>
    <definedName name="FS_F_VW_02_37469_2_13362_MX__JV_FS_BIDDERS_">[95]Import!$B$420:$L$420</definedName>
    <definedName name="FS_F_VW_02_37469_2_15__JV_FS_BEDARFE_" localSheetId="5">[94]Import!$B$44:$E$44</definedName>
    <definedName name="FS_F_VW_02_37469_2_15__JV_FS_BEDARFE_">[95]Import!$B$44:$E$44</definedName>
    <definedName name="FS_F_VW_02_37469_2_15_20505__JV_FS_BEDARFE_PREISE_QUOTE_" localSheetId="5">[94]Import!$B$24:$L$24</definedName>
    <definedName name="FS_F_VW_02_37469_2_15_20505__JV_FS_BEDARFE_PREISE_QUOTE_">[95]Import!$B$24:$L$24</definedName>
    <definedName name="FS_F_VW_02_37469_2_15_261__JV_FS_BEDARFE_PREISE_QUOTE_" localSheetId="5">[94]Import!$B$22:$L$22</definedName>
    <definedName name="FS_F_VW_02_37469_2_15_261__JV_FS_BEDARFE_PREISE_QUOTE_">[95]Import!$B$22:$L$22</definedName>
    <definedName name="FS_F_VW_02_37469_2_15_6231__JV_FS_BEDARFE_PREISE_QUOTE_" localSheetId="5">[94]Import!$B$23:$L$23</definedName>
    <definedName name="FS_F_VW_02_37469_2_15_6231__JV_FS_BEDARFE_PREISE_QUOTE_">[95]Import!$B$23:$L$23</definedName>
    <definedName name="FS_F_VW_02_37469_2_17631_EUR__JV_FS_PR_EX_RATES_DATUM_REC_" localSheetId="5">[94]Import!$B$321:$F$321</definedName>
    <definedName name="FS_F_VW_02_37469_2_17631_EUR__JV_FS_PR_EX_RATES_DATUM_REC_">[95]Import!$B$321:$F$321</definedName>
    <definedName name="FS_F_VW_02_37469_2_17631_JP__JV_FS_BIDDERS_" localSheetId="5">[94]Import!$B$412:$L$412</definedName>
    <definedName name="FS_F_VW_02_37469_2_17631_JP__JV_FS_BIDDERS_">[95]Import!$B$412:$L$412</definedName>
    <definedName name="FS_F_VW_02_37469_2_190_BX__JV_FS_BIDDERS_" localSheetId="5">[94]Import!$B$416:$L$416</definedName>
    <definedName name="FS_F_VW_02_37469_2_190_BX__JV_FS_BIDDERS_">[95]Import!$B$416:$L$416</definedName>
    <definedName name="FS_F_VW_02_37469_2_190_EUR__JV_FS_PR_EX_RATES_DATUM_REC_" localSheetId="5">[94]Import!$B$309:$F$309</definedName>
    <definedName name="FS_F_VW_02_37469_2_190_EUR__JV_FS_PR_EX_RATES_DATUM_REC_">[95]Import!$B$309:$F$309</definedName>
    <definedName name="FS_F_VW_02_37469_2_20505__JV_FS_ANGEBOTSUEBERSICHT_" localSheetId="5">[94]Import!$B$68:$D$68</definedName>
    <definedName name="FS_F_VW_02_37469_2_20505__JV_FS_ANGEBOTSUEBERSICHT_">[95]Import!$B$68:$D$68</definedName>
    <definedName name="FS_F_VW_02_37469_2_20505__JV_FS_AVG_PRICE_" localSheetId="5">[94]Import!$B$96:$F$96</definedName>
    <definedName name="FS_F_VW_02_37469_2_20505__JV_FS_AVG_PRICE_">[95]Import!$B$96:$F$96</definedName>
    <definedName name="FS_F_VW_02_37469_2_20505__JV_FS_BWERTSHEET_" localSheetId="5">[94]Import!$B$174:$AH$174</definedName>
    <definedName name="FS_F_VW_02_37469_2_20505__JV_FS_BWERTSHEET_">[95]Import!$B$174:$AH$174</definedName>
    <definedName name="FS_F_VW_02_37469_2_20505__JV_FS_COMPARISON_" localSheetId="5">[94]Import!$B$134:$S$134</definedName>
    <definedName name="FS_F_VW_02_37469_2_20505__JV_FS_COMPARISON_">[95]Import!$B$134:$S$134</definedName>
    <definedName name="FS_F_VW_02_37469_2_20505__JV_FS_REC_LIEF_" localSheetId="5">[94]Import!$B$557:$P$557</definedName>
    <definedName name="FS_F_VW_02_37469_2_20505__JV_FS_REC_LIEF_">[95]Import!$B$557:$P$557</definedName>
    <definedName name="FS_F_VW_02_37469_2_20505__JV_FS_RV_LTERM_PNACHLASS_" localSheetId="5">[94]Import!$B$154:$X$154</definedName>
    <definedName name="FS_F_VW_02_37469_2_20505__JV_FS_RV_LTERM_PNACHLASS_">[95]Import!$B$154:$X$154</definedName>
    <definedName name="FS_F_VW_02_37469_2_20505_15__JV_FS_REC_" localSheetId="5">[94]Import!$B$515:$Q$515</definedName>
    <definedName name="FS_F_VW_02_37469_2_20505_15__JV_FS_REC_">[95]Import!$B$515:$Q$515</definedName>
    <definedName name="FS_F_VW_02_37469_2_20505_28__JV_FS_REC_" localSheetId="5">[94]Import!$B$516:$Q$516</definedName>
    <definedName name="FS_F_VW_02_37469_2_20505_28__JV_FS_REC_">[95]Import!$B$516:$Q$516</definedName>
    <definedName name="FS_F_VW_02_37469_2_20505_EUR__JV_FS_PR_EX_RATES_DATUM_REC_" localSheetId="5">[94]Import!$B$322:$F$322</definedName>
    <definedName name="FS_F_VW_02_37469_2_20505_EUR__JV_FS_PR_EX_RATES_DATUM_REC_">[95]Import!$B$322:$F$322</definedName>
    <definedName name="FS_F_VW_02_37469_2_20505_VW__JV_FS_BIDDERS_" localSheetId="5">[94]Import!$B$413:$L$413</definedName>
    <definedName name="FS_F_VW_02_37469_2_20505_VW__JV_FS_BIDDERS_">[95]Import!$B$413:$L$413</definedName>
    <definedName name="FS_F_VW_02_37469_2_261__JV_FS_ANGEBOTSUEBERSICHT_" localSheetId="5">[94]Import!$B$70:$D$70</definedName>
    <definedName name="FS_F_VW_02_37469_2_261__JV_FS_ANGEBOTSUEBERSICHT_">[95]Import!$B$70:$D$70</definedName>
    <definedName name="FS_F_VW_02_37469_2_261__JV_FS_AVG_PRICE_" localSheetId="5">[94]Import!$B$93:$F$93</definedName>
    <definedName name="FS_F_VW_02_37469_2_261__JV_FS_AVG_PRICE_">[95]Import!$B$93:$F$93</definedName>
    <definedName name="FS_F_VW_02_37469_2_261__JV_FS_BWERTSHEET_" localSheetId="5">[94]Import!$B$172:$AH$172</definedName>
    <definedName name="FS_F_VW_02_37469_2_261__JV_FS_BWERTSHEET_">[95]Import!$B$172:$AH$172</definedName>
    <definedName name="FS_F_VW_02_37469_2_261__JV_FS_COMPARISON_" localSheetId="5">[94]Import!$B$132:$S$132</definedName>
    <definedName name="FS_F_VW_02_37469_2_261__JV_FS_COMPARISON_">[95]Import!$B$132:$S$132</definedName>
    <definedName name="FS_F_VW_02_37469_2_261__JV_FS_REC_LIEF_" localSheetId="5">[94]Import!$B$555:$P$555</definedName>
    <definedName name="FS_F_VW_02_37469_2_261__JV_FS_REC_LIEF_">[95]Import!$B$555:$P$555</definedName>
    <definedName name="FS_F_VW_02_37469_2_261__JV_FS_RV_LTERM_PNACHLASS_" localSheetId="5">[94]Import!$B$152:$X$152</definedName>
    <definedName name="FS_F_VW_02_37469_2_261__JV_FS_RV_LTERM_PNACHLASS_">[95]Import!$B$152:$X$152</definedName>
    <definedName name="FS_F_VW_02_37469_2_261_15__JV_FS_REC_" localSheetId="5">[94]Import!$B$507:$Q$507</definedName>
    <definedName name="FS_F_VW_02_37469_2_261_15__JV_FS_REC_">[95]Import!$B$507:$Q$507</definedName>
    <definedName name="FS_F_VW_02_37469_2_261_28__JV_FS_REC_" localSheetId="5">[94]Import!$B$508:$Q$508</definedName>
    <definedName name="FS_F_VW_02_37469_2_261_28__JV_FS_REC_">[95]Import!$B$508:$Q$508</definedName>
    <definedName name="FS_F_VW_02_37469_2_261_EUR__JV_FS_PR_EX_RATES_DATUM_REC_" localSheetId="5">[94]Import!$B$310:$F$310</definedName>
    <definedName name="FS_F_VW_02_37469_2_261_EUR__JV_FS_PR_EX_RATES_DATUM_REC_">[95]Import!$B$310:$F$310</definedName>
    <definedName name="FS_F_VW_02_37469_2_261_VW__JV_FS_BIDDERS_" localSheetId="5">[94]Import!$B$417:$L$417</definedName>
    <definedName name="FS_F_VW_02_37469_2_261_VW__JV_FS_BIDDERS_">[95]Import!$B$417:$L$417</definedName>
    <definedName name="FS_F_VW_02_37469_2_26946_15__JV_FS_REC_" localSheetId="5">[94]Import!$B$517:$Q$517</definedName>
    <definedName name="FS_F_VW_02_37469_2_26946_15__JV_FS_REC_">[95]Import!$B$517:$Q$517</definedName>
    <definedName name="FS_F_VW_02_37469_2_26946_28__JV_FS_REC_" localSheetId="5">[94]Import!$B$518:$Q$518</definedName>
    <definedName name="FS_F_VW_02_37469_2_26946_28__JV_FS_REC_">[95]Import!$B$518:$Q$518</definedName>
    <definedName name="FS_F_VW_02_37469_2_26946_EUR__JV_FS_PR_EX_RATES_DATUM_REC_" localSheetId="5">[94]Import!$B$323:$F$323</definedName>
    <definedName name="FS_F_VW_02_37469_2_26946_EUR__JV_FS_PR_EX_RATES_DATUM_REC_">[95]Import!$B$323:$F$323</definedName>
    <definedName name="FS_F_VW_02_37469_2_26946_VW__JV_FS_BIDDERS_" localSheetId="5">[94]Import!$B$428:$L$428</definedName>
    <definedName name="FS_F_VW_02_37469_2_26946_VW__JV_FS_BIDDERS_">[95]Import!$B$428:$L$428</definedName>
    <definedName name="FS_F_VW_02_37469_2_28__JV_FS_BEDARFE_" localSheetId="5">[94]Import!$B$45:$E$45</definedName>
    <definedName name="FS_F_VW_02_37469_2_28__JV_FS_BEDARFE_">[95]Import!$B$45:$E$45</definedName>
    <definedName name="FS_F_VW_02_37469_2_28_20505__JV_FS_BEDARFE_PREISE_QUOTE_" localSheetId="5">[94]Import!$B$27:$L$27</definedName>
    <definedName name="FS_F_VW_02_37469_2_28_20505__JV_FS_BEDARFE_PREISE_QUOTE_">[95]Import!$B$27:$L$27</definedName>
    <definedName name="FS_F_VW_02_37469_2_28_261__JV_FS_BEDARFE_PREISE_QUOTE_" localSheetId="5">[94]Import!$B$25:$L$25</definedName>
    <definedName name="FS_F_VW_02_37469_2_28_261__JV_FS_BEDARFE_PREISE_QUOTE_">[95]Import!$B$25:$L$25</definedName>
    <definedName name="FS_F_VW_02_37469_2_28_6231__JV_FS_BEDARFE_PREISE_QUOTE_" localSheetId="5">[94]Import!$B$26:$L$26</definedName>
    <definedName name="FS_F_VW_02_37469_2_28_6231__JV_FS_BEDARFE_PREISE_QUOTE_">[95]Import!$B$26:$L$26</definedName>
    <definedName name="FS_F_VW_02_37469_2_359_EUR__JV_FS_PR_EX_RATES_DATUM_REC_" localSheetId="5">[94]Import!$B$311:$F$311</definedName>
    <definedName name="FS_F_VW_02_37469_2_359_EUR__JV_FS_PR_EX_RATES_DATUM_REC_">[95]Import!$B$311:$F$311</definedName>
    <definedName name="FS_F_VW_02_37469_2_359_SK__JV_FS_BIDDERS_" localSheetId="5">[94]Import!$B$411:$L$411</definedName>
    <definedName name="FS_F_VW_02_37469_2_359_SK__JV_FS_BIDDERS_">[95]Import!$B$411:$L$411</definedName>
    <definedName name="FS_F_VW_02_37469_2_37525_EUR__JV_FS_PR_EX_RATES_DATUM_REC_" localSheetId="5">[94]Import!$B$324:$F$324</definedName>
    <definedName name="FS_F_VW_02_37469_2_37525_EUR__JV_FS_PR_EX_RATES_DATUM_REC_">[95]Import!$B$324:$F$324</definedName>
    <definedName name="FS_F_VW_02_37469_2_37525_VW__JV_FS_BIDDERS_" localSheetId="5">[94]Import!$B$425:$L$425</definedName>
    <definedName name="FS_F_VW_02_37469_2_37525_VW__JV_FS_BIDDERS_">[95]Import!$B$425:$L$425</definedName>
    <definedName name="FS_F_VW_02_37469_2_41464_BX__JV_FS_BIDDERS_" localSheetId="5">[94]Import!$B$427:$L$427</definedName>
    <definedName name="FS_F_VW_02_37469_2_41464_BX__JV_FS_BIDDERS_">[95]Import!$B$427:$L$427</definedName>
    <definedName name="FS_F_VW_02_37469_2_41464_EUR__JV_FS_PR_EX_RATES_DATUM_REC_" localSheetId="5">[94]Import!$B$325:$F$325</definedName>
    <definedName name="FS_F_VW_02_37469_2_41464_EUR__JV_FS_PR_EX_RATES_DATUM_REC_">[95]Import!$B$325:$F$325</definedName>
    <definedName name="FS_F_VW_02_37469_2_5083__JV_FS_ANGEBOTSUEBERSICHT_" localSheetId="5">[94]Import!$B$71:$D$71</definedName>
    <definedName name="FS_F_VW_02_37469_2_5083__JV_FS_ANGEBOTSUEBERSICHT_">[95]Import!$B$71:$D$71</definedName>
    <definedName name="FS_F_VW_02_37469_2_5083__JV_FS_AVG_PRICE_" localSheetId="5">[94]Import!$B$94:$F$94</definedName>
    <definedName name="FS_F_VW_02_37469_2_5083__JV_FS_AVG_PRICE_">[95]Import!$B$94:$F$94</definedName>
    <definedName name="FS_F_VW_02_37469_2_5083_15__JV_FS_REC_" localSheetId="5">[94]Import!$B$509:$Q$509</definedName>
    <definedName name="FS_F_VW_02_37469_2_5083_15__JV_FS_REC_">[95]Import!$B$509:$Q$509</definedName>
    <definedName name="FS_F_VW_02_37469_2_5083_28__JV_FS_REC_" localSheetId="5">[94]Import!$B$510:$Q$510</definedName>
    <definedName name="FS_F_VW_02_37469_2_5083_28__JV_FS_REC_">[95]Import!$B$510:$Q$510</definedName>
    <definedName name="FS_F_VW_02_37469_2_5083_EUR__JV_FS_PR_EX_RATES_DATUM_REC_" localSheetId="5">[94]Import!$B$313:$F$313</definedName>
    <definedName name="FS_F_VW_02_37469_2_5083_EUR__JV_FS_PR_EX_RATES_DATUM_REC_">[95]Import!$B$313:$F$313</definedName>
    <definedName name="FS_F_VW_02_37469_2_5083_IT__JV_FS_BIDDERS_" localSheetId="5">[94]Import!$B$422:$L$422</definedName>
    <definedName name="FS_F_VW_02_37469_2_5083_IT__JV_FS_BIDDERS_">[95]Import!$B$422:$L$422</definedName>
    <definedName name="FS_F_VW_02_37469_2_51506_15__JV_FS_REC_" localSheetId="5">[94]Import!$B$519:$Q$519</definedName>
    <definedName name="FS_F_VW_02_37469_2_51506_15__JV_FS_REC_">[95]Import!$B$519:$Q$519</definedName>
    <definedName name="FS_F_VW_02_37469_2_51506_28__JV_FS_REC_" localSheetId="5">[94]Import!$B$520:$Q$520</definedName>
    <definedName name="FS_F_VW_02_37469_2_51506_28__JV_FS_REC_">[95]Import!$B$520:$Q$520</definedName>
    <definedName name="FS_F_VW_02_37469_2_51506_EUR__JV_FS_PR_EX_RATES_DATUM_REC_" localSheetId="5">[94]Import!$B$326:$F$326</definedName>
    <definedName name="FS_F_VW_02_37469_2_51506_EUR__JV_FS_PR_EX_RATES_DATUM_REC_">[95]Import!$B$326:$F$326</definedName>
    <definedName name="FS_F_VW_02_37469_2_51506_MX__JV_FS_BIDDERS_" localSheetId="5">[94]Import!$B$421:$L$421</definedName>
    <definedName name="FS_F_VW_02_37469_2_51506_MX__JV_FS_BIDDERS_">[95]Import!$B$421:$L$421</definedName>
    <definedName name="FS_F_VW_02_37469_2_54824_15__JV_FS_REC_" localSheetId="5">[94]Import!$B$521:$Q$521</definedName>
    <definedName name="FS_F_VW_02_37469_2_54824_15__JV_FS_REC_">[95]Import!$B$521:$Q$521</definedName>
    <definedName name="FS_F_VW_02_37469_2_54824_28__JV_FS_REC_" localSheetId="5">[94]Import!$B$522:$Q$522</definedName>
    <definedName name="FS_F_VW_02_37469_2_54824_28__JV_FS_REC_">[95]Import!$B$522:$Q$522</definedName>
    <definedName name="FS_F_VW_02_37469_2_54824_EUR__JV_FS_PR_EX_RATES_DATUM_REC_" localSheetId="5">[94]Import!$B$327:$F$327</definedName>
    <definedName name="FS_F_VW_02_37469_2_54824_EUR__JV_FS_PR_EX_RATES_DATUM_REC_">[95]Import!$B$327:$F$327</definedName>
    <definedName name="FS_F_VW_02_37469_2_54824_VW__JV_FS_BIDDERS_" localSheetId="5">[94]Import!$B$426:$L$426</definedName>
    <definedName name="FS_F_VW_02_37469_2_54824_VW__JV_FS_BIDDERS_">[95]Import!$B$426:$L$426</definedName>
    <definedName name="FS_F_VW_02_37469_2_6231__JV_FS_ANGEBOTSUEBERSICHT_" localSheetId="5">[94]Import!$B$69:$D$69</definedName>
    <definedName name="FS_F_VW_02_37469_2_6231__JV_FS_ANGEBOTSUEBERSICHT_">[95]Import!$B$69:$D$69</definedName>
    <definedName name="FS_F_VW_02_37469_2_6231__JV_FS_AVG_PRICE_" localSheetId="5">[94]Import!$B$95:$F$95</definedName>
    <definedName name="FS_F_VW_02_37469_2_6231__JV_FS_AVG_PRICE_">[95]Import!$B$95:$F$95</definedName>
    <definedName name="FS_F_VW_02_37469_2_6231__JV_FS_BWERTSHEET_" localSheetId="5">[94]Import!$B$173:$AH$173</definedName>
    <definedName name="FS_F_VW_02_37469_2_6231__JV_FS_BWERTSHEET_">[95]Import!$B$173:$AH$173</definedName>
    <definedName name="FS_F_VW_02_37469_2_6231__JV_FS_COMPARISON_" localSheetId="5">[94]Import!$B$133:$S$133</definedName>
    <definedName name="FS_F_VW_02_37469_2_6231__JV_FS_COMPARISON_">[95]Import!$B$133:$S$133</definedName>
    <definedName name="FS_F_VW_02_37469_2_6231__JV_FS_REC_LIEF_" localSheetId="5">[94]Import!$B$556:$P$556</definedName>
    <definedName name="FS_F_VW_02_37469_2_6231__JV_FS_REC_LIEF_">[95]Import!$B$556:$P$556</definedName>
    <definedName name="FS_F_VW_02_37469_2_6231__JV_FS_RV_LTERM_PNACHLASS_" localSheetId="5">[94]Import!$B$153:$X$153</definedName>
    <definedName name="FS_F_VW_02_37469_2_6231__JV_FS_RV_LTERM_PNACHLASS_">[95]Import!$B$153:$X$153</definedName>
    <definedName name="FS_F_VW_02_37469_2_6231_15__JV_FS_REC_" localSheetId="5">[94]Import!$B$511:$Q$511</definedName>
    <definedName name="FS_F_VW_02_37469_2_6231_15__JV_FS_REC_">[95]Import!$B$511:$Q$511</definedName>
    <definedName name="FS_F_VW_02_37469_2_6231_28__JV_FS_REC_" localSheetId="5">[94]Import!$B$512:$Q$512</definedName>
    <definedName name="FS_F_VW_02_37469_2_6231_28__JV_FS_REC_">[95]Import!$B$512:$Q$512</definedName>
    <definedName name="FS_F_VW_02_37469_2_6231_EUR__JV_FS_PR_EX_RATES_DATUM_REC_" localSheetId="5">[94]Import!$B$314:$F$314</definedName>
    <definedName name="FS_F_VW_02_37469_2_6231_EUR__JV_FS_PR_EX_RATES_DATUM_REC_">[95]Import!$B$314:$F$314</definedName>
    <definedName name="FS_F_VW_02_37469_2_6231_VW__JV_FS_BIDDERS_" localSheetId="5">[94]Import!$B$415:$L$415</definedName>
    <definedName name="FS_F_VW_02_37469_2_6231_VW__JV_FS_BIDDERS_">[95]Import!$B$415:$L$415</definedName>
    <definedName name="FS_F_VW_02_37469_2_6238_EUR__JV_FS_PR_EX_RATES_DATUM_REC_" localSheetId="5">[94]Import!$B$315:$F$315</definedName>
    <definedName name="FS_F_VW_02_37469_2_6238_EUR__JV_FS_PR_EX_RATES_DATUM_REC_">[95]Import!$B$315:$F$315</definedName>
    <definedName name="FS_F_VW_02_37469_2_6238_VW__JV_FS_BIDDERS_" localSheetId="5">[94]Import!$B$418:$L$418</definedName>
    <definedName name="FS_F_VW_02_37469_2_6238_VW__JV_FS_BIDDERS_">[95]Import!$B$418:$L$418</definedName>
    <definedName name="FS_F_VW_02_37469_2_6270_15__JV_FS_REC_" localSheetId="5">[94]Import!$B$513:$Q$513</definedName>
    <definedName name="FS_F_VW_02_37469_2_6270_15__JV_FS_REC_">[95]Import!$B$513:$Q$513</definedName>
    <definedName name="FS_F_VW_02_37469_2_6270_28__JV_FS_REC_" localSheetId="5">[94]Import!$B$514:$Q$514</definedName>
    <definedName name="FS_F_VW_02_37469_2_6270_28__JV_FS_REC_">[95]Import!$B$514:$Q$514</definedName>
    <definedName name="FS_F_VW_02_37469_2_6270_EUR__JV_FS_PR_EX_RATES_DATUM_REC_" localSheetId="5">[94]Import!$B$316:$F$316</definedName>
    <definedName name="FS_F_VW_02_37469_2_6270_EUR__JV_FS_PR_EX_RATES_DATUM_REC_">[95]Import!$B$316:$F$316</definedName>
    <definedName name="FS_F_VW_02_37469_2_6270_SK__JV_FS_BIDDERS_" localSheetId="5">[94]Import!$B$424:$L$424</definedName>
    <definedName name="FS_F_VW_02_37469_2_6270_SK__JV_FS_BIDDERS_">[95]Import!$B$424:$L$424</definedName>
    <definedName name="FS_F_VW_02_37469_2_6820_EUR__JV_FS_PR_EX_RATES_DATUM_REC_" localSheetId="5">[94]Import!$B$317:$F$317</definedName>
    <definedName name="FS_F_VW_02_37469_2_6820_EUR__JV_FS_PR_EX_RATES_DATUM_REC_">[95]Import!$B$317:$F$317</definedName>
    <definedName name="FS_F_VW_02_37469_2_6820_MX__JV_FS_BIDDERS_" localSheetId="5">[94]Import!$B$414:$L$414</definedName>
    <definedName name="FS_F_VW_02_37469_2_6820_MX__JV_FS_BIDDERS_">[95]Import!$B$414:$L$414</definedName>
    <definedName name="FS_F_VW_02_37469_2_7767_EUR__JV_FS_PR_EX_RATES_DATUM_REC_" localSheetId="5">[94]Import!$B$318:$F$318</definedName>
    <definedName name="FS_F_VW_02_37469_2_7767_EUR__JV_FS_PR_EX_RATES_DATUM_REC_">[95]Import!$B$318:$F$318</definedName>
    <definedName name="FS_F_VW_02_37469_2_7767_VW__JV_FS_BIDDERS_" localSheetId="5">[94]Import!$B$410:$L$410</definedName>
    <definedName name="FS_F_VW_02_37469_2_7767_VW__JV_FS_BIDDERS_">[95]Import!$B$410:$L$410</definedName>
    <definedName name="FS_F_VW_02_37469_2_845_EUR__JV_FS_PR_EX_RATES_DATUM_REC_" localSheetId="5">[94]Import!$B$312:$F$312</definedName>
    <definedName name="FS_F_VW_02_37469_2_845_EUR__JV_FS_PR_EX_RATES_DATUM_REC_">[95]Import!$B$312:$F$312</definedName>
    <definedName name="FS_F_VW_02_37469_2_845_VW__JV_FS_BIDDERS_" localSheetId="5">[94]Import!$B$419:$L$419</definedName>
    <definedName name="FS_F_VW_02_37469_2_845_VW__JV_FS_BIDDERS_">[95]Import!$B$419:$L$419</definedName>
    <definedName name="FS_F_VW_02_37469_2_EUR_12686__JV_FS_PR_EX_RATES_DATUM_COMP_" localSheetId="5">[94]Import!$B$222:$F$222</definedName>
    <definedName name="FS_F_VW_02_37469_2_EUR_12686__JV_FS_PR_EX_RATES_DATUM_COMP_">[95]Import!$B$222:$F$222</definedName>
    <definedName name="FS_F_VW_02_37469_2_EUR_13362__JV_FS_PR_EX_RATES_DATUM_COMP_" localSheetId="5">[94]Import!$B$213:$F$213</definedName>
    <definedName name="FS_F_VW_02_37469_2_EUR_13362__JV_FS_PR_EX_RATES_DATUM_COMP_">[95]Import!$B$213:$F$213</definedName>
    <definedName name="FS_F_VW_02_37469_2_EUR_17631__JV_FS_PR_EX_RATES_DATUM_COMP_" localSheetId="5">[94]Import!$B$211:$F$211</definedName>
    <definedName name="FS_F_VW_02_37469_2_EUR_17631__JV_FS_PR_EX_RATES_DATUM_COMP_">[95]Import!$B$211:$F$211</definedName>
    <definedName name="FS_F_VW_02_37469_2_EUR_190__JV_FS_PR_EX_RATES_DATUM_COMP_" localSheetId="5">[94]Import!$B$208:$F$208</definedName>
    <definedName name="FS_F_VW_02_37469_2_EUR_190__JV_FS_PR_EX_RATES_DATUM_COMP_">[95]Import!$B$208:$F$208</definedName>
    <definedName name="FS_F_VW_02_37469_2_EUR_20505__JV_FS_PR_EX_RATES_DATUM_COMP_" localSheetId="5">[94]Import!$B$223:$F$223</definedName>
    <definedName name="FS_F_VW_02_37469_2_EUR_20505__JV_FS_PR_EX_RATES_DATUM_COMP_">[95]Import!$B$223:$F$223</definedName>
    <definedName name="FS_F_VW_02_37469_2_EUR_261__JV_FS_PR_EX_RATES_DATUM_COMP_" localSheetId="5">[94]Import!$B$217:$F$217</definedName>
    <definedName name="FS_F_VW_02_37469_2_EUR_261__JV_FS_PR_EX_RATES_DATUM_COMP_">[95]Import!$B$217:$F$217</definedName>
    <definedName name="FS_F_VW_02_37469_2_EUR_26946__JV_FS_PR_EX_RATES_DATUM_COMP_" localSheetId="5">[94]Import!$B$224:$F$224</definedName>
    <definedName name="FS_F_VW_02_37469_2_EUR_26946__JV_FS_PR_EX_RATES_DATUM_COMP_">[95]Import!$B$224:$F$224</definedName>
    <definedName name="FS_F_VW_02_37469_2_EUR_359__JV_FS_PR_EX_RATES_DATUM_COMP_" localSheetId="5">[94]Import!$B$215:$F$215</definedName>
    <definedName name="FS_F_VW_02_37469_2_EUR_359__JV_FS_PR_EX_RATES_DATUM_COMP_">[95]Import!$B$215:$F$215</definedName>
    <definedName name="FS_F_VW_02_37469_2_EUR_37525__JV_FS_PR_EX_RATES_DATUM_COMP_" localSheetId="5">[94]Import!$B$225:$F$225</definedName>
    <definedName name="FS_F_VW_02_37469_2_EUR_37525__JV_FS_PR_EX_RATES_DATUM_COMP_">[95]Import!$B$225:$F$225</definedName>
    <definedName name="FS_F_VW_02_37469_2_EUR_41464__JV_FS_PR_EX_RATES_DATUM_COMP_" localSheetId="5">[94]Import!$B$209:$F$209</definedName>
    <definedName name="FS_F_VW_02_37469_2_EUR_41464__JV_FS_PR_EX_RATES_DATUM_COMP_">[95]Import!$B$209:$F$209</definedName>
    <definedName name="FS_F_VW_02_37469_2_EUR_5083__JV_FS_PR_EX_RATES_DATUM_COMP_" localSheetId="5">[94]Import!$B$210:$F$210</definedName>
    <definedName name="FS_F_VW_02_37469_2_EUR_5083__JV_FS_PR_EX_RATES_DATUM_COMP_">[95]Import!$B$210:$F$210</definedName>
    <definedName name="FS_F_VW_02_37469_2_EUR_51506__JV_FS_PR_EX_RATES_DATUM_COMP_" localSheetId="5">[94]Import!$B$214:$F$214</definedName>
    <definedName name="FS_F_VW_02_37469_2_EUR_51506__JV_FS_PR_EX_RATES_DATUM_COMP_">[95]Import!$B$214:$F$214</definedName>
    <definedName name="FS_F_VW_02_37469_2_EUR_54824__JV_FS_PR_EX_RATES_DATUM_COMP_" localSheetId="5">[94]Import!$B$226:$F$226</definedName>
    <definedName name="FS_F_VW_02_37469_2_EUR_54824__JV_FS_PR_EX_RATES_DATUM_COMP_">[95]Import!$B$226:$F$226</definedName>
    <definedName name="FS_F_VW_02_37469_2_EUR_6231__JV_FS_PR_EX_RATES_DATUM_COMP_" localSheetId="5">[94]Import!$B$219:$F$219</definedName>
    <definedName name="FS_F_VW_02_37469_2_EUR_6231__JV_FS_PR_EX_RATES_DATUM_COMP_">[95]Import!$B$219:$F$219</definedName>
    <definedName name="FS_F_VW_02_37469_2_EUR_6238__JV_FS_PR_EX_RATES_DATUM_COMP_" localSheetId="5">[94]Import!$B$220:$F$220</definedName>
    <definedName name="FS_F_VW_02_37469_2_EUR_6238__JV_FS_PR_EX_RATES_DATUM_COMP_">[95]Import!$B$220:$F$220</definedName>
    <definedName name="FS_F_VW_02_37469_2_EUR_6270__JV_FS_PR_EX_RATES_DATUM_COMP_" localSheetId="5">[94]Import!$B$216:$F$216</definedName>
    <definedName name="FS_F_VW_02_37469_2_EUR_6270__JV_FS_PR_EX_RATES_DATUM_COMP_">[95]Import!$B$216:$F$216</definedName>
    <definedName name="FS_F_VW_02_37469_2_EUR_6820__JV_FS_PR_EX_RATES_DATUM_COMP_" localSheetId="5">[94]Import!$B$212:$F$212</definedName>
    <definedName name="FS_F_VW_02_37469_2_EUR_6820__JV_FS_PR_EX_RATES_DATUM_COMP_">[95]Import!$B$212:$F$212</definedName>
    <definedName name="FS_F_VW_02_37469_2_EUR_7767__JV_FS_PR_EX_RATES_DATUM_COMP_" localSheetId="5">[94]Import!$B$221:$F$221</definedName>
    <definedName name="FS_F_VW_02_37469_2_EUR_7767__JV_FS_PR_EX_RATES_DATUM_COMP_">[95]Import!$B$221:$F$221</definedName>
    <definedName name="FS_F_VW_02_37469_2_EUR_845__JV_FS_PR_EX_RATES_DATUM_COMP_" localSheetId="5">[94]Import!$B$218:$F$218</definedName>
    <definedName name="FS_F_VW_02_37469_2_EUR_845__JV_FS_PR_EX_RATES_DATUM_COMP_">[95]Import!$B$218:$F$218</definedName>
    <definedName name="FS_F_VW_02_37469_3__FS_NEUTEILE_" localSheetId="5">[94]Import!$B$56:$D$56</definedName>
    <definedName name="FS_F_VW_02_37469_3__FS_NEUTEILE_">[95]Import!$B$56:$D$56</definedName>
    <definedName name="FS_F_VW_02_37469_3__JV_FS_PRAESENTATIONEN_" localSheetId="5">[94]Import!$B$8:$AN$8</definedName>
    <definedName name="FS_F_VW_02_37469_3__JV_FS_PRAESENTATIONEN_">[95]Import!$B$8:$AN$8</definedName>
    <definedName name="FS_F_VW_02_37469_3_12686_EUR__JV_FS_PR_EX_RATES_DATUM_REC_" localSheetId="5">[94]Import!$B$338:$F$338</definedName>
    <definedName name="FS_F_VW_02_37469_3_12686_EUR__JV_FS_PR_EX_RATES_DATUM_REC_">[95]Import!$B$338:$F$338</definedName>
    <definedName name="FS_F_VW_02_37469_3_12686_VW__JV_FS_BIDDERS_" localSheetId="5">[94]Import!$B$442:$L$442</definedName>
    <definedName name="FS_F_VW_02_37469_3_12686_VW__JV_FS_BIDDERS_">[95]Import!$B$442:$L$442</definedName>
    <definedName name="FS_F_VW_02_37469_3_13362_EUR__JV_FS_PR_EX_RATES_DATUM_REC_" localSheetId="5">[94]Import!$B$339:$F$339</definedName>
    <definedName name="FS_F_VW_02_37469_3_13362_EUR__JV_FS_PR_EX_RATES_DATUM_REC_">[95]Import!$B$339:$F$339</definedName>
    <definedName name="FS_F_VW_02_37469_3_13362_MX__JV_FS_BIDDERS_" localSheetId="5">[94]Import!$B$439:$L$439</definedName>
    <definedName name="FS_F_VW_02_37469_3_13362_MX__JV_FS_BIDDERS_">[95]Import!$B$439:$L$439</definedName>
    <definedName name="FS_F_VW_02_37469_3_15__JV_FS_BEDARFE_" localSheetId="5">[94]Import!$B$46:$E$46</definedName>
    <definedName name="FS_F_VW_02_37469_3_15__JV_FS_BEDARFE_">[95]Import!$B$46:$E$46</definedName>
    <definedName name="FS_F_VW_02_37469_3_15_20505__JV_FS_BEDARFE_PREISE_QUOTE_" localSheetId="5">[94]Import!$B$30:$L$30</definedName>
    <definedName name="FS_F_VW_02_37469_3_15_20505__JV_FS_BEDARFE_PREISE_QUOTE_">[95]Import!$B$30:$L$30</definedName>
    <definedName name="FS_F_VW_02_37469_3_15_261__JV_FS_BEDARFE_PREISE_QUOTE_" localSheetId="5">[94]Import!$B$28:$L$28</definedName>
    <definedName name="FS_F_VW_02_37469_3_15_261__JV_FS_BEDARFE_PREISE_QUOTE_">[95]Import!$B$28:$L$28</definedName>
    <definedName name="FS_F_VW_02_37469_3_15_6231__JV_FS_BEDARFE_PREISE_QUOTE_" localSheetId="5">[94]Import!$B$29:$L$29</definedName>
    <definedName name="FS_F_VW_02_37469_3_15_6231__JV_FS_BEDARFE_PREISE_QUOTE_">[95]Import!$B$29:$L$29</definedName>
    <definedName name="FS_F_VW_02_37469_3_17631_EUR__JV_FS_PR_EX_RATES_DATUM_REC_" localSheetId="5">[94]Import!$B$340:$F$340</definedName>
    <definedName name="FS_F_VW_02_37469_3_17631_EUR__JV_FS_PR_EX_RATES_DATUM_REC_">[95]Import!$B$340:$F$340</definedName>
    <definedName name="FS_F_VW_02_37469_3_17631_JP__JV_FS_BIDDERS_" localSheetId="5">[94]Import!$B$431:$L$431</definedName>
    <definedName name="FS_F_VW_02_37469_3_17631_JP__JV_FS_BIDDERS_">[95]Import!$B$431:$L$431</definedName>
    <definedName name="FS_F_VW_02_37469_3_190_BX__JV_FS_BIDDERS_" localSheetId="5">[94]Import!$B$435:$L$435</definedName>
    <definedName name="FS_F_VW_02_37469_3_190_BX__JV_FS_BIDDERS_">[95]Import!$B$435:$L$435</definedName>
    <definedName name="FS_F_VW_02_37469_3_190_EUR__JV_FS_PR_EX_RATES_DATUM_REC_" localSheetId="5">[94]Import!$B$328:$F$328</definedName>
    <definedName name="FS_F_VW_02_37469_3_190_EUR__JV_FS_PR_EX_RATES_DATUM_REC_">[95]Import!$B$328:$F$328</definedName>
    <definedName name="FS_F_VW_02_37469_3_20505__JV_FS_ANGEBOTSUEBERSICHT_" localSheetId="5">[94]Import!$B$72:$D$72</definedName>
    <definedName name="FS_F_VW_02_37469_3_20505__JV_FS_ANGEBOTSUEBERSICHT_">[95]Import!$B$72:$D$72</definedName>
    <definedName name="FS_F_VW_02_37469_3_20505__JV_FS_AVG_PRICE_" localSheetId="5">[94]Import!$B$100:$F$100</definedName>
    <definedName name="FS_F_VW_02_37469_3_20505__JV_FS_AVG_PRICE_">[95]Import!$B$100:$F$100</definedName>
    <definedName name="FS_F_VW_02_37469_3_20505__JV_FS_BWERTSHEET_" localSheetId="5">[94]Import!$B$177:$AH$177</definedName>
    <definedName name="FS_F_VW_02_37469_3_20505__JV_FS_BWERTSHEET_">[95]Import!$B$177:$AH$177</definedName>
    <definedName name="FS_F_VW_02_37469_3_20505__JV_FS_COMPARISON_" localSheetId="5">[94]Import!$B$137:$S$137</definedName>
    <definedName name="FS_F_VW_02_37469_3_20505__JV_FS_COMPARISON_">[95]Import!$B$137:$S$137</definedName>
    <definedName name="FS_F_VW_02_37469_3_20505__JV_FS_REC_LIEF_" localSheetId="5">[94]Import!$B$560:$P$560</definedName>
    <definedName name="FS_F_VW_02_37469_3_20505__JV_FS_REC_LIEF_">[95]Import!$B$560:$P$560</definedName>
    <definedName name="FS_F_VW_02_37469_3_20505__JV_FS_RV_LTERM_PNACHLASS_" localSheetId="5">[94]Import!$B$157:$X$157</definedName>
    <definedName name="FS_F_VW_02_37469_3_20505__JV_FS_RV_LTERM_PNACHLASS_">[95]Import!$B$157:$X$157</definedName>
    <definedName name="FS_F_VW_02_37469_3_20505_15__JV_FS_REC_" localSheetId="5">[94]Import!$B$527:$Q$527</definedName>
    <definedName name="FS_F_VW_02_37469_3_20505_15__JV_FS_REC_">[95]Import!$B$527:$Q$527</definedName>
    <definedName name="FS_F_VW_02_37469_3_20505_EUR__JV_FS_PR_EX_RATES_DATUM_REC_" localSheetId="5">[94]Import!$B$341:$F$341</definedName>
    <definedName name="FS_F_VW_02_37469_3_20505_EUR__JV_FS_PR_EX_RATES_DATUM_REC_">[95]Import!$B$341:$F$341</definedName>
    <definedName name="FS_F_VW_02_37469_3_20505_VW__JV_FS_BIDDERS_" localSheetId="5">[94]Import!$B$432:$L$432</definedName>
    <definedName name="FS_F_VW_02_37469_3_20505_VW__JV_FS_BIDDERS_">[95]Import!$B$432:$L$432</definedName>
    <definedName name="FS_F_VW_02_37469_3_261__JV_FS_ANGEBOTSUEBERSICHT_" localSheetId="5">[94]Import!$B$74:$D$74</definedName>
    <definedName name="FS_F_VW_02_37469_3_261__JV_FS_ANGEBOTSUEBERSICHT_">[95]Import!$B$74:$D$74</definedName>
    <definedName name="FS_F_VW_02_37469_3_261__JV_FS_AVG_PRICE_" localSheetId="5">[94]Import!$B$97:$F$97</definedName>
    <definedName name="FS_F_VW_02_37469_3_261__JV_FS_AVG_PRICE_">[95]Import!$B$97:$F$97</definedName>
    <definedName name="FS_F_VW_02_37469_3_261__JV_FS_BWERTSHEET_" localSheetId="5">[94]Import!$B$175:$AH$175</definedName>
    <definedName name="FS_F_VW_02_37469_3_261__JV_FS_BWERTSHEET_">[95]Import!$B$175:$AH$175</definedName>
    <definedName name="FS_F_VW_02_37469_3_261__JV_FS_COMPARISON_" localSheetId="5">[94]Import!$B$135:$S$135</definedName>
    <definedName name="FS_F_VW_02_37469_3_261__JV_FS_COMPARISON_">[95]Import!$B$135:$S$135</definedName>
    <definedName name="FS_F_VW_02_37469_3_261__JV_FS_REC_LIEF_" localSheetId="5">[94]Import!$B$558:$P$558</definedName>
    <definedName name="FS_F_VW_02_37469_3_261__JV_FS_REC_LIEF_">[95]Import!$B$558:$P$558</definedName>
    <definedName name="FS_F_VW_02_37469_3_261__JV_FS_RV_LTERM_PNACHLASS_" localSheetId="5">[94]Import!$B$155:$X$155</definedName>
    <definedName name="FS_F_VW_02_37469_3_261__JV_FS_RV_LTERM_PNACHLASS_">[95]Import!$B$155:$X$155</definedName>
    <definedName name="FS_F_VW_02_37469_3_261_15__JV_FS_REC_" localSheetId="5">[94]Import!$B$523:$Q$523</definedName>
    <definedName name="FS_F_VW_02_37469_3_261_15__JV_FS_REC_">[95]Import!$B$523:$Q$523</definedName>
    <definedName name="FS_F_VW_02_37469_3_261_EUR__JV_FS_PR_EX_RATES_DATUM_REC_" localSheetId="5">[94]Import!$B$329:$F$329</definedName>
    <definedName name="FS_F_VW_02_37469_3_261_EUR__JV_FS_PR_EX_RATES_DATUM_REC_">[95]Import!$B$329:$F$329</definedName>
    <definedName name="FS_F_VW_02_37469_3_261_VW__JV_FS_BIDDERS_" localSheetId="5">[94]Import!$B$436:$L$436</definedName>
    <definedName name="FS_F_VW_02_37469_3_261_VW__JV_FS_BIDDERS_">[95]Import!$B$436:$L$436</definedName>
    <definedName name="FS_F_VW_02_37469_3_26946_15__JV_FS_REC_" localSheetId="5">[94]Import!$B$528:$Q$528</definedName>
    <definedName name="FS_F_VW_02_37469_3_26946_15__JV_FS_REC_">[95]Import!$B$528:$Q$528</definedName>
    <definedName name="FS_F_VW_02_37469_3_26946_EUR__JV_FS_PR_EX_RATES_DATUM_REC_" localSheetId="5">[94]Import!$B$342:$F$342</definedName>
    <definedName name="FS_F_VW_02_37469_3_26946_EUR__JV_FS_PR_EX_RATES_DATUM_REC_">[95]Import!$B$342:$F$342</definedName>
    <definedName name="FS_F_VW_02_37469_3_26946_VW__JV_FS_BIDDERS_" localSheetId="5">[94]Import!$B$447:$L$447</definedName>
    <definedName name="FS_F_VW_02_37469_3_26946_VW__JV_FS_BIDDERS_">[95]Import!$B$447:$L$447</definedName>
    <definedName name="FS_F_VW_02_37469_3_359_EUR__JV_FS_PR_EX_RATES_DATUM_REC_" localSheetId="5">[94]Import!$B$330:$F$330</definedName>
    <definedName name="FS_F_VW_02_37469_3_359_EUR__JV_FS_PR_EX_RATES_DATUM_REC_">[95]Import!$B$330:$F$330</definedName>
    <definedName name="FS_F_VW_02_37469_3_359_SK__JV_FS_BIDDERS_" localSheetId="5">[94]Import!$B$430:$L$430</definedName>
    <definedName name="FS_F_VW_02_37469_3_359_SK__JV_FS_BIDDERS_">[95]Import!$B$430:$L$430</definedName>
    <definedName name="FS_F_VW_02_37469_3_37525_EUR__JV_FS_PR_EX_RATES_DATUM_REC_" localSheetId="5">[94]Import!$B$343:$F$343</definedName>
    <definedName name="FS_F_VW_02_37469_3_37525_EUR__JV_FS_PR_EX_RATES_DATUM_REC_">[95]Import!$B$343:$F$343</definedName>
    <definedName name="FS_F_VW_02_37469_3_37525_VW__JV_FS_BIDDERS_" localSheetId="5">[94]Import!$B$444:$L$444</definedName>
    <definedName name="FS_F_VW_02_37469_3_37525_VW__JV_FS_BIDDERS_">[95]Import!$B$444:$L$444</definedName>
    <definedName name="FS_F_VW_02_37469_3_41464_BX__JV_FS_BIDDERS_" localSheetId="5">[94]Import!$B$446:$L$446</definedName>
    <definedName name="FS_F_VW_02_37469_3_41464_BX__JV_FS_BIDDERS_">[95]Import!$B$446:$L$446</definedName>
    <definedName name="FS_F_VW_02_37469_3_41464_EUR__JV_FS_PR_EX_RATES_DATUM_REC_" localSheetId="5">[94]Import!$B$344:$F$344</definedName>
    <definedName name="FS_F_VW_02_37469_3_41464_EUR__JV_FS_PR_EX_RATES_DATUM_REC_">[95]Import!$B$344:$F$344</definedName>
    <definedName name="FS_F_VW_02_37469_3_5083__JV_FS_ANGEBOTSUEBERSICHT_" localSheetId="5">[94]Import!$B$75:$D$75</definedName>
    <definedName name="FS_F_VW_02_37469_3_5083__JV_FS_ANGEBOTSUEBERSICHT_">[95]Import!$B$75:$D$75</definedName>
    <definedName name="FS_F_VW_02_37469_3_5083__JV_FS_AVG_PRICE_" localSheetId="5">[94]Import!$B$98:$F$98</definedName>
    <definedName name="FS_F_VW_02_37469_3_5083__JV_FS_AVG_PRICE_">[95]Import!$B$98:$F$98</definedName>
    <definedName name="FS_F_VW_02_37469_3_5083_15__JV_FS_REC_" localSheetId="5">[94]Import!$B$524:$Q$524</definedName>
    <definedName name="FS_F_VW_02_37469_3_5083_15__JV_FS_REC_">[95]Import!$B$524:$Q$524</definedName>
    <definedName name="FS_F_VW_02_37469_3_5083_EUR__JV_FS_PR_EX_RATES_DATUM_REC_" localSheetId="5">[94]Import!$B$332:$F$332</definedName>
    <definedName name="FS_F_VW_02_37469_3_5083_EUR__JV_FS_PR_EX_RATES_DATUM_REC_">[95]Import!$B$332:$F$332</definedName>
    <definedName name="FS_F_VW_02_37469_3_5083_IT__JV_FS_BIDDERS_" localSheetId="5">[94]Import!$B$441:$L$441</definedName>
    <definedName name="FS_F_VW_02_37469_3_5083_IT__JV_FS_BIDDERS_">[95]Import!$B$441:$L$441</definedName>
    <definedName name="FS_F_VW_02_37469_3_51506_15__JV_FS_REC_" localSheetId="5">[94]Import!$B$529:$Q$529</definedName>
    <definedName name="FS_F_VW_02_37469_3_51506_15__JV_FS_REC_">[95]Import!$B$529:$Q$529</definedName>
    <definedName name="FS_F_VW_02_37469_3_51506_EUR__JV_FS_PR_EX_RATES_DATUM_REC_" localSheetId="5">[94]Import!$B$345:$F$345</definedName>
    <definedName name="FS_F_VW_02_37469_3_51506_EUR__JV_FS_PR_EX_RATES_DATUM_REC_">[95]Import!$B$345:$F$345</definedName>
    <definedName name="FS_F_VW_02_37469_3_51506_MX__JV_FS_BIDDERS_" localSheetId="5">[94]Import!$B$440:$L$440</definedName>
    <definedName name="FS_F_VW_02_37469_3_51506_MX__JV_FS_BIDDERS_">[95]Import!$B$440:$L$440</definedName>
    <definedName name="FS_F_VW_02_37469_3_54824_15__JV_FS_REC_" localSheetId="5">[94]Import!$B$530:$Q$530</definedName>
    <definedName name="FS_F_VW_02_37469_3_54824_15__JV_FS_REC_">[95]Import!$B$530:$Q$530</definedName>
    <definedName name="FS_F_VW_02_37469_3_54824_EUR__JV_FS_PR_EX_RATES_DATUM_REC_" localSheetId="5">[94]Import!$B$346:$F$346</definedName>
    <definedName name="FS_F_VW_02_37469_3_54824_EUR__JV_FS_PR_EX_RATES_DATUM_REC_">[95]Import!$B$346:$F$346</definedName>
    <definedName name="FS_F_VW_02_37469_3_54824_VW__JV_FS_BIDDERS_" localSheetId="5">[94]Import!$B$445:$L$445</definedName>
    <definedName name="FS_F_VW_02_37469_3_54824_VW__JV_FS_BIDDERS_">[95]Import!$B$445:$L$445</definedName>
    <definedName name="FS_F_VW_02_37469_3_6231__JV_FS_ANGEBOTSUEBERSICHT_" localSheetId="5">[94]Import!$B$73:$D$73</definedName>
    <definedName name="FS_F_VW_02_37469_3_6231__JV_FS_ANGEBOTSUEBERSICHT_">[95]Import!$B$73:$D$73</definedName>
    <definedName name="FS_F_VW_02_37469_3_6231__JV_FS_AVG_PRICE_" localSheetId="5">[94]Import!$B$99:$F$99</definedName>
    <definedName name="FS_F_VW_02_37469_3_6231__JV_FS_AVG_PRICE_">[95]Import!$B$99:$F$99</definedName>
    <definedName name="FS_F_VW_02_37469_3_6231__JV_FS_BWERTSHEET_" localSheetId="5">[94]Import!$B$176:$AH$176</definedName>
    <definedName name="FS_F_VW_02_37469_3_6231__JV_FS_BWERTSHEET_">[95]Import!$B$176:$AH$176</definedName>
    <definedName name="FS_F_VW_02_37469_3_6231__JV_FS_COMPARISON_" localSheetId="5">[94]Import!$B$136:$S$136</definedName>
    <definedName name="FS_F_VW_02_37469_3_6231__JV_FS_COMPARISON_">[95]Import!$B$136:$S$136</definedName>
    <definedName name="FS_F_VW_02_37469_3_6231__JV_FS_REC_LIEF_" localSheetId="5">[94]Import!$B$559:$P$559</definedName>
    <definedName name="FS_F_VW_02_37469_3_6231__JV_FS_REC_LIEF_">[95]Import!$B$559:$P$559</definedName>
    <definedName name="FS_F_VW_02_37469_3_6231__JV_FS_RV_LTERM_PNACHLASS_" localSheetId="5">[94]Import!$B$156:$X$156</definedName>
    <definedName name="FS_F_VW_02_37469_3_6231__JV_FS_RV_LTERM_PNACHLASS_">[95]Import!$B$156:$X$156</definedName>
    <definedName name="FS_F_VW_02_37469_3_6231_15__JV_FS_REC_" localSheetId="5">[94]Import!$B$525:$Q$525</definedName>
    <definedName name="FS_F_VW_02_37469_3_6231_15__JV_FS_REC_">[95]Import!$B$525:$Q$525</definedName>
    <definedName name="FS_F_VW_02_37469_3_6231_EUR__JV_FS_PR_EX_RATES_DATUM_REC_" localSheetId="5">[94]Import!$B$333:$F$333</definedName>
    <definedName name="FS_F_VW_02_37469_3_6231_EUR__JV_FS_PR_EX_RATES_DATUM_REC_">[95]Import!$B$333:$F$333</definedName>
    <definedName name="FS_F_VW_02_37469_3_6231_VW__JV_FS_BIDDERS_" localSheetId="5">[94]Import!$B$434:$L$434</definedName>
    <definedName name="FS_F_VW_02_37469_3_6231_VW__JV_FS_BIDDERS_">[95]Import!$B$434:$L$434</definedName>
    <definedName name="FS_F_VW_02_37469_3_6238_EUR__JV_FS_PR_EX_RATES_DATUM_REC_" localSheetId="5">[94]Import!$B$334:$F$334</definedName>
    <definedName name="FS_F_VW_02_37469_3_6238_EUR__JV_FS_PR_EX_RATES_DATUM_REC_">[95]Import!$B$334:$F$334</definedName>
    <definedName name="FS_F_VW_02_37469_3_6238_VW__JV_FS_BIDDERS_" localSheetId="5">[94]Import!$B$437:$L$437</definedName>
    <definedName name="FS_F_VW_02_37469_3_6238_VW__JV_FS_BIDDERS_">[95]Import!$B$437:$L$437</definedName>
    <definedName name="FS_F_VW_02_37469_3_6270_15__JV_FS_REC_" localSheetId="5">[94]Import!$B$526:$Q$526</definedName>
    <definedName name="FS_F_VW_02_37469_3_6270_15__JV_FS_REC_">[95]Import!$B$526:$Q$526</definedName>
    <definedName name="FS_F_VW_02_37469_3_6270_EUR__JV_FS_PR_EX_RATES_DATUM_REC_" localSheetId="5">[94]Import!$B$335:$F$335</definedName>
    <definedName name="FS_F_VW_02_37469_3_6270_EUR__JV_FS_PR_EX_RATES_DATUM_REC_">[95]Import!$B$335:$F$335</definedName>
    <definedName name="FS_F_VW_02_37469_3_6270_SK__JV_FS_BIDDERS_" localSheetId="5">[94]Import!$B$443:$L$443</definedName>
    <definedName name="FS_F_VW_02_37469_3_6270_SK__JV_FS_BIDDERS_">[95]Import!$B$443:$L$443</definedName>
    <definedName name="FS_F_VW_02_37469_3_6820_EUR__JV_FS_PR_EX_RATES_DATUM_REC_" localSheetId="5">[94]Import!$B$336:$F$336</definedName>
    <definedName name="FS_F_VW_02_37469_3_6820_EUR__JV_FS_PR_EX_RATES_DATUM_REC_">[95]Import!$B$336:$F$336</definedName>
    <definedName name="FS_F_VW_02_37469_3_6820_MX__JV_FS_BIDDERS_" localSheetId="5">[94]Import!$B$433:$L$433</definedName>
    <definedName name="FS_F_VW_02_37469_3_6820_MX__JV_FS_BIDDERS_">[95]Import!$B$433:$L$433</definedName>
    <definedName name="FS_F_VW_02_37469_3_7767_EUR__JV_FS_PR_EX_RATES_DATUM_REC_" localSheetId="5">[94]Import!$B$337:$F$337</definedName>
    <definedName name="FS_F_VW_02_37469_3_7767_EUR__JV_FS_PR_EX_RATES_DATUM_REC_">[95]Import!$B$337:$F$337</definedName>
    <definedName name="FS_F_VW_02_37469_3_7767_VW__JV_FS_BIDDERS_" localSheetId="5">[94]Import!$B$429:$L$429</definedName>
    <definedName name="FS_F_VW_02_37469_3_7767_VW__JV_FS_BIDDERS_">[95]Import!$B$429:$L$429</definedName>
    <definedName name="FS_F_VW_02_37469_3_845_EUR__JV_FS_PR_EX_RATES_DATUM_REC_" localSheetId="5">[94]Import!$B$331:$F$331</definedName>
    <definedName name="FS_F_VW_02_37469_3_845_EUR__JV_FS_PR_EX_RATES_DATUM_REC_">[95]Import!$B$331:$F$331</definedName>
    <definedName name="FS_F_VW_02_37469_3_845_VW__JV_FS_BIDDERS_" localSheetId="5">[94]Import!$B$438:$L$438</definedName>
    <definedName name="FS_F_VW_02_37469_3_845_VW__JV_FS_BIDDERS_">[95]Import!$B$438:$L$438</definedName>
    <definedName name="FS_F_VW_02_37469_3_EUR_12686__JV_FS_PR_EX_RATES_DATUM_COMP_" localSheetId="5">[94]Import!$B$241:$F$241</definedName>
    <definedName name="FS_F_VW_02_37469_3_EUR_12686__JV_FS_PR_EX_RATES_DATUM_COMP_">[95]Import!$B$241:$F$241</definedName>
    <definedName name="FS_F_VW_02_37469_3_EUR_13362__JV_FS_PR_EX_RATES_DATUM_COMP_" localSheetId="5">[94]Import!$B$232:$F$232</definedName>
    <definedName name="FS_F_VW_02_37469_3_EUR_13362__JV_FS_PR_EX_RATES_DATUM_COMP_">[95]Import!$B$232:$F$232</definedName>
    <definedName name="FS_F_VW_02_37469_3_EUR_17631__JV_FS_PR_EX_RATES_DATUM_COMP_" localSheetId="5">[94]Import!$B$230:$F$230</definedName>
    <definedName name="FS_F_VW_02_37469_3_EUR_17631__JV_FS_PR_EX_RATES_DATUM_COMP_">[95]Import!$B$230:$F$230</definedName>
    <definedName name="FS_F_VW_02_37469_3_EUR_190__JV_FS_PR_EX_RATES_DATUM_COMP_" localSheetId="5">[94]Import!$B$227:$F$227</definedName>
    <definedName name="FS_F_VW_02_37469_3_EUR_190__JV_FS_PR_EX_RATES_DATUM_COMP_">[95]Import!$B$227:$F$227</definedName>
    <definedName name="FS_F_VW_02_37469_3_EUR_20505__JV_FS_PR_EX_RATES_DATUM_COMP_" localSheetId="5">[94]Import!$B$242:$F$242</definedName>
    <definedName name="FS_F_VW_02_37469_3_EUR_20505__JV_FS_PR_EX_RATES_DATUM_COMP_">[95]Import!$B$242:$F$242</definedName>
    <definedName name="FS_F_VW_02_37469_3_EUR_261__JV_FS_PR_EX_RATES_DATUM_COMP_" localSheetId="5">[94]Import!$B$236:$F$236</definedName>
    <definedName name="FS_F_VW_02_37469_3_EUR_261__JV_FS_PR_EX_RATES_DATUM_COMP_">[95]Import!$B$236:$F$236</definedName>
    <definedName name="FS_F_VW_02_37469_3_EUR_26946__JV_FS_PR_EX_RATES_DATUM_COMP_" localSheetId="5">[94]Import!$B$243:$F$243</definedName>
    <definedName name="FS_F_VW_02_37469_3_EUR_26946__JV_FS_PR_EX_RATES_DATUM_COMP_">[95]Import!$B$243:$F$243</definedName>
    <definedName name="FS_F_VW_02_37469_3_EUR_359__JV_FS_PR_EX_RATES_DATUM_COMP_" localSheetId="5">[94]Import!$B$234:$F$234</definedName>
    <definedName name="FS_F_VW_02_37469_3_EUR_359__JV_FS_PR_EX_RATES_DATUM_COMP_">[95]Import!$B$234:$F$234</definedName>
    <definedName name="FS_F_VW_02_37469_3_EUR_37525__JV_FS_PR_EX_RATES_DATUM_COMP_" localSheetId="5">[94]Import!$B$244:$F$244</definedName>
    <definedName name="FS_F_VW_02_37469_3_EUR_37525__JV_FS_PR_EX_RATES_DATUM_COMP_">[95]Import!$B$244:$F$244</definedName>
    <definedName name="FS_F_VW_02_37469_3_EUR_41464__JV_FS_PR_EX_RATES_DATUM_COMP_" localSheetId="5">[94]Import!$B$228:$F$228</definedName>
    <definedName name="FS_F_VW_02_37469_3_EUR_41464__JV_FS_PR_EX_RATES_DATUM_COMP_">[95]Import!$B$228:$F$228</definedName>
    <definedName name="FS_F_VW_02_37469_3_EUR_5083__JV_FS_PR_EX_RATES_DATUM_COMP_" localSheetId="5">[94]Import!$B$229:$F$229</definedName>
    <definedName name="FS_F_VW_02_37469_3_EUR_5083__JV_FS_PR_EX_RATES_DATUM_COMP_">[95]Import!$B$229:$F$229</definedName>
    <definedName name="FS_F_VW_02_37469_3_EUR_51506__JV_FS_PR_EX_RATES_DATUM_COMP_" localSheetId="5">[94]Import!$B$233:$F$233</definedName>
    <definedName name="FS_F_VW_02_37469_3_EUR_51506__JV_FS_PR_EX_RATES_DATUM_COMP_">[95]Import!$B$233:$F$233</definedName>
    <definedName name="FS_F_VW_02_37469_3_EUR_54824__JV_FS_PR_EX_RATES_DATUM_COMP_" localSheetId="5">[94]Import!$B$245:$F$245</definedName>
    <definedName name="FS_F_VW_02_37469_3_EUR_54824__JV_FS_PR_EX_RATES_DATUM_COMP_">[95]Import!$B$245:$F$245</definedName>
    <definedName name="FS_F_VW_02_37469_3_EUR_6231__JV_FS_PR_EX_RATES_DATUM_COMP_" localSheetId="5">[94]Import!$B$238:$F$238</definedName>
    <definedName name="FS_F_VW_02_37469_3_EUR_6231__JV_FS_PR_EX_RATES_DATUM_COMP_">[95]Import!$B$238:$F$238</definedName>
    <definedName name="FS_F_VW_02_37469_3_EUR_6238__JV_FS_PR_EX_RATES_DATUM_COMP_" localSheetId="5">[94]Import!$B$239:$F$239</definedName>
    <definedName name="FS_F_VW_02_37469_3_EUR_6238__JV_FS_PR_EX_RATES_DATUM_COMP_">[95]Import!$B$239:$F$239</definedName>
    <definedName name="FS_F_VW_02_37469_3_EUR_6270__JV_FS_PR_EX_RATES_DATUM_COMP_" localSheetId="5">[94]Import!$B$235:$F$235</definedName>
    <definedName name="FS_F_VW_02_37469_3_EUR_6270__JV_FS_PR_EX_RATES_DATUM_COMP_">[95]Import!$B$235:$F$235</definedName>
    <definedName name="FS_F_VW_02_37469_3_EUR_6820__JV_FS_PR_EX_RATES_DATUM_COMP_" localSheetId="5">[94]Import!$B$231:$F$231</definedName>
    <definedName name="FS_F_VW_02_37469_3_EUR_6820__JV_FS_PR_EX_RATES_DATUM_COMP_">[95]Import!$B$231:$F$231</definedName>
    <definedName name="FS_F_VW_02_37469_3_EUR_7767__JV_FS_PR_EX_RATES_DATUM_COMP_" localSheetId="5">[94]Import!$B$240:$F$240</definedName>
    <definedName name="FS_F_VW_02_37469_3_EUR_7767__JV_FS_PR_EX_RATES_DATUM_COMP_">[95]Import!$B$240:$F$240</definedName>
    <definedName name="FS_F_VW_02_37469_3_EUR_845__JV_FS_PR_EX_RATES_DATUM_COMP_" localSheetId="5">[94]Import!$B$237:$F$237</definedName>
    <definedName name="FS_F_VW_02_37469_3_EUR_845__JV_FS_PR_EX_RATES_DATUM_COMP_">[95]Import!$B$237:$F$237</definedName>
    <definedName name="FS_F_VW_02_37469_4__FS_NEUTEILE_" localSheetId="5">[94]Import!$B$57:$D$57</definedName>
    <definedName name="FS_F_VW_02_37469_4__FS_NEUTEILE_">[95]Import!$B$57:$D$57</definedName>
    <definedName name="FS_F_VW_02_37469_4__JV_FS_PRAESENTATIONEN_" localSheetId="5">[94]Import!$B$9:$AN$9</definedName>
    <definedName name="FS_F_VW_02_37469_4__JV_FS_PRAESENTATIONEN_">[95]Import!$B$9:$AN$9</definedName>
    <definedName name="FS_F_VW_02_37469_4_12686_EUR__JV_FS_PR_EX_RATES_DATUM_REC_" localSheetId="5">[94]Import!$B$358:$F$358</definedName>
    <definedName name="FS_F_VW_02_37469_4_12686_EUR__JV_FS_PR_EX_RATES_DATUM_REC_">[95]Import!$B$358:$F$358</definedName>
    <definedName name="FS_F_VW_02_37469_4_12686_USD__JV_FS_PR_EX_RATES_DATUM_REC_" localSheetId="5">[204]Import!$B$376:$F$376</definedName>
    <definedName name="FS_F_VW_02_37469_4_12686_USD__JV_FS_PR_EX_RATES_DATUM_REC_">[205]Import!$B$376:$F$376</definedName>
    <definedName name="FS_F_VW_02_37469_4_12686_VW__JV_FS_BIDDERS_" localSheetId="5">[94]Import!$B$461:$L$461</definedName>
    <definedName name="FS_F_VW_02_37469_4_12686_VW__JV_FS_BIDDERS_">[95]Import!$B$461:$L$461</definedName>
    <definedName name="FS_F_VW_02_37469_4_13362_EUR__JV_FS_PR_EX_RATES_DATUM_REC_" localSheetId="5">[94]Import!$B$359:$F$359</definedName>
    <definedName name="FS_F_VW_02_37469_4_13362_EUR__JV_FS_PR_EX_RATES_DATUM_REC_">[95]Import!$B$359:$F$359</definedName>
    <definedName name="FS_F_VW_02_37469_4_13362_MX__JV_FS_BIDDERS_" localSheetId="5">[94]Import!$B$458:$L$458</definedName>
    <definedName name="FS_F_VW_02_37469_4_13362_MX__JV_FS_BIDDERS_">[95]Import!$B$458:$L$458</definedName>
    <definedName name="FS_F_VW_02_37469_4_13362_USD__JV_FS_PR_EX_RATES_DATUM_REC_" localSheetId="5">[204]Import!$B$378:$F$378</definedName>
    <definedName name="FS_F_VW_02_37469_4_13362_USD__JV_FS_PR_EX_RATES_DATUM_REC_">[205]Import!$B$378:$F$378</definedName>
    <definedName name="FS_F_VW_02_37469_4_17631_EUR__JV_FS_PR_EX_RATES_DATUM_REC_" localSheetId="5">[94]Import!$B$360:$F$360</definedName>
    <definedName name="FS_F_VW_02_37469_4_17631_EUR__JV_FS_PR_EX_RATES_DATUM_REC_">[95]Import!$B$360:$F$360</definedName>
    <definedName name="FS_F_VW_02_37469_4_17631_JP__JV_FS_BIDDERS_" localSheetId="5">[94]Import!$B$450:$L$450</definedName>
    <definedName name="FS_F_VW_02_37469_4_17631_JP__JV_FS_BIDDERS_">[95]Import!$B$450:$L$450</definedName>
    <definedName name="FS_F_VW_02_37469_4_17631_USD__JV_FS_PR_EX_RATES_DATUM_REC_" localSheetId="5">[204]Import!$B$380:$F$380</definedName>
    <definedName name="FS_F_VW_02_37469_4_17631_USD__JV_FS_PR_EX_RATES_DATUM_REC_">[205]Import!$B$380:$F$380</definedName>
    <definedName name="FS_F_VW_02_37469_4_190_BX__JV_FS_BIDDERS_" localSheetId="5">[94]Import!$B$454:$L$454</definedName>
    <definedName name="FS_F_VW_02_37469_4_190_BX__JV_FS_BIDDERS_">[95]Import!$B$454:$L$454</definedName>
    <definedName name="FS_F_VW_02_37469_4_190_EUR__JV_FS_PR_EX_RATES_DATUM_REC_" localSheetId="5">[94]Import!$B$347:$F$347</definedName>
    <definedName name="FS_F_VW_02_37469_4_190_EUR__JV_FS_PR_EX_RATES_DATUM_REC_">[95]Import!$B$347:$F$347</definedName>
    <definedName name="FS_F_VW_02_37469_4_190_USD__JV_FS_PR_EX_RATES_DATUM_REC_" localSheetId="5">[204]Import!$B$356:$F$356</definedName>
    <definedName name="FS_F_VW_02_37469_4_190_USD__JV_FS_PR_EX_RATES_DATUM_REC_">[205]Import!$B$356:$F$356</definedName>
    <definedName name="FS_F_VW_02_37469_4_20505__JV_FS_ANGEBOTSUEBERSICHT_" localSheetId="5">[94]Import!$B$76:$D$76</definedName>
    <definedName name="FS_F_VW_02_37469_4_20505__JV_FS_ANGEBOTSUEBERSICHT_">[95]Import!$B$76:$D$76</definedName>
    <definedName name="FS_F_VW_02_37469_4_20505__JV_FS_AVG_PRICE_" localSheetId="5">[94]Import!$B$104:$F$104</definedName>
    <definedName name="FS_F_VW_02_37469_4_20505__JV_FS_AVG_PRICE_">[95]Import!$B$104:$F$104</definedName>
    <definedName name="FS_F_VW_02_37469_4_20505__JV_FS_BWERTSHEET_" localSheetId="5">[94]Import!$B$180:$AH$180</definedName>
    <definedName name="FS_F_VW_02_37469_4_20505__JV_FS_BWERTSHEET_">[95]Import!$B$180:$AH$180</definedName>
    <definedName name="FS_F_VW_02_37469_4_20505__JV_FS_COMPARISON_" localSheetId="5">[94]Import!$B$140:$S$140</definedName>
    <definedName name="FS_F_VW_02_37469_4_20505__JV_FS_COMPARISON_">[95]Import!$B$140:$S$140</definedName>
    <definedName name="FS_F_VW_02_37469_4_20505__JV_FS_REC_LIEF_" localSheetId="5">[94]Import!$B$563:$P$563</definedName>
    <definedName name="FS_F_VW_02_37469_4_20505__JV_FS_REC_LIEF_">[95]Import!$B$563:$P$563</definedName>
    <definedName name="FS_F_VW_02_37469_4_20505__JV_FS_RV_LTERM_PNACHLASS_" localSheetId="5">[94]Import!$B$160:$X$160</definedName>
    <definedName name="FS_F_VW_02_37469_4_20505__JV_FS_RV_LTERM_PNACHLASS_">[95]Import!$B$160:$X$160</definedName>
    <definedName name="FS_F_VW_02_37469_4_20505_66__JV_FS_REC_" localSheetId="5">[94]Import!$B$535:$Q$535</definedName>
    <definedName name="FS_F_VW_02_37469_4_20505_66__JV_FS_REC_">[95]Import!$B$535:$Q$535</definedName>
    <definedName name="FS_F_VW_02_37469_4_20505_EUR__JV_FS_PR_EX_RATES_DATUM_REC_" localSheetId="5">[94]Import!$B$361:$F$361</definedName>
    <definedName name="FS_F_VW_02_37469_4_20505_EUR__JV_FS_PR_EX_RATES_DATUM_REC_">[95]Import!$B$361:$F$361</definedName>
    <definedName name="FS_F_VW_02_37469_4_20505_USD__JV_FS_PR_EX_RATES_DATUM_REC_" localSheetId="5">[204]Import!$B$382:$F$382</definedName>
    <definedName name="FS_F_VW_02_37469_4_20505_USD__JV_FS_PR_EX_RATES_DATUM_REC_">[205]Import!$B$382:$F$382</definedName>
    <definedName name="FS_F_VW_02_37469_4_20505_VW__JV_FS_BIDDERS_" localSheetId="5">[94]Import!$B$451:$L$451</definedName>
    <definedName name="FS_F_VW_02_37469_4_20505_VW__JV_FS_BIDDERS_">[95]Import!$B$451:$L$451</definedName>
    <definedName name="FS_F_VW_02_37469_4_261__JV_FS_ANGEBOTSUEBERSICHT_" localSheetId="5">[94]Import!$B$78:$D$78</definedName>
    <definedName name="FS_F_VW_02_37469_4_261__JV_FS_ANGEBOTSUEBERSICHT_">[95]Import!$B$78:$D$78</definedName>
    <definedName name="FS_F_VW_02_37469_4_261__JV_FS_AVG_PRICE_" localSheetId="5">[94]Import!$B$101:$F$101</definedName>
    <definedName name="FS_F_VW_02_37469_4_261__JV_FS_AVG_PRICE_">[95]Import!$B$101:$F$101</definedName>
    <definedName name="FS_F_VW_02_37469_4_261__JV_FS_BWERTSHEET_" localSheetId="5">[94]Import!$B$178:$AH$178</definedName>
    <definedName name="FS_F_VW_02_37469_4_261__JV_FS_BWERTSHEET_">[95]Import!$B$178:$AH$178</definedName>
    <definedName name="FS_F_VW_02_37469_4_261__JV_FS_COMPARISON_" localSheetId="5">[94]Import!$B$138:$S$138</definedName>
    <definedName name="FS_F_VW_02_37469_4_261__JV_FS_COMPARISON_">[95]Import!$B$138:$S$138</definedName>
    <definedName name="FS_F_VW_02_37469_4_261__JV_FS_REC_LIEF_" localSheetId="5">[94]Import!$B$561:$P$561</definedName>
    <definedName name="FS_F_VW_02_37469_4_261__JV_FS_REC_LIEF_">[95]Import!$B$561:$P$561</definedName>
    <definedName name="FS_F_VW_02_37469_4_261__JV_FS_RV_LTERM_PNACHLASS_" localSheetId="5">[94]Import!$B$158:$X$158</definedName>
    <definedName name="FS_F_VW_02_37469_4_261__JV_FS_RV_LTERM_PNACHLASS_">[95]Import!$B$158:$X$158</definedName>
    <definedName name="FS_F_VW_02_37469_4_261_66__JV_FS_REC_" localSheetId="5">[94]Import!$B$531:$Q$531</definedName>
    <definedName name="FS_F_VW_02_37469_4_261_66__JV_FS_REC_">[95]Import!$B$531:$Q$531</definedName>
    <definedName name="FS_F_VW_02_37469_4_261_EUR__JV_FS_PR_EX_RATES_DATUM_REC_" localSheetId="5">[94]Import!$B$348:$F$348</definedName>
    <definedName name="FS_F_VW_02_37469_4_261_EUR__JV_FS_PR_EX_RATES_DATUM_REC_">[95]Import!$B$348:$F$348</definedName>
    <definedName name="FS_F_VW_02_37469_4_261_USD__JV_FS_PR_EX_RATES_DATUM_REC_" localSheetId="5">[204]Import!$B$358:$F$358</definedName>
    <definedName name="FS_F_VW_02_37469_4_261_USD__JV_FS_PR_EX_RATES_DATUM_REC_">[205]Import!$B$358:$F$358</definedName>
    <definedName name="FS_F_VW_02_37469_4_261_VW__JV_FS_BIDDERS_" localSheetId="5">[94]Import!$B$455:$L$455</definedName>
    <definedName name="FS_F_VW_02_37469_4_261_VW__JV_FS_BIDDERS_">[95]Import!$B$455:$L$455</definedName>
    <definedName name="FS_F_VW_02_37469_4_26946_66__JV_FS_REC_" localSheetId="5">[94]Import!$B$536:$Q$536</definedName>
    <definedName name="FS_F_VW_02_37469_4_26946_66__JV_FS_REC_">[95]Import!$B$536:$Q$536</definedName>
    <definedName name="FS_F_VW_02_37469_4_26946_EUR__JV_FS_PR_EX_RATES_DATUM_REC_" localSheetId="5">[94]Import!$B$362:$F$362</definedName>
    <definedName name="FS_F_VW_02_37469_4_26946_EUR__JV_FS_PR_EX_RATES_DATUM_REC_">[95]Import!$B$362:$F$362</definedName>
    <definedName name="FS_F_VW_02_37469_4_26946_USD__JV_FS_PR_EX_RATES_DATUM_REC_" localSheetId="5">[204]Import!$B$384:$F$384</definedName>
    <definedName name="FS_F_VW_02_37469_4_26946_USD__JV_FS_PR_EX_RATES_DATUM_REC_">[205]Import!$B$384:$F$384</definedName>
    <definedName name="FS_F_VW_02_37469_4_26946_VW__JV_FS_BIDDERS_" localSheetId="5">[94]Import!$B$466:$L$466</definedName>
    <definedName name="FS_F_VW_02_37469_4_26946_VW__JV_FS_BIDDERS_">[95]Import!$B$466:$L$466</definedName>
    <definedName name="FS_F_VW_02_37469_4_359_EUR__JV_FS_PR_EX_RATES_DATUM_REC_" localSheetId="5">[94]Import!$B$349:$F$349</definedName>
    <definedName name="FS_F_VW_02_37469_4_359_EUR__JV_FS_PR_EX_RATES_DATUM_REC_">[95]Import!$B$349:$F$349</definedName>
    <definedName name="FS_F_VW_02_37469_4_359_SK__JV_FS_BIDDERS_" localSheetId="5">[94]Import!$B$449:$L$449</definedName>
    <definedName name="FS_F_VW_02_37469_4_359_SK__JV_FS_BIDDERS_">[95]Import!$B$449:$L$449</definedName>
    <definedName name="FS_F_VW_02_37469_4_359_USD__JV_FS_PR_EX_RATES_DATUM_REC_" localSheetId="5">[204]Import!$B$360:$F$360</definedName>
    <definedName name="FS_F_VW_02_37469_4_359_USD__JV_FS_PR_EX_RATES_DATUM_REC_">[205]Import!$B$360:$F$360</definedName>
    <definedName name="FS_F_VW_02_37469_4_37525_EUR__JV_FS_PR_EX_RATES_DATUM_REC_" localSheetId="5">[94]Import!$B$363:$F$363</definedName>
    <definedName name="FS_F_VW_02_37469_4_37525_EUR__JV_FS_PR_EX_RATES_DATUM_REC_">[95]Import!$B$363:$F$363</definedName>
    <definedName name="FS_F_VW_02_37469_4_37525_USD__JV_FS_PR_EX_RATES_DATUM_REC_" localSheetId="5">[204]Import!$B$386:$F$386</definedName>
    <definedName name="FS_F_VW_02_37469_4_37525_USD__JV_FS_PR_EX_RATES_DATUM_REC_">[205]Import!$B$386:$F$386</definedName>
    <definedName name="FS_F_VW_02_37469_4_37525_VW__JV_FS_BIDDERS_" localSheetId="5">[94]Import!$B$463:$L$463</definedName>
    <definedName name="FS_F_VW_02_37469_4_37525_VW__JV_FS_BIDDERS_">[95]Import!$B$463:$L$463</definedName>
    <definedName name="FS_F_VW_02_37469_4_41464_BX__JV_FS_BIDDERS_" localSheetId="5">[94]Import!$B$465:$L$465</definedName>
    <definedName name="FS_F_VW_02_37469_4_41464_BX__JV_FS_BIDDERS_">[95]Import!$B$465:$L$465</definedName>
    <definedName name="FS_F_VW_02_37469_4_41464_EUR__JV_FS_PR_EX_RATES_DATUM_REC_" localSheetId="5">[94]Import!$B$364:$F$364</definedName>
    <definedName name="FS_F_VW_02_37469_4_41464_EUR__JV_FS_PR_EX_RATES_DATUM_REC_">[95]Import!$B$364:$F$364</definedName>
    <definedName name="FS_F_VW_02_37469_4_41464_USD__JV_FS_PR_EX_RATES_DATUM_REC_" localSheetId="5">[204]Import!$B$388:$F$388</definedName>
    <definedName name="FS_F_VW_02_37469_4_41464_USD__JV_FS_PR_EX_RATES_DATUM_REC_">[205]Import!$B$388:$F$388</definedName>
    <definedName name="FS_F_VW_02_37469_4_5083__JV_FS_ANGEBOTSUEBERSICHT_" localSheetId="5">[94]Import!$B$79:$D$79</definedName>
    <definedName name="FS_F_VW_02_37469_4_5083__JV_FS_ANGEBOTSUEBERSICHT_">[95]Import!$B$79:$D$79</definedName>
    <definedName name="FS_F_VW_02_37469_4_5083__JV_FS_AVG_PRICE_" localSheetId="5">[94]Import!$B$102:$F$102</definedName>
    <definedName name="FS_F_VW_02_37469_4_5083__JV_FS_AVG_PRICE_">[95]Import!$B$102:$F$102</definedName>
    <definedName name="FS_F_VW_02_37469_4_5083_66__JV_FS_REC_" localSheetId="5">[94]Import!$B$532:$Q$532</definedName>
    <definedName name="FS_F_VW_02_37469_4_5083_66__JV_FS_REC_">[95]Import!$B$532:$Q$532</definedName>
    <definedName name="FS_F_VW_02_37469_4_5083_EUR__JV_FS_PR_EX_RATES_DATUM_REC_" localSheetId="5">[94]Import!$B$351:$F$351</definedName>
    <definedName name="FS_F_VW_02_37469_4_5083_EUR__JV_FS_PR_EX_RATES_DATUM_REC_">[95]Import!$B$351:$F$351</definedName>
    <definedName name="FS_F_VW_02_37469_4_5083_IT__JV_FS_BIDDERS_" localSheetId="5">[94]Import!$B$460:$L$460</definedName>
    <definedName name="FS_F_VW_02_37469_4_5083_IT__JV_FS_BIDDERS_">[95]Import!$B$460:$L$460</definedName>
    <definedName name="FS_F_VW_02_37469_4_5083_USD__JV_FS_PR_EX_RATES_DATUM_REC_" localSheetId="5">[204]Import!$B$364:$F$364</definedName>
    <definedName name="FS_F_VW_02_37469_4_5083_USD__JV_FS_PR_EX_RATES_DATUM_REC_">[205]Import!$B$364:$F$364</definedName>
    <definedName name="FS_F_VW_02_37469_4_51506_66__JV_FS_REC_" localSheetId="5">[94]Import!$B$537:$Q$537</definedName>
    <definedName name="FS_F_VW_02_37469_4_51506_66__JV_FS_REC_">[95]Import!$B$537:$Q$537</definedName>
    <definedName name="FS_F_VW_02_37469_4_51506_EUR__JV_FS_PR_EX_RATES_DATUM_REC_" localSheetId="5">[94]Import!$B$365:$F$365</definedName>
    <definedName name="FS_F_VW_02_37469_4_51506_EUR__JV_FS_PR_EX_RATES_DATUM_REC_">[95]Import!$B$365:$F$365</definedName>
    <definedName name="FS_F_VW_02_37469_4_51506_MX__JV_FS_BIDDERS_" localSheetId="5">[94]Import!$B$459:$L$459</definedName>
    <definedName name="FS_F_VW_02_37469_4_51506_MX__JV_FS_BIDDERS_">[95]Import!$B$459:$L$459</definedName>
    <definedName name="FS_F_VW_02_37469_4_51506_USD__JV_FS_PR_EX_RATES_DATUM_REC_" localSheetId="5">[204]Import!$B$390:$F$390</definedName>
    <definedName name="FS_F_VW_02_37469_4_51506_USD__JV_FS_PR_EX_RATES_DATUM_REC_">[205]Import!$B$390:$F$390</definedName>
    <definedName name="FS_F_VW_02_37469_4_54824_66__JV_FS_REC_" localSheetId="5">[94]Import!$B$538:$Q$538</definedName>
    <definedName name="FS_F_VW_02_37469_4_54824_66__JV_FS_REC_">[95]Import!$B$538:$Q$538</definedName>
    <definedName name="FS_F_VW_02_37469_4_54824_EUR__JV_FS_PR_EX_RATES_DATUM_REC_" localSheetId="5">[94]Import!$B$366:$F$366</definedName>
    <definedName name="FS_F_VW_02_37469_4_54824_EUR__JV_FS_PR_EX_RATES_DATUM_REC_">[95]Import!$B$366:$F$366</definedName>
    <definedName name="FS_F_VW_02_37469_4_54824_USD__JV_FS_PR_EX_RATES_DATUM_REC_" localSheetId="5">[204]Import!$B$392:$F$392</definedName>
    <definedName name="FS_F_VW_02_37469_4_54824_USD__JV_FS_PR_EX_RATES_DATUM_REC_">[205]Import!$B$392:$F$392</definedName>
    <definedName name="FS_F_VW_02_37469_4_54824_VW__JV_FS_BIDDERS_" localSheetId="5">[94]Import!$B$464:$L$464</definedName>
    <definedName name="FS_F_VW_02_37469_4_54824_VW__JV_FS_BIDDERS_">[95]Import!$B$464:$L$464</definedName>
    <definedName name="FS_F_VW_02_37469_4_6231__JV_FS_ANGEBOTSUEBERSICHT_" localSheetId="5">[94]Import!$B$77:$D$77</definedName>
    <definedName name="FS_F_VW_02_37469_4_6231__JV_FS_ANGEBOTSUEBERSICHT_">[95]Import!$B$77:$D$77</definedName>
    <definedName name="FS_F_VW_02_37469_4_6231__JV_FS_AVG_PRICE_" localSheetId="5">[94]Import!$B$103:$F$103</definedName>
    <definedName name="FS_F_VW_02_37469_4_6231__JV_FS_AVG_PRICE_">[95]Import!$B$103:$F$103</definedName>
    <definedName name="FS_F_VW_02_37469_4_6231__JV_FS_BWERTSHEET_" localSheetId="5">[94]Import!$B$179:$AH$179</definedName>
    <definedName name="FS_F_VW_02_37469_4_6231__JV_FS_BWERTSHEET_">[95]Import!$B$179:$AH$179</definedName>
    <definedName name="FS_F_VW_02_37469_4_6231__JV_FS_COMPARISON_" localSheetId="5">[94]Import!$B$139:$S$139</definedName>
    <definedName name="FS_F_VW_02_37469_4_6231__JV_FS_COMPARISON_">[95]Import!$B$139:$S$139</definedName>
    <definedName name="FS_F_VW_02_37469_4_6231__JV_FS_REC_LIEF_" localSheetId="5">[94]Import!$B$562:$P$562</definedName>
    <definedName name="FS_F_VW_02_37469_4_6231__JV_FS_REC_LIEF_">[95]Import!$B$562:$P$562</definedName>
    <definedName name="FS_F_VW_02_37469_4_6231__JV_FS_RV_LTERM_PNACHLASS_" localSheetId="5">[94]Import!$B$159:$X$159</definedName>
    <definedName name="FS_F_VW_02_37469_4_6231__JV_FS_RV_LTERM_PNACHLASS_">[95]Import!$B$159:$X$159</definedName>
    <definedName name="FS_F_VW_02_37469_4_6231_66__JV_FS_REC_" localSheetId="5">[94]Import!$B$533:$Q$533</definedName>
    <definedName name="FS_F_VW_02_37469_4_6231_66__JV_FS_REC_">[95]Import!$B$533:$Q$533</definedName>
    <definedName name="FS_F_VW_02_37469_4_6231_EUR__JV_FS_PR_EX_RATES_DATUM_REC_" localSheetId="5">[94]Import!$B$352:$F$352</definedName>
    <definedName name="FS_F_VW_02_37469_4_6231_EUR__JV_FS_PR_EX_RATES_DATUM_REC_">[95]Import!$B$352:$F$352</definedName>
    <definedName name="FS_F_VW_02_37469_4_6231_USD__JV_FS_PR_EX_RATES_DATUM_REC_" localSheetId="5">[94]Import!$B$353:$F$353</definedName>
    <definedName name="FS_F_VW_02_37469_4_6231_USD__JV_FS_PR_EX_RATES_DATUM_REC_">[95]Import!$B$353:$F$353</definedName>
    <definedName name="FS_F_VW_02_37469_4_6231_VW__JV_FS_BIDDERS_" localSheetId="5">[94]Import!$B$453:$L$453</definedName>
    <definedName name="FS_F_VW_02_37469_4_6231_VW__JV_FS_BIDDERS_">[95]Import!$B$453:$L$453</definedName>
    <definedName name="FS_F_VW_02_37469_4_6238_EUR__JV_FS_PR_EX_RATES_DATUM_REC_" localSheetId="5">[94]Import!$B$354:$F$354</definedName>
    <definedName name="FS_F_VW_02_37469_4_6238_EUR__JV_FS_PR_EX_RATES_DATUM_REC_">[95]Import!$B$354:$F$354</definedName>
    <definedName name="FS_F_VW_02_37469_4_6238_USD__JV_FS_PR_EX_RATES_DATUM_REC_" localSheetId="5">[204]Import!$B$368:$F$368</definedName>
    <definedName name="FS_F_VW_02_37469_4_6238_USD__JV_FS_PR_EX_RATES_DATUM_REC_">[205]Import!$B$368:$F$368</definedName>
    <definedName name="FS_F_VW_02_37469_4_6238_VW__JV_FS_BIDDERS_" localSheetId="5">[94]Import!$B$456:$L$456</definedName>
    <definedName name="FS_F_VW_02_37469_4_6238_VW__JV_FS_BIDDERS_">[95]Import!$B$456:$L$456</definedName>
    <definedName name="FS_F_VW_02_37469_4_6270_66__JV_FS_REC_" localSheetId="5">[94]Import!$B$534:$Q$534</definedName>
    <definedName name="FS_F_VW_02_37469_4_6270_66__JV_FS_REC_">[95]Import!$B$534:$Q$534</definedName>
    <definedName name="FS_F_VW_02_37469_4_6270_EUR__JV_FS_PR_EX_RATES_DATUM_REC_" localSheetId="5">[94]Import!$B$355:$F$355</definedName>
    <definedName name="FS_F_VW_02_37469_4_6270_EUR__JV_FS_PR_EX_RATES_DATUM_REC_">[95]Import!$B$355:$F$355</definedName>
    <definedName name="FS_F_VW_02_37469_4_6270_SK__JV_FS_BIDDERS_" localSheetId="5">[94]Import!$B$462:$L$462</definedName>
    <definedName name="FS_F_VW_02_37469_4_6270_SK__JV_FS_BIDDERS_">[95]Import!$B$462:$L$462</definedName>
    <definedName name="FS_F_VW_02_37469_4_6270_USD__JV_FS_PR_EX_RATES_DATUM_REC_" localSheetId="5">[204]Import!$B$370:$F$370</definedName>
    <definedName name="FS_F_VW_02_37469_4_6270_USD__JV_FS_PR_EX_RATES_DATUM_REC_">[205]Import!$B$370:$F$370</definedName>
    <definedName name="FS_F_VW_02_37469_4_66__JV_FS_BEDARFE_" localSheetId="5">[94]Import!$B$47:$E$47</definedName>
    <definedName name="FS_F_VW_02_37469_4_66__JV_FS_BEDARFE_">[95]Import!$B$47:$E$47</definedName>
    <definedName name="FS_F_VW_02_37469_4_66_20505__JV_FS_BEDARFE_PREISE_QUOTE_" localSheetId="5">[94]Import!$B$33:$L$33</definedName>
    <definedName name="FS_F_VW_02_37469_4_66_20505__JV_FS_BEDARFE_PREISE_QUOTE_">[95]Import!$B$33:$L$33</definedName>
    <definedName name="FS_F_VW_02_37469_4_66_261__JV_FS_BEDARFE_PREISE_QUOTE_" localSheetId="5">[94]Import!$B$31:$L$31</definedName>
    <definedName name="FS_F_VW_02_37469_4_66_261__JV_FS_BEDARFE_PREISE_QUOTE_">[95]Import!$B$31:$L$31</definedName>
    <definedName name="FS_F_VW_02_37469_4_66_6231__JV_FS_BEDARFE_PREISE_QUOTE_" localSheetId="5">[94]Import!$B$32:$L$32</definedName>
    <definedName name="FS_F_VW_02_37469_4_66_6231__JV_FS_BEDARFE_PREISE_QUOTE_">[95]Import!$B$32:$L$32</definedName>
    <definedName name="FS_F_VW_02_37469_4_6820_EUR__JV_FS_PR_EX_RATES_DATUM_REC_" localSheetId="5">[94]Import!$B$356:$F$356</definedName>
    <definedName name="FS_F_VW_02_37469_4_6820_EUR__JV_FS_PR_EX_RATES_DATUM_REC_">[95]Import!$B$356:$F$356</definedName>
    <definedName name="FS_F_VW_02_37469_4_6820_MX__JV_FS_BIDDERS_" localSheetId="5">[94]Import!$B$452:$L$452</definedName>
    <definedName name="FS_F_VW_02_37469_4_6820_MX__JV_FS_BIDDERS_">[95]Import!$B$452:$L$452</definedName>
    <definedName name="FS_F_VW_02_37469_4_6820_USD__JV_FS_PR_EX_RATES_DATUM_REC_" localSheetId="5">[204]Import!$B$372:$F$372</definedName>
    <definedName name="FS_F_VW_02_37469_4_6820_USD__JV_FS_PR_EX_RATES_DATUM_REC_">[205]Import!$B$372:$F$372</definedName>
    <definedName name="FS_F_VW_02_37469_4_7767_EUR__JV_FS_PR_EX_RATES_DATUM_REC_" localSheetId="5">[94]Import!$B$357:$F$357</definedName>
    <definedName name="FS_F_VW_02_37469_4_7767_EUR__JV_FS_PR_EX_RATES_DATUM_REC_">[95]Import!$B$357:$F$357</definedName>
    <definedName name="FS_F_VW_02_37469_4_7767_USD__JV_FS_PR_EX_RATES_DATUM_REC_" localSheetId="5">[204]Import!$B$374:$F$374</definedName>
    <definedName name="FS_F_VW_02_37469_4_7767_USD__JV_FS_PR_EX_RATES_DATUM_REC_">[205]Import!$B$374:$F$374</definedName>
    <definedName name="FS_F_VW_02_37469_4_7767_VW__JV_FS_BIDDERS_" localSheetId="5">[94]Import!$B$448:$L$448</definedName>
    <definedName name="FS_F_VW_02_37469_4_7767_VW__JV_FS_BIDDERS_">[95]Import!$B$448:$L$448</definedName>
    <definedName name="FS_F_VW_02_37469_4_845_EUR__JV_FS_PR_EX_RATES_DATUM_REC_" localSheetId="5">[94]Import!$B$350:$F$350</definedName>
    <definedName name="FS_F_VW_02_37469_4_845_EUR__JV_FS_PR_EX_RATES_DATUM_REC_">[95]Import!$B$350:$F$350</definedName>
    <definedName name="FS_F_VW_02_37469_4_845_USD__JV_FS_PR_EX_RATES_DATUM_REC_" localSheetId="5">[204]Import!$B$362:$F$362</definedName>
    <definedName name="FS_F_VW_02_37469_4_845_USD__JV_FS_PR_EX_RATES_DATUM_REC_">[205]Import!$B$362:$F$362</definedName>
    <definedName name="FS_F_VW_02_37469_4_845_VW__JV_FS_BIDDERS_" localSheetId="5">[94]Import!$B$457:$L$457</definedName>
    <definedName name="FS_F_VW_02_37469_4_845_VW__JV_FS_BIDDERS_">[95]Import!$B$457:$L$457</definedName>
    <definedName name="FS_F_VW_02_37469_4_EUR_12686__JV_FS_PR_EX_RATES_DATUM_COMP_" localSheetId="5">[94]Import!$B$261:$F$261</definedName>
    <definedName name="FS_F_VW_02_37469_4_EUR_12686__JV_FS_PR_EX_RATES_DATUM_COMP_">[95]Import!$B$261:$F$261</definedName>
    <definedName name="FS_F_VW_02_37469_4_EUR_13362__JV_FS_PR_EX_RATES_DATUM_COMP_" localSheetId="5">[94]Import!$B$251:$F$251</definedName>
    <definedName name="FS_F_VW_02_37469_4_EUR_13362__JV_FS_PR_EX_RATES_DATUM_COMP_">[95]Import!$B$251:$F$251</definedName>
    <definedName name="FS_F_VW_02_37469_4_EUR_17631__JV_FS_PR_EX_RATES_DATUM_COMP_" localSheetId="5">[94]Import!$B$249:$F$249</definedName>
    <definedName name="FS_F_VW_02_37469_4_EUR_17631__JV_FS_PR_EX_RATES_DATUM_COMP_">[95]Import!$B$249:$F$249</definedName>
    <definedName name="FS_F_VW_02_37469_4_EUR_190__JV_FS_PR_EX_RATES_DATUM_COMP_" localSheetId="5">[94]Import!$B$246:$F$246</definedName>
    <definedName name="FS_F_VW_02_37469_4_EUR_190__JV_FS_PR_EX_RATES_DATUM_COMP_">[95]Import!$B$246:$F$246</definedName>
    <definedName name="FS_F_VW_02_37469_4_EUR_20505__JV_FS_PR_EX_RATES_DATUM_COMP_" localSheetId="5">[94]Import!$B$262:$F$262</definedName>
    <definedName name="FS_F_VW_02_37469_4_EUR_20505__JV_FS_PR_EX_RATES_DATUM_COMP_">[95]Import!$B$262:$F$262</definedName>
    <definedName name="FS_F_VW_02_37469_4_EUR_261__JV_FS_PR_EX_RATES_DATUM_COMP_" localSheetId="5">[94]Import!$B$255:$F$255</definedName>
    <definedName name="FS_F_VW_02_37469_4_EUR_261__JV_FS_PR_EX_RATES_DATUM_COMP_">[95]Import!$B$255:$F$255</definedName>
    <definedName name="FS_F_VW_02_37469_4_EUR_26946__JV_FS_PR_EX_RATES_DATUM_COMP_" localSheetId="5">[94]Import!$B$263:$F$263</definedName>
    <definedName name="FS_F_VW_02_37469_4_EUR_26946__JV_FS_PR_EX_RATES_DATUM_COMP_">[95]Import!$B$263:$F$263</definedName>
    <definedName name="FS_F_VW_02_37469_4_EUR_359__JV_FS_PR_EX_RATES_DATUM_COMP_" localSheetId="5">[94]Import!$B$253:$F$253</definedName>
    <definedName name="FS_F_VW_02_37469_4_EUR_359__JV_FS_PR_EX_RATES_DATUM_COMP_">[95]Import!$B$253:$F$253</definedName>
    <definedName name="FS_F_VW_02_37469_4_EUR_37525__JV_FS_PR_EX_RATES_DATUM_COMP_" localSheetId="5">[94]Import!$B$264:$F$264</definedName>
    <definedName name="FS_F_VW_02_37469_4_EUR_37525__JV_FS_PR_EX_RATES_DATUM_COMP_">[95]Import!$B$264:$F$264</definedName>
    <definedName name="FS_F_VW_02_37469_4_EUR_41464__JV_FS_PR_EX_RATES_DATUM_COMP_" localSheetId="5">[94]Import!$B$247:$F$247</definedName>
    <definedName name="FS_F_VW_02_37469_4_EUR_41464__JV_FS_PR_EX_RATES_DATUM_COMP_">[95]Import!$B$247:$F$247</definedName>
    <definedName name="FS_F_VW_02_37469_4_EUR_5083__JV_FS_PR_EX_RATES_DATUM_COMP_" localSheetId="5">[94]Import!$B$248:$F$248</definedName>
    <definedName name="FS_F_VW_02_37469_4_EUR_5083__JV_FS_PR_EX_RATES_DATUM_COMP_">[95]Import!$B$248:$F$248</definedName>
    <definedName name="FS_F_VW_02_37469_4_EUR_51506__JV_FS_PR_EX_RATES_DATUM_COMP_" localSheetId="5">[94]Import!$B$252:$F$252</definedName>
    <definedName name="FS_F_VW_02_37469_4_EUR_51506__JV_FS_PR_EX_RATES_DATUM_COMP_">[95]Import!$B$252:$F$252</definedName>
    <definedName name="FS_F_VW_02_37469_4_EUR_54824__JV_FS_PR_EX_RATES_DATUM_COMP_" localSheetId="5">[94]Import!$B$265:$F$265</definedName>
    <definedName name="FS_F_VW_02_37469_4_EUR_54824__JV_FS_PR_EX_RATES_DATUM_COMP_">[95]Import!$B$265:$F$265</definedName>
    <definedName name="FS_F_VW_02_37469_4_EUR_6231__JV_FS_PR_EX_RATES_DATUM_COMP_" localSheetId="5">[94]Import!$B$257:$F$257</definedName>
    <definedName name="FS_F_VW_02_37469_4_EUR_6231__JV_FS_PR_EX_RATES_DATUM_COMP_">[95]Import!$B$257:$F$257</definedName>
    <definedName name="FS_F_VW_02_37469_4_EUR_6238__JV_FS_PR_EX_RATES_DATUM_COMP_" localSheetId="5">[94]Import!$B$259:$F$259</definedName>
    <definedName name="FS_F_VW_02_37469_4_EUR_6238__JV_FS_PR_EX_RATES_DATUM_COMP_">[95]Import!$B$259:$F$259</definedName>
    <definedName name="FS_F_VW_02_37469_4_EUR_6270__JV_FS_PR_EX_RATES_DATUM_COMP_" localSheetId="5">[94]Import!$B$254:$F$254</definedName>
    <definedName name="FS_F_VW_02_37469_4_EUR_6270__JV_FS_PR_EX_RATES_DATUM_COMP_">[95]Import!$B$254:$F$254</definedName>
    <definedName name="FS_F_VW_02_37469_4_EUR_6820__JV_FS_PR_EX_RATES_DATUM_COMP_" localSheetId="5">[94]Import!$B$250:$F$250</definedName>
    <definedName name="FS_F_VW_02_37469_4_EUR_6820__JV_FS_PR_EX_RATES_DATUM_COMP_">[95]Import!$B$250:$F$250</definedName>
    <definedName name="FS_F_VW_02_37469_4_EUR_7767__JV_FS_PR_EX_RATES_DATUM_COMP_" localSheetId="5">[94]Import!$B$260:$F$260</definedName>
    <definedName name="FS_F_VW_02_37469_4_EUR_7767__JV_FS_PR_EX_RATES_DATUM_COMP_">[95]Import!$B$260:$F$260</definedName>
    <definedName name="FS_F_VW_02_37469_4_EUR_845__JV_FS_PR_EX_RATES_DATUM_COMP_" localSheetId="5">[94]Import!$B$256:$F$256</definedName>
    <definedName name="FS_F_VW_02_37469_4_EUR_845__JV_FS_PR_EX_RATES_DATUM_COMP_">[95]Import!$B$256:$F$256</definedName>
    <definedName name="FS_F_VW_02_37469_4_USD_12686__JV_FS_PR_EX_RATES_DATUM_COMP_" localSheetId="5">[204]Import!$B$265:$F$265</definedName>
    <definedName name="FS_F_VW_02_37469_4_USD_12686__JV_FS_PR_EX_RATES_DATUM_COMP_">[205]Import!$B$265:$F$265</definedName>
    <definedName name="FS_F_VW_02_37469_4_USD_13362__JV_FS_PR_EX_RATES_DATUM_COMP_" localSheetId="5">[204]Import!$B$247:$F$247</definedName>
    <definedName name="FS_F_VW_02_37469_4_USD_13362__JV_FS_PR_EX_RATES_DATUM_COMP_">[205]Import!$B$247:$F$247</definedName>
    <definedName name="FS_F_VW_02_37469_4_USD_17631__JV_FS_PR_EX_RATES_DATUM_COMP_" localSheetId="5">[204]Import!$B$243:$F$243</definedName>
    <definedName name="FS_F_VW_02_37469_4_USD_17631__JV_FS_PR_EX_RATES_DATUM_COMP_">[205]Import!$B$243:$F$243</definedName>
    <definedName name="FS_F_VW_02_37469_4_USD_190__JV_FS_PR_EX_RATES_DATUM_COMP_" localSheetId="5">[204]Import!$B$237:$F$237</definedName>
    <definedName name="FS_F_VW_02_37469_4_USD_190__JV_FS_PR_EX_RATES_DATUM_COMP_">[205]Import!$B$237:$F$237</definedName>
    <definedName name="FS_F_VW_02_37469_4_USD_20505__JV_FS_PR_EX_RATES_DATUM_COMP_" localSheetId="5">[204]Import!$B$267:$F$267</definedName>
    <definedName name="FS_F_VW_02_37469_4_USD_20505__JV_FS_PR_EX_RATES_DATUM_COMP_">[205]Import!$B$267:$F$267</definedName>
    <definedName name="FS_F_VW_02_37469_4_USD_261__JV_FS_PR_EX_RATES_DATUM_COMP_" localSheetId="5">[204]Import!$B$255:$F$255</definedName>
    <definedName name="FS_F_VW_02_37469_4_USD_261__JV_FS_PR_EX_RATES_DATUM_COMP_">[205]Import!$B$255:$F$255</definedName>
    <definedName name="FS_F_VW_02_37469_4_USD_26946__JV_FS_PR_EX_RATES_DATUM_COMP_" localSheetId="5">[204]Import!$B$269:$F$269</definedName>
    <definedName name="FS_F_VW_02_37469_4_USD_26946__JV_FS_PR_EX_RATES_DATUM_COMP_">[205]Import!$B$269:$F$269</definedName>
    <definedName name="FS_F_VW_02_37469_4_USD_359__JV_FS_PR_EX_RATES_DATUM_COMP_" localSheetId="5">[204]Import!$B$251:$F$251</definedName>
    <definedName name="FS_F_VW_02_37469_4_USD_359__JV_FS_PR_EX_RATES_DATUM_COMP_">[205]Import!$B$251:$F$251</definedName>
    <definedName name="FS_F_VW_02_37469_4_USD_37525__JV_FS_PR_EX_RATES_DATUM_COMP_" localSheetId="5">[204]Import!$B$271:$F$271</definedName>
    <definedName name="FS_F_VW_02_37469_4_USD_37525__JV_FS_PR_EX_RATES_DATUM_COMP_">[205]Import!$B$271:$F$271</definedName>
    <definedName name="FS_F_VW_02_37469_4_USD_41464__JV_FS_PR_EX_RATES_DATUM_COMP_" localSheetId="5">[204]Import!$B$239:$F$239</definedName>
    <definedName name="FS_F_VW_02_37469_4_USD_41464__JV_FS_PR_EX_RATES_DATUM_COMP_">[205]Import!$B$239:$F$239</definedName>
    <definedName name="FS_F_VW_02_37469_4_USD_5083__JV_FS_PR_EX_RATES_DATUM_COMP_" localSheetId="5">[204]Import!$B$241:$F$241</definedName>
    <definedName name="FS_F_VW_02_37469_4_USD_5083__JV_FS_PR_EX_RATES_DATUM_COMP_">[205]Import!$B$241:$F$241</definedName>
    <definedName name="FS_F_VW_02_37469_4_USD_51506__JV_FS_PR_EX_RATES_DATUM_COMP_" localSheetId="5">[204]Import!$B$249:$F$249</definedName>
    <definedName name="FS_F_VW_02_37469_4_USD_51506__JV_FS_PR_EX_RATES_DATUM_COMP_">[205]Import!$B$249:$F$249</definedName>
    <definedName name="FS_F_VW_02_37469_4_USD_54824__JV_FS_PR_EX_RATES_DATUM_COMP_" localSheetId="5">[204]Import!$B$273:$F$273</definedName>
    <definedName name="FS_F_VW_02_37469_4_USD_54824__JV_FS_PR_EX_RATES_DATUM_COMP_">[205]Import!$B$273:$F$273</definedName>
    <definedName name="FS_F_VW_02_37469_4_USD_6231__JV_FS_PR_EX_RATES_DATUM_COMP_" localSheetId="5">[94]Import!$B$258:$F$258</definedName>
    <definedName name="FS_F_VW_02_37469_4_USD_6231__JV_FS_PR_EX_RATES_DATUM_COMP_">[95]Import!$B$258:$F$258</definedName>
    <definedName name="FS_F_VW_02_37469_4_USD_6238__JV_FS_PR_EX_RATES_DATUM_COMP_" localSheetId="5">[204]Import!$B$261:$F$261</definedName>
    <definedName name="FS_F_VW_02_37469_4_USD_6238__JV_FS_PR_EX_RATES_DATUM_COMP_">[205]Import!$B$261:$F$261</definedName>
    <definedName name="FS_F_VW_02_37469_4_USD_6270__JV_FS_PR_EX_RATES_DATUM_COMP_" localSheetId="5">[204]Import!$B$253:$F$253</definedName>
    <definedName name="FS_F_VW_02_37469_4_USD_6270__JV_FS_PR_EX_RATES_DATUM_COMP_">[205]Import!$B$253:$F$253</definedName>
    <definedName name="FS_F_VW_02_37469_4_USD_6820__JV_FS_PR_EX_RATES_DATUM_COMP_" localSheetId="5">[204]Import!$B$245:$F$245</definedName>
    <definedName name="FS_F_VW_02_37469_4_USD_6820__JV_FS_PR_EX_RATES_DATUM_COMP_">[205]Import!$B$245:$F$245</definedName>
    <definedName name="FS_F_VW_02_37469_4_USD_7767__JV_FS_PR_EX_RATES_DATUM_COMP_" localSheetId="5">[204]Import!$B$263:$F$263</definedName>
    <definedName name="FS_F_VW_02_37469_4_USD_7767__JV_FS_PR_EX_RATES_DATUM_COMP_">[205]Import!$B$263:$F$263</definedName>
    <definedName name="FS_F_VW_02_37469_4_USD_845__JV_FS_PR_EX_RATES_DATUM_COMP_" localSheetId="5">[204]Import!$B$257:$F$257</definedName>
    <definedName name="FS_F_VW_02_37469_4_USD_845__JV_FS_PR_EX_RATES_DATUM_COMP_">[205]Import!$B$257:$F$257</definedName>
    <definedName name="FS_F_VW_02_37469_5__FS_NEUTEILE_" localSheetId="5">[94]Import!$B$58:$D$58</definedName>
    <definedName name="FS_F_VW_02_37469_5__FS_NEUTEILE_">[95]Import!$B$58:$D$58</definedName>
    <definedName name="FS_F_VW_02_37469_5__JV_FS_PRAESENTATIONEN_" localSheetId="5">[94]Import!$B$10:$AN$10</definedName>
    <definedName name="FS_F_VW_02_37469_5__JV_FS_PRAESENTATIONEN_">[95]Import!$B$10:$AN$10</definedName>
    <definedName name="FS_F_VW_02_37469_5_11__JV_FS_BEDARFE_" localSheetId="5">[94]Import!$B$48:$E$48</definedName>
    <definedName name="FS_F_VW_02_37469_5_11__JV_FS_BEDARFE_">[95]Import!$B$48:$E$48</definedName>
    <definedName name="FS_F_VW_02_37469_5_11_20505__JV_FS_BEDARFE_PREISE_QUOTE_" localSheetId="5">[94]Import!$B$36:$L$36</definedName>
    <definedName name="FS_F_VW_02_37469_5_11_20505__JV_FS_BEDARFE_PREISE_QUOTE_">[95]Import!$B$36:$L$36</definedName>
    <definedName name="FS_F_VW_02_37469_5_11_261__JV_FS_BEDARFE_PREISE_QUOTE_" localSheetId="5">[94]Import!$B$34:$L$34</definedName>
    <definedName name="FS_F_VW_02_37469_5_11_261__JV_FS_BEDARFE_PREISE_QUOTE_">[95]Import!$B$34:$L$34</definedName>
    <definedName name="FS_F_VW_02_37469_5_11_6231__JV_FS_BEDARFE_PREISE_QUOTE_" localSheetId="5">[94]Import!$B$35:$L$35</definedName>
    <definedName name="FS_F_VW_02_37469_5_11_6231__JV_FS_BEDARFE_PREISE_QUOTE_">[95]Import!$B$35:$L$35</definedName>
    <definedName name="FS_F_VW_02_37469_5_12686_EUR__JV_FS_PR_EX_RATES_DATUM_REC_" localSheetId="5">[94]Import!$B$377:$F$377</definedName>
    <definedName name="FS_F_VW_02_37469_5_12686_EUR__JV_FS_PR_EX_RATES_DATUM_REC_">[95]Import!$B$377:$F$377</definedName>
    <definedName name="FS_F_VW_02_37469_5_12686_VW__JV_FS_BIDDERS_" localSheetId="5">[94]Import!$B$480:$L$480</definedName>
    <definedName name="FS_F_VW_02_37469_5_12686_VW__JV_FS_BIDDERS_">[95]Import!$B$480:$L$480</definedName>
    <definedName name="FS_F_VW_02_37469_5_13362_EUR__JV_FS_PR_EX_RATES_DATUM_REC_" localSheetId="5">[94]Import!$B$378:$F$378</definedName>
    <definedName name="FS_F_VW_02_37469_5_13362_EUR__JV_FS_PR_EX_RATES_DATUM_REC_">[95]Import!$B$378:$F$378</definedName>
    <definedName name="FS_F_VW_02_37469_5_13362_MX__JV_FS_BIDDERS_" localSheetId="5">[94]Import!$B$477:$L$477</definedName>
    <definedName name="FS_F_VW_02_37469_5_13362_MX__JV_FS_BIDDERS_">[95]Import!$B$477:$L$477</definedName>
    <definedName name="FS_F_VW_02_37469_5_17631_EUR__JV_FS_PR_EX_RATES_DATUM_REC_" localSheetId="5">[94]Import!$B$379:$F$379</definedName>
    <definedName name="FS_F_VW_02_37469_5_17631_EUR__JV_FS_PR_EX_RATES_DATUM_REC_">[95]Import!$B$379:$F$379</definedName>
    <definedName name="FS_F_VW_02_37469_5_17631_JP__JV_FS_BIDDERS_" localSheetId="5">[94]Import!$B$469:$L$469</definedName>
    <definedName name="FS_F_VW_02_37469_5_17631_JP__JV_FS_BIDDERS_">[95]Import!$B$469:$L$469</definedName>
    <definedName name="FS_F_VW_02_37469_5_190_BX__JV_FS_BIDDERS_" localSheetId="5">[94]Import!$B$473:$L$473</definedName>
    <definedName name="FS_F_VW_02_37469_5_190_BX__JV_FS_BIDDERS_">[95]Import!$B$473:$L$473</definedName>
    <definedName name="FS_F_VW_02_37469_5_190_EUR__JV_FS_PR_EX_RATES_DATUM_REC_" localSheetId="5">[94]Import!$B$367:$F$367</definedName>
    <definedName name="FS_F_VW_02_37469_5_190_EUR__JV_FS_PR_EX_RATES_DATUM_REC_">[95]Import!$B$367:$F$367</definedName>
    <definedName name="FS_F_VW_02_37469_5_20505__JV_FS_ANGEBOTSUEBERSICHT_" localSheetId="5">[94]Import!$B$80:$D$80</definedName>
    <definedName name="FS_F_VW_02_37469_5_20505__JV_FS_ANGEBOTSUEBERSICHT_">[95]Import!$B$80:$D$80</definedName>
    <definedName name="FS_F_VW_02_37469_5_20505__JV_FS_AVG_PRICE_" localSheetId="5">[94]Import!$B$108:$F$108</definedName>
    <definedName name="FS_F_VW_02_37469_5_20505__JV_FS_AVG_PRICE_">[95]Import!$B$108:$F$108</definedName>
    <definedName name="FS_F_VW_02_37469_5_20505__JV_FS_BWERTSHEET_" localSheetId="5">[94]Import!$B$183:$AH$183</definedName>
    <definedName name="FS_F_VW_02_37469_5_20505__JV_FS_BWERTSHEET_">[95]Import!$B$183:$AH$183</definedName>
    <definedName name="FS_F_VW_02_37469_5_20505__JV_FS_COMPARISON_" localSheetId="5">[94]Import!$B$143:$S$143</definedName>
    <definedName name="FS_F_VW_02_37469_5_20505__JV_FS_COMPARISON_">[95]Import!$B$143:$S$143</definedName>
    <definedName name="FS_F_VW_02_37469_5_20505__JV_FS_REC_LIEF_" localSheetId="5">[94]Import!$B$566:$P$566</definedName>
    <definedName name="FS_F_VW_02_37469_5_20505__JV_FS_REC_LIEF_">[95]Import!$B$566:$P$566</definedName>
    <definedName name="FS_F_VW_02_37469_5_20505__JV_FS_RV_LTERM_PNACHLASS_" localSheetId="5">[94]Import!$B$163:$X$163</definedName>
    <definedName name="FS_F_VW_02_37469_5_20505__JV_FS_RV_LTERM_PNACHLASS_">[95]Import!$B$163:$X$163</definedName>
    <definedName name="FS_F_VW_02_37469_5_20505_11__JV_FS_REC_" localSheetId="5">[94]Import!$B$543:$Q$543</definedName>
    <definedName name="FS_F_VW_02_37469_5_20505_11__JV_FS_REC_">[95]Import!$B$543:$Q$543</definedName>
    <definedName name="FS_F_VW_02_37469_5_20505_EUR__JV_FS_PR_EX_RATES_DATUM_REC_" localSheetId="5">[94]Import!$B$380:$F$380</definedName>
    <definedName name="FS_F_VW_02_37469_5_20505_EUR__JV_FS_PR_EX_RATES_DATUM_REC_">[95]Import!$B$380:$F$380</definedName>
    <definedName name="FS_F_VW_02_37469_5_20505_VW__JV_FS_BIDDERS_" localSheetId="5">[94]Import!$B$470:$L$470</definedName>
    <definedName name="FS_F_VW_02_37469_5_20505_VW__JV_FS_BIDDERS_">[95]Import!$B$470:$L$470</definedName>
    <definedName name="FS_F_VW_02_37469_5_261__JV_FS_ANGEBOTSUEBERSICHT_" localSheetId="5">[94]Import!$B$82:$D$82</definedName>
    <definedName name="FS_F_VW_02_37469_5_261__JV_FS_ANGEBOTSUEBERSICHT_">[95]Import!$B$82:$D$82</definedName>
    <definedName name="FS_F_VW_02_37469_5_261__JV_FS_AVG_PRICE_" localSheetId="5">[94]Import!$B$105:$F$105</definedName>
    <definedName name="FS_F_VW_02_37469_5_261__JV_FS_AVG_PRICE_">[95]Import!$B$105:$F$105</definedName>
    <definedName name="FS_F_VW_02_37469_5_261__JV_FS_BWERTSHEET_" localSheetId="5">[94]Import!$B$181:$AH$181</definedName>
    <definedName name="FS_F_VW_02_37469_5_261__JV_FS_BWERTSHEET_">[95]Import!$B$181:$AH$181</definedName>
    <definedName name="FS_F_VW_02_37469_5_261__JV_FS_COMPARISON_" localSheetId="5">[94]Import!$B$141:$S$141</definedName>
    <definedName name="FS_F_VW_02_37469_5_261__JV_FS_COMPARISON_">[95]Import!$B$141:$S$141</definedName>
    <definedName name="FS_F_VW_02_37469_5_261__JV_FS_REC_LIEF_" localSheetId="5">[94]Import!$B$564:$P$564</definedName>
    <definedName name="FS_F_VW_02_37469_5_261__JV_FS_REC_LIEF_">[95]Import!$B$564:$P$564</definedName>
    <definedName name="FS_F_VW_02_37469_5_261__JV_FS_RV_LTERM_PNACHLASS_" localSheetId="5">[94]Import!$B$161:$X$161</definedName>
    <definedName name="FS_F_VW_02_37469_5_261__JV_FS_RV_LTERM_PNACHLASS_">[95]Import!$B$161:$X$161</definedName>
    <definedName name="FS_F_VW_02_37469_5_261_11__JV_FS_REC_" localSheetId="5">[94]Import!$B$539:$Q$539</definedName>
    <definedName name="FS_F_VW_02_37469_5_261_11__JV_FS_REC_">[95]Import!$B$539:$Q$539</definedName>
    <definedName name="FS_F_VW_02_37469_5_261_EUR__JV_FS_PR_EX_RATES_DATUM_REC_" localSheetId="5">[94]Import!$B$368:$F$368</definedName>
    <definedName name="FS_F_VW_02_37469_5_261_EUR__JV_FS_PR_EX_RATES_DATUM_REC_">[95]Import!$B$368:$F$368</definedName>
    <definedName name="FS_F_VW_02_37469_5_261_VW__JV_FS_BIDDERS_" localSheetId="5">[94]Import!$B$474:$L$474</definedName>
    <definedName name="FS_F_VW_02_37469_5_261_VW__JV_FS_BIDDERS_">[95]Import!$B$474:$L$474</definedName>
    <definedName name="FS_F_VW_02_37469_5_26946_11__JV_FS_REC_" localSheetId="5">[94]Import!$B$544:$Q$544</definedName>
    <definedName name="FS_F_VW_02_37469_5_26946_11__JV_FS_REC_">[95]Import!$B$544:$Q$544</definedName>
    <definedName name="FS_F_VW_02_37469_5_26946_EUR__JV_FS_PR_EX_RATES_DATUM_REC_" localSheetId="5">[94]Import!$B$381:$F$381</definedName>
    <definedName name="FS_F_VW_02_37469_5_26946_EUR__JV_FS_PR_EX_RATES_DATUM_REC_">[95]Import!$B$381:$F$381</definedName>
    <definedName name="FS_F_VW_02_37469_5_26946_VW__JV_FS_BIDDERS_" localSheetId="5">[94]Import!$B$485:$L$485</definedName>
    <definedName name="FS_F_VW_02_37469_5_26946_VW__JV_FS_BIDDERS_">[95]Import!$B$485:$L$485</definedName>
    <definedName name="FS_F_VW_02_37469_5_359_EUR__JV_FS_PR_EX_RATES_DATUM_REC_" localSheetId="5">[94]Import!$B$369:$F$369</definedName>
    <definedName name="FS_F_VW_02_37469_5_359_EUR__JV_FS_PR_EX_RATES_DATUM_REC_">[95]Import!$B$369:$F$369</definedName>
    <definedName name="FS_F_VW_02_37469_5_359_SK__JV_FS_BIDDERS_" localSheetId="5">[94]Import!$B$468:$L$468</definedName>
    <definedName name="FS_F_VW_02_37469_5_359_SK__JV_FS_BIDDERS_">[95]Import!$B$468:$L$468</definedName>
    <definedName name="FS_F_VW_02_37469_5_37525_EUR__JV_FS_PR_EX_RATES_DATUM_REC_" localSheetId="5">[94]Import!$B$382:$F$382</definedName>
    <definedName name="FS_F_VW_02_37469_5_37525_EUR__JV_FS_PR_EX_RATES_DATUM_REC_">[95]Import!$B$382:$F$382</definedName>
    <definedName name="FS_F_VW_02_37469_5_37525_VW__JV_FS_BIDDERS_" localSheetId="5">[94]Import!$B$482:$L$482</definedName>
    <definedName name="FS_F_VW_02_37469_5_37525_VW__JV_FS_BIDDERS_">[95]Import!$B$482:$L$482</definedName>
    <definedName name="FS_F_VW_02_37469_5_41464_BX__JV_FS_BIDDERS_" localSheetId="5">[94]Import!$B$484:$L$484</definedName>
    <definedName name="FS_F_VW_02_37469_5_41464_BX__JV_FS_BIDDERS_">[95]Import!$B$484:$L$484</definedName>
    <definedName name="FS_F_VW_02_37469_5_41464_EUR__JV_FS_PR_EX_RATES_DATUM_REC_" localSheetId="5">[94]Import!$B$383:$F$383</definedName>
    <definedName name="FS_F_VW_02_37469_5_41464_EUR__JV_FS_PR_EX_RATES_DATUM_REC_">[95]Import!$B$383:$F$383</definedName>
    <definedName name="FS_F_VW_02_37469_5_5083__JV_FS_ANGEBOTSUEBERSICHT_" localSheetId="5">[94]Import!$B$83:$D$83</definedName>
    <definedName name="FS_F_VW_02_37469_5_5083__JV_FS_ANGEBOTSUEBERSICHT_">[95]Import!$B$83:$D$83</definedName>
    <definedName name="FS_F_VW_02_37469_5_5083__JV_FS_AVG_PRICE_" localSheetId="5">[94]Import!$B$106:$F$106</definedName>
    <definedName name="FS_F_VW_02_37469_5_5083__JV_FS_AVG_PRICE_">[95]Import!$B$106:$F$106</definedName>
    <definedName name="FS_F_VW_02_37469_5_5083_11__JV_FS_REC_" localSheetId="5">[94]Import!$B$540:$Q$540</definedName>
    <definedName name="FS_F_VW_02_37469_5_5083_11__JV_FS_REC_">[95]Import!$B$540:$Q$540</definedName>
    <definedName name="FS_F_VW_02_37469_5_5083_EUR__JV_FS_PR_EX_RATES_DATUM_REC_" localSheetId="5">[94]Import!$B$371:$F$371</definedName>
    <definedName name="FS_F_VW_02_37469_5_5083_EUR__JV_FS_PR_EX_RATES_DATUM_REC_">[95]Import!$B$371:$F$371</definedName>
    <definedName name="FS_F_VW_02_37469_5_5083_IT__JV_FS_BIDDERS_" localSheetId="5">[94]Import!$B$479:$L$479</definedName>
    <definedName name="FS_F_VW_02_37469_5_5083_IT__JV_FS_BIDDERS_">[95]Import!$B$479:$L$479</definedName>
    <definedName name="FS_F_VW_02_37469_5_51506_11__JV_FS_REC_" localSheetId="5">[94]Import!$B$545:$Q$545</definedName>
    <definedName name="FS_F_VW_02_37469_5_51506_11__JV_FS_REC_">[95]Import!$B$545:$Q$545</definedName>
    <definedName name="FS_F_VW_02_37469_5_51506_EUR__JV_FS_PR_EX_RATES_DATUM_REC_" localSheetId="5">[94]Import!$B$384:$F$384</definedName>
    <definedName name="FS_F_VW_02_37469_5_51506_EUR__JV_FS_PR_EX_RATES_DATUM_REC_">[95]Import!$B$384:$F$384</definedName>
    <definedName name="FS_F_VW_02_37469_5_51506_MX__JV_FS_BIDDERS_" localSheetId="5">[94]Import!$B$478:$L$478</definedName>
    <definedName name="FS_F_VW_02_37469_5_51506_MX__JV_FS_BIDDERS_">[95]Import!$B$478:$L$478</definedName>
    <definedName name="FS_F_VW_02_37469_5_54824_11__JV_FS_REC_" localSheetId="5">[94]Import!$B$546:$Q$546</definedName>
    <definedName name="FS_F_VW_02_37469_5_54824_11__JV_FS_REC_">[95]Import!$B$546:$Q$546</definedName>
    <definedName name="FS_F_VW_02_37469_5_54824_EUR__JV_FS_PR_EX_RATES_DATUM_REC_" localSheetId="5">[94]Import!$B$385:$F$385</definedName>
    <definedName name="FS_F_VW_02_37469_5_54824_EUR__JV_FS_PR_EX_RATES_DATUM_REC_">[95]Import!$B$385:$F$385</definedName>
    <definedName name="FS_F_VW_02_37469_5_54824_VW__JV_FS_BIDDERS_" localSheetId="5">[94]Import!$B$483:$L$483</definedName>
    <definedName name="FS_F_VW_02_37469_5_54824_VW__JV_FS_BIDDERS_">[95]Import!$B$483:$L$483</definedName>
    <definedName name="FS_F_VW_02_37469_5_6231__JV_FS_ANGEBOTSUEBERSICHT_" localSheetId="5">[94]Import!$B$81:$D$81</definedName>
    <definedName name="FS_F_VW_02_37469_5_6231__JV_FS_ANGEBOTSUEBERSICHT_">[95]Import!$B$81:$D$81</definedName>
    <definedName name="FS_F_VW_02_37469_5_6231__JV_FS_AVG_PRICE_" localSheetId="5">[94]Import!$B$107:$F$107</definedName>
    <definedName name="FS_F_VW_02_37469_5_6231__JV_FS_AVG_PRICE_">[95]Import!$B$107:$F$107</definedName>
    <definedName name="FS_F_VW_02_37469_5_6231__JV_FS_BWERTSHEET_" localSheetId="5">[94]Import!$B$182:$AH$182</definedName>
    <definedName name="FS_F_VW_02_37469_5_6231__JV_FS_BWERTSHEET_">[95]Import!$B$182:$AH$182</definedName>
    <definedName name="FS_F_VW_02_37469_5_6231__JV_FS_COMPARISON_" localSheetId="5">[94]Import!$B$142:$S$142</definedName>
    <definedName name="FS_F_VW_02_37469_5_6231__JV_FS_COMPARISON_">[95]Import!$B$142:$S$142</definedName>
    <definedName name="FS_F_VW_02_37469_5_6231__JV_FS_REC_LIEF_" localSheetId="5">[94]Import!$B$565:$P$565</definedName>
    <definedName name="FS_F_VW_02_37469_5_6231__JV_FS_REC_LIEF_">[95]Import!$B$565:$P$565</definedName>
    <definedName name="FS_F_VW_02_37469_5_6231__JV_FS_RV_LTERM_PNACHLASS_" localSheetId="5">[94]Import!$B$162:$X$162</definedName>
    <definedName name="FS_F_VW_02_37469_5_6231__JV_FS_RV_LTERM_PNACHLASS_">[95]Import!$B$162:$X$162</definedName>
    <definedName name="FS_F_VW_02_37469_5_6231_11__JV_FS_REC_" localSheetId="5">[94]Import!$B$541:$Q$541</definedName>
    <definedName name="FS_F_VW_02_37469_5_6231_11__JV_FS_REC_">[95]Import!$B$541:$Q$541</definedName>
    <definedName name="FS_F_VW_02_37469_5_6231_EUR__JV_FS_PR_EX_RATES_DATUM_REC_" localSheetId="5">[94]Import!$B$372:$F$372</definedName>
    <definedName name="FS_F_VW_02_37469_5_6231_EUR__JV_FS_PR_EX_RATES_DATUM_REC_">[95]Import!$B$372:$F$372</definedName>
    <definedName name="FS_F_VW_02_37469_5_6231_VW__JV_FS_BIDDERS_" localSheetId="5">[94]Import!$B$472:$L$472</definedName>
    <definedName name="FS_F_VW_02_37469_5_6231_VW__JV_FS_BIDDERS_">[95]Import!$B$472:$L$472</definedName>
    <definedName name="FS_F_VW_02_37469_5_6238_EUR__JV_FS_PR_EX_RATES_DATUM_REC_" localSheetId="5">[94]Import!$B$373:$F$373</definedName>
    <definedName name="FS_F_VW_02_37469_5_6238_EUR__JV_FS_PR_EX_RATES_DATUM_REC_">[95]Import!$B$373:$F$373</definedName>
    <definedName name="FS_F_VW_02_37469_5_6238_VW__JV_FS_BIDDERS_" localSheetId="5">[94]Import!$B$475:$L$475</definedName>
    <definedName name="FS_F_VW_02_37469_5_6238_VW__JV_FS_BIDDERS_">[95]Import!$B$475:$L$475</definedName>
    <definedName name="FS_F_VW_02_37469_5_6270_11__JV_FS_REC_" localSheetId="5">[94]Import!$B$542:$Q$542</definedName>
    <definedName name="FS_F_VW_02_37469_5_6270_11__JV_FS_REC_">[95]Import!$B$542:$Q$542</definedName>
    <definedName name="FS_F_VW_02_37469_5_6270_EUR__JV_FS_PR_EX_RATES_DATUM_REC_" localSheetId="5">[94]Import!$B$374:$F$374</definedName>
    <definedName name="FS_F_VW_02_37469_5_6270_EUR__JV_FS_PR_EX_RATES_DATUM_REC_">[95]Import!$B$374:$F$374</definedName>
    <definedName name="FS_F_VW_02_37469_5_6270_SK__JV_FS_BIDDERS_" localSheetId="5">[94]Import!$B$481:$L$481</definedName>
    <definedName name="FS_F_VW_02_37469_5_6270_SK__JV_FS_BIDDERS_">[95]Import!$B$481:$L$481</definedName>
    <definedName name="FS_F_VW_02_37469_5_6820_EUR__JV_FS_PR_EX_RATES_DATUM_REC_" localSheetId="5">[94]Import!$B$375:$F$375</definedName>
    <definedName name="FS_F_VW_02_37469_5_6820_EUR__JV_FS_PR_EX_RATES_DATUM_REC_">[95]Import!$B$375:$F$375</definedName>
    <definedName name="FS_F_VW_02_37469_5_6820_MX__JV_FS_BIDDERS_" localSheetId="5">[94]Import!$B$471:$L$471</definedName>
    <definedName name="FS_F_VW_02_37469_5_6820_MX__JV_FS_BIDDERS_">[95]Import!$B$471:$L$471</definedName>
    <definedName name="FS_F_VW_02_37469_5_7767_EUR__JV_FS_PR_EX_RATES_DATUM_REC_" localSheetId="5">[94]Import!$B$376:$F$376</definedName>
    <definedName name="FS_F_VW_02_37469_5_7767_EUR__JV_FS_PR_EX_RATES_DATUM_REC_">[95]Import!$B$376:$F$376</definedName>
    <definedName name="FS_F_VW_02_37469_5_7767_VW__JV_FS_BIDDERS_" localSheetId="5">[94]Import!$B$467:$L$467</definedName>
    <definedName name="FS_F_VW_02_37469_5_7767_VW__JV_FS_BIDDERS_">[95]Import!$B$467:$L$467</definedName>
    <definedName name="FS_F_VW_02_37469_5_845_EUR__JV_FS_PR_EX_RATES_DATUM_REC_" localSheetId="5">[94]Import!$B$370:$F$370</definedName>
    <definedName name="FS_F_VW_02_37469_5_845_EUR__JV_FS_PR_EX_RATES_DATUM_REC_">[95]Import!$B$370:$F$370</definedName>
    <definedName name="FS_F_VW_02_37469_5_845_VW__JV_FS_BIDDERS_" localSheetId="5">[94]Import!$B$476:$L$476</definedName>
    <definedName name="FS_F_VW_02_37469_5_845_VW__JV_FS_BIDDERS_">[95]Import!$B$476:$L$476</definedName>
    <definedName name="FS_F_VW_02_37469_5_EUR_12686__JV_FS_PR_EX_RATES_DATUM_COMP_" localSheetId="5">[94]Import!$B$280:$F$280</definedName>
    <definedName name="FS_F_VW_02_37469_5_EUR_12686__JV_FS_PR_EX_RATES_DATUM_COMP_">[95]Import!$B$280:$F$280</definedName>
    <definedName name="FS_F_VW_02_37469_5_EUR_13362__JV_FS_PR_EX_RATES_DATUM_COMP_" localSheetId="5">[94]Import!$B$271:$F$271</definedName>
    <definedName name="FS_F_VW_02_37469_5_EUR_13362__JV_FS_PR_EX_RATES_DATUM_COMP_">[95]Import!$B$271:$F$271</definedName>
    <definedName name="FS_F_VW_02_37469_5_EUR_17631__JV_FS_PR_EX_RATES_DATUM_COMP_" localSheetId="5">[94]Import!$B$269:$F$269</definedName>
    <definedName name="FS_F_VW_02_37469_5_EUR_17631__JV_FS_PR_EX_RATES_DATUM_COMP_">[95]Import!$B$269:$F$269</definedName>
    <definedName name="FS_F_VW_02_37469_5_EUR_190__JV_FS_PR_EX_RATES_DATUM_COMP_" localSheetId="5">[94]Import!$B$266:$F$266</definedName>
    <definedName name="FS_F_VW_02_37469_5_EUR_190__JV_FS_PR_EX_RATES_DATUM_COMP_">[95]Import!$B$266:$F$266</definedName>
    <definedName name="FS_F_VW_02_37469_5_EUR_20505__JV_FS_PR_EX_RATES_DATUM_COMP_" localSheetId="5">[94]Import!$B$281:$F$281</definedName>
    <definedName name="FS_F_VW_02_37469_5_EUR_20505__JV_FS_PR_EX_RATES_DATUM_COMP_">[95]Import!$B$281:$F$281</definedName>
    <definedName name="FS_F_VW_02_37469_5_EUR_261__JV_FS_PR_EX_RATES_DATUM_COMP_" localSheetId="5">[94]Import!$B$275:$F$275</definedName>
    <definedName name="FS_F_VW_02_37469_5_EUR_261__JV_FS_PR_EX_RATES_DATUM_COMP_">[95]Import!$B$275:$F$275</definedName>
    <definedName name="FS_F_VW_02_37469_5_EUR_26946__JV_FS_PR_EX_RATES_DATUM_COMP_" localSheetId="5">[94]Import!$B$282:$F$282</definedName>
    <definedName name="FS_F_VW_02_37469_5_EUR_26946__JV_FS_PR_EX_RATES_DATUM_COMP_">[95]Import!$B$282:$F$282</definedName>
    <definedName name="FS_F_VW_02_37469_5_EUR_359__JV_FS_PR_EX_RATES_DATUM_COMP_" localSheetId="5">[94]Import!$B$273:$F$273</definedName>
    <definedName name="FS_F_VW_02_37469_5_EUR_359__JV_FS_PR_EX_RATES_DATUM_COMP_">[95]Import!$B$273:$F$273</definedName>
    <definedName name="FS_F_VW_02_37469_5_EUR_37525__JV_FS_PR_EX_RATES_DATUM_COMP_" localSheetId="5">[94]Import!$B$283:$F$283</definedName>
    <definedName name="FS_F_VW_02_37469_5_EUR_37525__JV_FS_PR_EX_RATES_DATUM_COMP_">[95]Import!$B$283:$F$283</definedName>
    <definedName name="FS_F_VW_02_37469_5_EUR_41464__JV_FS_PR_EX_RATES_DATUM_COMP_" localSheetId="5">[94]Import!$B$267:$F$267</definedName>
    <definedName name="FS_F_VW_02_37469_5_EUR_41464__JV_FS_PR_EX_RATES_DATUM_COMP_">[95]Import!$B$267:$F$267</definedName>
    <definedName name="FS_F_VW_02_37469_5_EUR_5083__JV_FS_PR_EX_RATES_DATUM_COMP_" localSheetId="5">[94]Import!$B$268:$F$268</definedName>
    <definedName name="FS_F_VW_02_37469_5_EUR_5083__JV_FS_PR_EX_RATES_DATUM_COMP_">[95]Import!$B$268:$F$268</definedName>
    <definedName name="FS_F_VW_02_37469_5_EUR_51506__JV_FS_PR_EX_RATES_DATUM_COMP_" localSheetId="5">[94]Import!$B$272:$F$272</definedName>
    <definedName name="FS_F_VW_02_37469_5_EUR_51506__JV_FS_PR_EX_RATES_DATUM_COMP_">[95]Import!$B$272:$F$272</definedName>
    <definedName name="FS_F_VW_02_37469_5_EUR_54824__JV_FS_PR_EX_RATES_DATUM_COMP_" localSheetId="5">[94]Import!$B$284:$F$284</definedName>
    <definedName name="FS_F_VW_02_37469_5_EUR_54824__JV_FS_PR_EX_RATES_DATUM_COMP_">[95]Import!$B$284:$F$284</definedName>
    <definedName name="FS_F_VW_02_37469_5_EUR_6231__JV_FS_PR_EX_RATES_DATUM_COMP_" localSheetId="5">[94]Import!$B$277:$F$277</definedName>
    <definedName name="FS_F_VW_02_37469_5_EUR_6231__JV_FS_PR_EX_RATES_DATUM_COMP_">[95]Import!$B$277:$F$277</definedName>
    <definedName name="FS_F_VW_02_37469_5_EUR_6238__JV_FS_PR_EX_RATES_DATUM_COMP_" localSheetId="5">[94]Import!$B$278:$F$278</definedName>
    <definedName name="FS_F_VW_02_37469_5_EUR_6238__JV_FS_PR_EX_RATES_DATUM_COMP_">[95]Import!$B$278:$F$278</definedName>
    <definedName name="FS_F_VW_02_37469_5_EUR_6270__JV_FS_PR_EX_RATES_DATUM_COMP_" localSheetId="5">[94]Import!$B$274:$F$274</definedName>
    <definedName name="FS_F_VW_02_37469_5_EUR_6270__JV_FS_PR_EX_RATES_DATUM_COMP_">[95]Import!$B$274:$F$274</definedName>
    <definedName name="FS_F_VW_02_37469_5_EUR_6820__JV_FS_PR_EX_RATES_DATUM_COMP_" localSheetId="5">[94]Import!$B$270:$F$270</definedName>
    <definedName name="FS_F_VW_02_37469_5_EUR_6820__JV_FS_PR_EX_RATES_DATUM_COMP_">[95]Import!$B$270:$F$270</definedName>
    <definedName name="FS_F_VW_02_37469_5_EUR_7767__JV_FS_PR_EX_RATES_DATUM_COMP_" localSheetId="5">[94]Import!$B$279:$F$279</definedName>
    <definedName name="FS_F_VW_02_37469_5_EUR_7767__JV_FS_PR_EX_RATES_DATUM_COMP_">[95]Import!$B$279:$F$279</definedName>
    <definedName name="FS_F_VW_02_37469_5_EUR_845__JV_FS_PR_EX_RATES_DATUM_COMP_" localSheetId="5">[94]Import!$B$276:$F$276</definedName>
    <definedName name="FS_F_VW_02_37469_5_EUR_845__JV_FS_PR_EX_RATES_DATUM_COMP_">[95]Import!$B$276:$F$276</definedName>
    <definedName name="FS_NEUTEILE.FS_NR">#REF!</definedName>
    <definedName name="FS_NEUTEILE.FS_POSITION">#REF!</definedName>
    <definedName name="FS_NEUTEILE.VERSION">#REF!</definedName>
    <definedName name="FSSB">#REF!</definedName>
    <definedName name="FSSC">#REF!</definedName>
    <definedName name="FSSCAD">#REF!</definedName>
    <definedName name="Function">#REF!</definedName>
    <definedName name="Functional_Adj_Budget" localSheetId="5">[206]XX98CALB!#REF!</definedName>
    <definedName name="Functional_Adj_Budget">[207]XX98CALB!#REF!</definedName>
    <definedName name="FVO" localSheetId="5">'[208]96totcstsum'!#REF!</definedName>
    <definedName name="FVO">'[209]96totcstsum'!#REF!</definedName>
    <definedName name="FVOL" localSheetId="5">'[208]96totcstsum'!#REF!</definedName>
    <definedName name="FVOL">'[209]96totcstsum'!#REF!</definedName>
    <definedName name="ｆｖｒｓｄｇｈｓｒ" localSheetId="5" hidden="1">{"REVISED",#N/A,FALSE,"Sheet1"}</definedName>
    <definedName name="ｆｖｒｓｄｇｈｓｒ" hidden="1">{"REVISED",#N/A,FALSE,"Sheet1"}</definedName>
    <definedName name="fw">#REF!</definedName>
    <definedName name="g" localSheetId="5" hidden="1">{#VALUE!,#N/A,FALSE,0;#N/A,#N/A,FALSE,0;#N/A,#N/A,FALSE,0;#N/A,#N/A,FALSE,0}</definedName>
    <definedName name="g" hidden="1">{#VALUE!,#N/A,FALSE,0;#N/A,#N/A,FALSE,0;#N/A,#N/A,FALSE,0;#N/A,#N/A,FALSE,0}</definedName>
    <definedName name="g_탩Y" localSheetId="5">'[210]주소(한문)'!#REF!</definedName>
    <definedName name="g_탩Y">'[211]주소(한문)'!#REF!</definedName>
    <definedName name="gap_floor" localSheetId="5" hidden="1">{#N/A,#N/A,TRUE,"RIDE";#N/A,#N/A,TRUE,"STEERING";#N/A,#N/A,TRUE,"HANDLING";#N/A,#N/A,TRUE,"BRAKING"}</definedName>
    <definedName name="gap_floor" hidden="1">{#N/A,#N/A,TRUE,"RIDE";#N/A,#N/A,TRUE,"STEERING";#N/A,#N/A,TRUE,"HANDLING";#N/A,#N/A,TRUE,"BRAKING"}</definedName>
    <definedName name="gb" localSheetId="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gb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GCC" localSheetId="5">[66]装備比較!#REF!</definedName>
    <definedName name="GCC">[67]装備比較!#REF!</definedName>
    <definedName name="gd" localSheetId="5" hidden="1">{#N/A,#N/A,FALSE,"Assumptions";#N/A,#N/A,FALSE,"Volumes";#N/A,#N/A,FALSE,"Pricing";#N/A,#N/A,FALSE,"Variable Cost";#N/A,#N/A,FALSE,"Investment";#N/A,#N/A,FALSE,"Profitability";#N/A,#N/A,FALSE,"Business Comparison"}</definedName>
    <definedName name="gd" hidden="1">{#N/A,#N/A,FALSE,"Assumptions";#N/A,#N/A,FALSE,"Volumes";#N/A,#N/A,FALSE,"Pricing";#N/A,#N/A,FALSE,"Variable Cost";#N/A,#N/A,FALSE,"Investment";#N/A,#N/A,FALSE,"Profitability";#N/A,#N/A,FALSE,"Business Comparison"}</definedName>
    <definedName name="gdgfdegeg" localSheetId="5" hidden="1">{#N/A,#N/A,TRUE,"RIDE";#N/A,#N/A,TRUE,"STEERING";#N/A,#N/A,TRUE,"HANDLING";#N/A,#N/A,TRUE,"BRAKING"}</definedName>
    <definedName name="gdgfdegeg" hidden="1">{#N/A,#N/A,TRUE,"RIDE";#N/A,#N/A,TRUE,"STEERING";#N/A,#N/A,TRUE,"HANDLING";#N/A,#N/A,TRUE,"BRAKING"}</definedName>
    <definedName name="GDP">#REF!</definedName>
    <definedName name="ge" localSheetId="5" hidden="1">{#N/A,#N/A,FALSE,"Profit Status";#N/A,#N/A,FALSE,"Invest";#N/A,#N/A,FALSE,"Revenue";#N/A,#N/A,FALSE,"Variable Cost";#N/A,#N/A,FALSE,"Options &amp; Series"}</definedName>
    <definedName name="ge" hidden="1">{#N/A,#N/A,FALSE,"Profit Status";#N/A,#N/A,FALSE,"Invest";#N/A,#N/A,FALSE,"Revenue";#N/A,#N/A,FALSE,"Variable Cost";#N/A,#N/A,FALSE,"Options &amp; Series"}</definedName>
    <definedName name="geet" localSheetId="5" hidden="1">{#N/A,#N/A,TRUE,"RIDE";#N/A,#N/A,TRUE,"STEERING";#N/A,#N/A,TRUE,"HANDLING";#N/A,#N/A,TRUE,"BRAKING"}</definedName>
    <definedName name="geet" hidden="1">{#N/A,#N/A,TRUE,"RIDE";#N/A,#N/A,TRUE,"STEERING";#N/A,#N/A,TRUE,"HANDLING";#N/A,#N/A,TRUE,"BRAKING"}</definedName>
    <definedName name="genin" localSheetId="5">'[62]Eq-list'!$F$98</definedName>
    <definedName name="genin">'[63]Eq-list'!$F$98</definedName>
    <definedName name="Geographic_Region">#REF!</definedName>
    <definedName name="Ger_Aus">#REF!</definedName>
    <definedName name="Ger_Ger">#REF!</definedName>
    <definedName name="Ger_Ger2">#REF!</definedName>
    <definedName name="Ger_Oth">#REF!</definedName>
    <definedName name="Ger_Oth2">#REF!</definedName>
    <definedName name="Ger_Swi">#REF!</definedName>
    <definedName name="GERCIF" localSheetId="5">'[212]part list C5'!$B$3:$C$205</definedName>
    <definedName name="GERCIF">'[213]part list C5'!$B$3:$C$205</definedName>
    <definedName name="gerdtrge" localSheetId="5" hidden="1">{"REVISED",#N/A,FALSE,"Sheet1"}</definedName>
    <definedName name="gerdtrge" hidden="1">{"REVISED",#N/A,FALSE,"Sheet1"}</definedName>
    <definedName name="Germany">#REF!</definedName>
    <definedName name="germany_">#REF!</definedName>
    <definedName name="GetEnv">-360120320</definedName>
    <definedName name="GetLetter" localSheetId="5">[64]!GetLetter</definedName>
    <definedName name="GetLetter">[65]!GetLetter</definedName>
    <definedName name="gf" localSheetId="5" hidden="1">{#N/A,#N/A,FALSE,"Cover";#N/A,#N/A,FALSE,"Profits";#N/A,#N/A,FALSE,"ABS";#N/A,#N/A,FALSE,"TFLE Detail";#N/A,#N/A,FALSE,"TFLE Walk";#N/A,#N/A,FALSE,"Variable Cost";#N/A,#N/A,FALSE,"V.C. Walk"}</definedName>
    <definedName name="gf" hidden="1">{#N/A,#N/A,FALSE,"Cover";#N/A,#N/A,FALSE,"Profits";#N/A,#N/A,FALSE,"ABS";#N/A,#N/A,FALSE,"TFLE Detail";#N/A,#N/A,FALSE,"TFLE Walk";#N/A,#N/A,FALSE,"Variable Cost";#N/A,#N/A,FALSE,"V.C. Walk"}</definedName>
    <definedName name="ｇｇ" localSheetId="5" hidden="1">{#N/A,#N/A,TRUE,"RIDE";#N/A,#N/A,TRUE,"STEERING";#N/A,#N/A,TRUE,"HANDLING";#N/A,#N/A,TRUE,"BRAKING"}</definedName>
    <definedName name="ｇｇ" hidden="1">{#N/A,#N/A,TRUE,"RIDE";#N/A,#N/A,TRUE,"STEERING";#N/A,#N/A,TRUE,"HANDLING";#N/A,#N/A,TRUE,"BRAKING"}</definedName>
    <definedName name="ggg" localSheetId="5" hidden="1">{#N/A,"VB",FALSE,"output";#N/A,"VS",FALSE,"output";#N/A,"VC",FALSE,"output";#N/A,"VG",FALSE,"output";#N/A,"J1",FALSE,"output";#N/A,"PT",FALSE,"output"}</definedName>
    <definedName name="ggg" hidden="1">{#N/A,"VB",FALSE,"output";#N/A,"VS",FALSE,"output";#N/A,"VC",FALSE,"output";#N/A,"VG",FALSE,"output";#N/A,"J1",FALSE,"output";#N/A,"PT",FALSE,"output"}</definedName>
    <definedName name="gggg" localSheetId="5" hidden="1">{#VALUE!,#N/A,FALSE,0;#N/A,#N/A,FALSE,0;#N/A,#N/A,FALSE,0;#N/A,#N/A,FALSE,0}</definedName>
    <definedName name="gggg" hidden="1">{#VALUE!,#N/A,FALSE,0;#N/A,#N/A,FALSE,0;#N/A,#N/A,FALSE,0;#N/A,#N/A,FALSE,0}</definedName>
    <definedName name="ggggggggg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gggggggg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ggggggggggggg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ggggggggggggg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H">#REF!</definedName>
    <definedName name="ｇｈｇｊｇｆ" localSheetId="5" hidden="1">{"COMPARISON",#N/A,FALSE,"Sheet1"}</definedName>
    <definedName name="ｇｈｇｊｇｆ" hidden="1">{"COMPARISON",#N/A,FALSE,"Sheet1"}</definedName>
    <definedName name="Ghia_W" localSheetId="5">'[214]Tracking sheet'!#REF!</definedName>
    <definedName name="Ghia_W">'[215]Tracking sheet'!#REF!</definedName>
    <definedName name="GHJGH" localSheetId="5">'[216]소유주(원)'!#REF!</definedName>
    <definedName name="GHJGH">'[217]소유주(원)'!#REF!</definedName>
    <definedName name="gj" localSheetId="5" hidden="1">{#N/A,#N/A,TRUE,"RIDE";#N/A,#N/A,TRUE,"STEERING";#N/A,#N/A,TRUE,"HANDLING";#N/A,#N/A,TRUE,"BRAKING"}</definedName>
    <definedName name="gj" hidden="1">{#N/A,#N/A,TRUE,"RIDE";#N/A,#N/A,TRUE,"STEERING";#N/A,#N/A,TRUE,"HANDLING";#N/A,#N/A,TRUE,"BRAKING"}</definedName>
    <definedName name="GK">#REF!</definedName>
    <definedName name="GLi_Hatch">#REF!</definedName>
    <definedName name="GLi_Sedan">#REF!</definedName>
    <definedName name="GLXi_Hatch">#REF!</definedName>
    <definedName name="GLXi_Sedan">#REF!</definedName>
    <definedName name="gnrprj">#REF!</definedName>
    <definedName name="GO">#REF!</definedName>
    <definedName name="Gok">#REF!</definedName>
    <definedName name="GokEDT1">#REF!</definedName>
    <definedName name="GokEDT2">#REF!</definedName>
    <definedName name="GokEDT3">#REF!</definedName>
    <definedName name="gr" localSheetId="5" hidden="1">{"REVISED",#N/A,FALSE,"Sheet1"}</definedName>
    <definedName name="gr" hidden="1">{"REVISED",#N/A,FALSE,"Sheet1"}</definedName>
    <definedName name="Gr_TTL">#REF!</definedName>
    <definedName name="GrandMarqGS" localSheetId="5">'[106]C80 Hedge &amp; Prov.'!$Q$13</definedName>
    <definedName name="GrandMarqGS">'[107]C80 Hedge &amp; Prov.'!$Q$13</definedName>
    <definedName name="GrandMarqLS" localSheetId="5">'[106]C80 Hedge &amp; Prov.'!$S$13</definedName>
    <definedName name="GrandMarqLS">'[107]C80 Hedge &amp; Prov.'!$S$13</definedName>
    <definedName name="graph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raph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raphArea">#REF!</definedName>
    <definedName name="gre" localSheetId="5" hidden="1">{"REVISED",#N/A,FALSE,"Sheet1"}</definedName>
    <definedName name="gre" hidden="1">{"REVISED",#N/A,FALSE,"Sheet1"}</definedName>
    <definedName name="grffff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rffff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ｇｒｇ" localSheetId="5" hidden="1">{"REVISED",#N/A,FALSE,"Sheet1"}</definedName>
    <definedName name="ｇｒｇ" hidden="1">{"REVISED",#N/A,FALSE,"Sheet1"}</definedName>
    <definedName name="grgr" localSheetId="5" hidden="1">{"COMPARISON",#N/A,FALSE,"Sheet1"}</definedName>
    <definedName name="grgr" hidden="1">{"COMPARISON",#N/A,FALSE,"Sheet1"}</definedName>
    <definedName name="grgrghrww" localSheetId="5" hidden="1">{#N/A,#N/A,TRUE,"RIDE";#N/A,#N/A,TRUE,"STEERING";#N/A,#N/A,TRUE,"HANDLING";#N/A,#N/A,TRUE,"BRAKING"}</definedName>
    <definedName name="grgrghrww" hidden="1">{#N/A,#N/A,TRUE,"RIDE";#N/A,#N/A,TRUE,"STEERING";#N/A,#N/A,TRUE,"HANDLING";#N/A,#N/A,TRUE,"BRAKING"}</definedName>
    <definedName name="Groups">#REF!</definedName>
    <definedName name="Groups2">#REF!</definedName>
    <definedName name="Grp">#REF!</definedName>
    <definedName name="H" localSheetId="5">[7]評価比較件数!$F$1:$F$65536,[7]評価比較件数!$M$1:$M$65536</definedName>
    <definedName name="H">[8]評価比較件数!$F$1:$F$65536,[8]評価比較件数!$M$1:$M$65536</definedName>
    <definedName name="H11A01K">#REF!</definedName>
    <definedName name="HASEI_E">#REF!</definedName>
    <definedName name="HASEI_M">#REF!</definedName>
    <definedName name="HC" localSheetId="5">[218]HC!$A$1:$L$305</definedName>
    <definedName name="HC">[219]HC!$A$1:$L$305</definedName>
    <definedName name="head" localSheetId="5">[220]Sheet2!$A$1:$D$154</definedName>
    <definedName name="head">[221]Sheet2!$A$1:$D$154</definedName>
    <definedName name="heading">#REF!</definedName>
    <definedName name="heading2">#REF!</definedName>
    <definedName name="HeavySeg">#REF!</definedName>
    <definedName name="HGHGHG" localSheetId="5">'[222]#REF'!$A$1</definedName>
    <definedName name="HGHGHG">'[223]#REF'!$A$1</definedName>
    <definedName name="hh" localSheetId="5" hidden="1">{#N/A,"VB",FALSE,"output";#N/A,"VS",FALSE,"output";#N/A,"VC",FALSE,"output";#N/A,"VG",FALSE,"output";#N/A,"J1",FALSE,"output";#N/A,"PT",FALSE,"output"}</definedName>
    <definedName name="hh" hidden="1">{#N/A,"VB",FALSE,"output";#N/A,"VS",FALSE,"output";#N/A,"VC",FALSE,"output";#N/A,"VG",FALSE,"output";#N/A,"J1",FALSE,"output";#N/A,"PT",FALSE,"output"}</definedName>
    <definedName name="hhhhh" localSheetId="5" hidden="1">{#VALUE!,#N/A,FALSE,0;#N/A,#N/A,FALSE,0;#N/A,#N/A,FALSE,0;#N/A,#N/A,FALSE,0}</definedName>
    <definedName name="hhhhh" hidden="1">{#VALUE!,#N/A,FALSE,0;#N/A,#N/A,FALSE,0;#N/A,#N/A,FALSE,0;#N/A,#N/A,FALSE,0}</definedName>
    <definedName name="HIC">#REF!</definedName>
    <definedName name="Hideapplic" localSheetId="5">[224]!Hideapplic</definedName>
    <definedName name="Hideapplic">[225]!Hideapplic</definedName>
    <definedName name="Hidecost" localSheetId="5">[224]!Hidecost</definedName>
    <definedName name="Hidecost">[225]!Hidecost</definedName>
    <definedName name="HIGH">#REF!</definedName>
    <definedName name="HIGH_2NBS">#REF!</definedName>
    <definedName name="hiko" localSheetId="5">[226]SUM14ZC1!#REF!</definedName>
    <definedName name="hiko">[227]SUM14ZC1!#REF!</definedName>
    <definedName name="HONDA" localSheetId="5">[58]検索条件メイク!#REF!</definedName>
    <definedName name="HONDA">[59]検索条件メイク!#REF!</definedName>
    <definedName name="HongKong" localSheetId="5">[66]装備比較!#REF!</definedName>
    <definedName name="HongKong">[67]装備比較!#REF!</definedName>
    <definedName name="HOSO">#REF!</definedName>
    <definedName name="hourly" localSheetId="5">[62]Staff!$E$51</definedName>
    <definedName name="hourly">[63]Staff!$E$51</definedName>
    <definedName name="HPtFX" localSheetId="5">'[178]SEAT RANGE CALCULATIONS'!#REF!</definedName>
    <definedName name="HPtFX">'[179]SEAT RANGE CALCULATIONS'!#REF!</definedName>
    <definedName name="HPtFZ" localSheetId="5">'[178]SEAT RANGE CALCULATIONS'!#REF!</definedName>
    <definedName name="HPtFZ">'[179]SEAT RANGE CALCULATIONS'!#REF!</definedName>
    <definedName name="HPtRX" localSheetId="5">'[178]SEAT RANGE CALCULATIONS'!#REF!</definedName>
    <definedName name="HPtRX">'[179]SEAT RANGE CALCULATIONS'!#REF!</definedName>
    <definedName name="hptrx1" localSheetId="5">'[228]SEAT RANGE CALCULATIONS'!#REF!</definedName>
    <definedName name="hptrx1">'[229]SEAT RANGE CALCULATIONS'!#REF!</definedName>
    <definedName name="HPtRZ" localSheetId="5">'[178]SEAT RANGE CALCULATIONS'!#REF!</definedName>
    <definedName name="HPtRZ">'[179]SEAT RANGE CALCULATIONS'!#REF!</definedName>
    <definedName name="ｈｔｄｇｎ" localSheetId="5" hidden="1">{"REVISED",#N/A,FALSE,"Sheet1"}</definedName>
    <definedName name="ｈｔｄｇｎ" hidden="1">{"REVISED",#N/A,FALSE,"Sheet1"}</definedName>
    <definedName name="HTML_CodePage" hidden="1">1252</definedName>
    <definedName name="HTML_Control" localSheetId="5" hidden="1">{"'Sheet1'!$A$1:$M$38"}</definedName>
    <definedName name="HTML_Control" hidden="1">{"'Sheet1'!$A$1:$M$38"}</definedName>
    <definedName name="HTML_Description" hidden="1">""</definedName>
    <definedName name="HTML_Email" hidden="1">""</definedName>
    <definedName name="HTML_Header" hidden="1">""</definedName>
    <definedName name="HTML_LastUpdate" hidden="1">"10/17/00"</definedName>
    <definedName name="HTML_LineAfter" hidden="1">FALSE</definedName>
    <definedName name="HTML_LineBefore" hidden="1">FALSE</definedName>
    <definedName name="HTML_Name" hidden="1">"JCI User"</definedName>
    <definedName name="HTML_OBDlg2" hidden="1">TRUE</definedName>
    <definedName name="HTML_OBDlg4" hidden="1">TRUE</definedName>
    <definedName name="HTML_OS" hidden="1">0</definedName>
    <definedName name="HTML_PathFile" hidden="1">"U:\TEXT\MyHTML.htm"</definedName>
    <definedName name="HTML_Title" hidden="1">"ESOchecklist"</definedName>
    <definedName name="HTML1_1" hidden="1">"'[DefCoO.xls]Req Body'!$A$1:$T$22"</definedName>
    <definedName name="HTML1_10" hidden="1">""</definedName>
    <definedName name="HTML1_11" hidden="1">1</definedName>
    <definedName name="HTML1_12" hidden="1">"C:\My Documents\DefCoO.htm"</definedName>
    <definedName name="HTML1_2" hidden="1">1</definedName>
    <definedName name="HTML1_3" hidden="1">"DefCoO"</definedName>
    <definedName name="HTML1_4" hidden="1">"Req Body"</definedName>
    <definedName name="HTML1_5" hidden="1">""</definedName>
    <definedName name="HTML1_6" hidden="1">-4146</definedName>
    <definedName name="HTML1_7" hidden="1">-4146</definedName>
    <definedName name="HTML1_8" hidden="1">"10/28/97"</definedName>
    <definedName name="HTML1_9" hidden="1">"Paul Holtz"</definedName>
    <definedName name="HTMLCount" hidden="1">1</definedName>
    <definedName name="ｈｙｒｒ" localSheetId="5" hidden="1">{#N/A,#N/A,TRUE,"RIDE";#N/A,#N/A,TRUE,"STEERING";#N/A,#N/A,TRUE,"HANDLING";#N/A,#N/A,TRUE,"BRAKING"}</definedName>
    <definedName name="ｈｙｒｒ" hidden="1">{#N/A,#N/A,TRUE,"RIDE";#N/A,#N/A,TRUE,"STEERING";#N/A,#N/A,TRUE,"HANDLING";#N/A,#N/A,TRUE,"BRAKING"}</definedName>
    <definedName name="HYUNDAI" localSheetId="5">[58]検索条件メイク!#REF!</definedName>
    <definedName name="HYUNDAI">[59]検索条件メイク!#REF!</definedName>
    <definedName name="II">#REF!</definedName>
    <definedName name="iiii">#REF!</definedName>
    <definedName name="ijfojyo" localSheetId="5" hidden="1">{"'Sheet1'!$A$1:$M$38"}</definedName>
    <definedName name="ijfojyo" hidden="1">{"'Sheet1'!$A$1:$M$38"}</definedName>
    <definedName name="In">#REF!</definedName>
    <definedName name="in.to.mm">25.4</definedName>
    <definedName name="In_In">#REF!</definedName>
    <definedName name="Inb_Vosi_st">#REF!</definedName>
    <definedName name="IncTarget" localSheetId="5" hidden="1">{#N/A,#N/A,FALSE,"Assumptions";#N/A,#N/A,FALSE,"Volumes";#N/A,#N/A,FALSE,"Pricing";#N/A,#N/A,FALSE,"Variable Cost";#N/A,#N/A,FALSE,"Investment";#N/A,#N/A,FALSE,"Profitability";#N/A,#N/A,FALSE,"Business Comparison"}</definedName>
    <definedName name="IncTarget" hidden="1">{#N/A,#N/A,FALSE,"Assumptions";#N/A,#N/A,FALSE,"Volumes";#N/A,#N/A,FALSE,"Pricing";#N/A,#N/A,FALSE,"Variable Cost";#N/A,#N/A,FALSE,"Investment";#N/A,#N/A,FALSE,"Profitability";#N/A,#N/A,FALSE,"Business Comparison"}</definedName>
    <definedName name="Ind_Asm">0.14</definedName>
    <definedName name="INDEX" localSheetId="5">#REF!</definedName>
    <definedName name="INDEX">#REF!</definedName>
    <definedName name="Individual">#REF!</definedName>
    <definedName name="INFINITI" localSheetId="5">[58]検索条件メイク!#REF!</definedName>
    <definedName name="INFINITI">[59]検索条件メイク!#REF!</definedName>
    <definedName name="INICIO">#N/A</definedName>
    <definedName name="Int_Exp">#REF!</definedName>
    <definedName name="Int_income">#REF!</definedName>
    <definedName name="Inv_TO">#REF!</definedName>
    <definedName name="Inventory">#REF!</definedName>
    <definedName name="Invest">#N/A</definedName>
    <definedName name="investment" localSheetId="5" hidden="1">{#N/A,#N/A,FALSE,"Profit Status";#N/A,#N/A,FALSE,"Invest";#N/A,#N/A,FALSE,"Revenue";#N/A,#N/A,FALSE,"Variable Cost";#N/A,#N/A,FALSE,"Options &amp; Series"}</definedName>
    <definedName name="investment" hidden="1">{#N/A,#N/A,FALSE,"Profit Status";#N/A,#N/A,FALSE,"Invest";#N/A,#N/A,FALSE,"Revenue";#N/A,#N/A,FALSE,"Variable Cost";#N/A,#N/A,FALSE,"Options &amp; Series"}</definedName>
    <definedName name="investment_allocated">#REF!</definedName>
    <definedName name="investmentz" localSheetId="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investmentz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ioc">#REF!</definedName>
    <definedName name="IRELAND">#REF!</definedName>
    <definedName name="Ireland__ECU">#REF!</definedName>
    <definedName name="Issue" localSheetId="5">[230]NM_CASH!#REF!</definedName>
    <definedName name="Issue">[231]NM_CASH!#REF!</definedName>
    <definedName name="Issues1_Sheet1_List">#REF!</definedName>
    <definedName name="ISUZU" localSheetId="5">[58]検索条件メイク!#REF!</definedName>
    <definedName name="ISUZU">[59]検索条件メイク!#REF!</definedName>
    <definedName name="Italy">#REF!</definedName>
    <definedName name="ITALY_">#REF!</definedName>
    <definedName name="ITL">#REF!</definedName>
    <definedName name="Ixx">#REF!</definedName>
    <definedName name="Ixz_Ixx">#REF!</definedName>
    <definedName name="Ixz_Izz">#REF!</definedName>
    <definedName name="Iyy">#REF!</definedName>
    <definedName name="Izz">#REF!</definedName>
    <definedName name="J1_TO_QTRS">#REF!</definedName>
    <definedName name="J16EAC予実" localSheetId="5">'[232]添付資料3-7.J16EAC予実'!$A$6:$AB$639</definedName>
    <definedName name="J16EAC予実">'[233]添付資料3-7.J16EAC予実'!$A$6:$AB$639</definedName>
    <definedName name="J16EJP予実" localSheetId="5">'[232]添付資料3-6.J16EJP予実'!$A$6:$AB$401</definedName>
    <definedName name="J16EJP予実">'[233]添付資料3-6.J16EJP予実'!$A$6:$AB$401</definedName>
    <definedName name="J25FEC予実" localSheetId="5">'[232]添付資料3-5.J25FEC予実'!$A$6:$AB$437</definedName>
    <definedName name="J25FEC予実">'[233]添付資料3-5.J25FEC予実'!$A$6:$AB$437</definedName>
    <definedName name="J25FJP予実" localSheetId="5">'[232]添付資料3-4.J25FJP予実'!$A$6:$AB$332</definedName>
    <definedName name="J25FJP予実">'[233]添付資料3-4.J25FJP予実'!$A$6:$AB$332</definedName>
    <definedName name="Ｊ２５Ｚ">#REF!</definedName>
    <definedName name="J25Z_DPA部品ﾘｽﾄ">#REF!</definedName>
    <definedName name="J37E_Z3V" localSheetId="5">[64]!J37E_Z3V</definedName>
    <definedName name="J37E_Z3V">[65]!J37E_Z3V</definedName>
    <definedName name="J39A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J39A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J39AAC予実" localSheetId="5">'[232]添付資料3-3.J39AAC予実'!$A$6:$AB$475</definedName>
    <definedName name="J39AAC予実">'[233]添付資料3-3.J39AAC予実'!$A$6:$AB$475</definedName>
    <definedName name="J39AEC予実" localSheetId="5">'[232]添付資料3-2.J39AEC予実'!$A$6:$AB$657</definedName>
    <definedName name="J39AEC予実">'[233]添付資料3-2.J39AEC予実'!$A$6:$AB$657</definedName>
    <definedName name="Ｊ３９Ａワースト" localSheetId="5">[234]Ｊ３９Ａワースト!$B$3:$J$109</definedName>
    <definedName name="Ｊ３９Ａワースト">[235]Ｊ３９Ａワースト!$B$3:$J$109</definedName>
    <definedName name="J48C" localSheetId="5">[64]!J48C</definedName>
    <definedName name="J48C">[65]!J48C</definedName>
    <definedName name="J51J">#REF!</definedName>
    <definedName name="Ｊ５４Ａワースト">#REF!</definedName>
    <definedName name="J56Z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J56Z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J61APT設ﾊﾟﾀｰﾝ" localSheetId="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J61APT設ﾊﾟﾀｰﾝ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J6F" localSheetId="5" hidden="1">{#N/A,#N/A,TRUE,"RIDE";#N/A,#N/A,TRUE,"STEERING";#N/A,#N/A,TRUE,"HANDLING";#N/A,#N/A,TRUE,"BRAKING"}</definedName>
    <definedName name="J6F" hidden="1">{#N/A,#N/A,TRUE,"RIDE";#N/A,#N/A,TRUE,"STEERING";#N/A,#N/A,TRUE,"HANDLING";#N/A,#N/A,TRUE,"BRAKING"}</definedName>
    <definedName name="JAGUAR" localSheetId="5">[58]検索条件メイク!#REF!</definedName>
    <definedName name="JAGUAR">[59]検索条件メイク!#REF!</definedName>
    <definedName name="Japan">#REF!</definedName>
    <definedName name="JC_Production">#REF!</definedName>
    <definedName name="JCI_Production_Facilities">#REF!</definedName>
    <definedName name="Jdp3w2">#REF!</definedName>
    <definedName name="jg" localSheetId="5" hidden="1">{#N/A,#N/A,TRUE,"RIDE";#N/A,#N/A,TRUE,"STEERING";#N/A,#N/A,TRUE,"HANDLING";#N/A,#N/A,TRUE,"BRAKING"}</definedName>
    <definedName name="jg" hidden="1">{#N/A,#N/A,TRUE,"RIDE";#N/A,#N/A,TRUE,"STEERING";#N/A,#N/A,TRUE,"HANDLING";#N/A,#N/A,TRUE,"BRAKING"}</definedName>
    <definedName name="jhhh" localSheetId="5" hidden="1">{#N/A,#N/A,TRUE,"RIDE";#N/A,#N/A,TRUE,"STEERING";#N/A,#N/A,TRUE,"HANDLING";#N/A,#N/A,TRUE,"BRAKING"}</definedName>
    <definedName name="jhhh" hidden="1">{#N/A,#N/A,TRUE,"RIDE";#N/A,#N/A,TRUE,"STEERING";#N/A,#N/A,TRUE,"HANDLING";#N/A,#N/A,TRUE,"BRAKING"}</definedName>
    <definedName name="JIN" localSheetId="5">#REF!</definedName>
    <definedName name="JIN">#REF!</definedName>
    <definedName name="JJ">#REF!</definedName>
    <definedName name="jjjj" localSheetId="5" hidden="1">{#VALUE!,#N/A,FALSE,0;#N/A,#N/A,FALSE,0;#N/A,#N/A,FALSE,0;#N/A,#N/A,FALSE,0}</definedName>
    <definedName name="jjjj" hidden="1">{#VALUE!,#N/A,FALSE,0;#N/A,#N/A,FALSE,0;#N/A,#N/A,FALSE,0;#N/A,#N/A,FALSE,0}</definedName>
    <definedName name="ｊｊｊｊｊｊｊ" localSheetId="5" hidden="1">{"REVISED",#N/A,FALSE,"Sheet1"}</definedName>
    <definedName name="ｊｊｊｊｊｊｊ" hidden="1">{"REVISED",#N/A,FALSE,"Sheet1"}</definedName>
    <definedName name="JKL" localSheetId="5">#REF!</definedName>
    <definedName name="JKL">#REF!</definedName>
    <definedName name="job1_Euro" localSheetId="5">'[236]Material Input Status'!$B$60</definedName>
    <definedName name="job1_Euro">'[237]Material Input Status'!$B$60</definedName>
    <definedName name="Joe" localSheetId="5" hidden="1">{#N/A,#N/A,FALSE,"Cover Page";#N/A,#N/A,FALSE,"Facing Page";#N/A,#N/A,FALSE,"Main Page";#N/A,#N/A,FALSE,"Risk-Adjusted";#N/A,#N/A,FALSE,"Profit Improvement"}</definedName>
    <definedName name="Joe" hidden="1">{#N/A,#N/A,FALSE,"Cover Page";#N/A,#N/A,FALSE,"Facing Page";#N/A,#N/A,FALSE,"Main Page";#N/A,#N/A,FALSE,"Risk-Adjusted";#N/A,#N/A,FALSE,"Profit Improvement"}</definedName>
    <definedName name="JOEC">#REF!</definedName>
    <definedName name="JOEM">#REF!</definedName>
    <definedName name="JUN" localSheetId="5">[238]チーム案2英語!#REF!</definedName>
    <definedName name="JUN">[239]チーム案2英語!#REF!</definedName>
    <definedName name="JV_FS_ANGEBOTSUEBERSICHT.FS_POSITION">#REF!</definedName>
    <definedName name="JV_FS_ANGEBOTSUEBERSICHT.LIEF_ID">#REF!</definedName>
    <definedName name="JV_FS_ANGEBOTSUEBERSICHT.NAME">#REF!</definedName>
    <definedName name="JV_FS_AVG_PRICE.DM_AVG_APREIS">#REF!</definedName>
    <definedName name="JV_FS_AVG_PRICE.DM_AVG_BPREIS">#REF!</definedName>
    <definedName name="JV_FS_AVG_PRICE.FS_POSITION">#REF!</definedName>
    <definedName name="JV_FS_AVG_PRICE.LIEF_ID">#REF!</definedName>
    <definedName name="JV_FS_AVG_PRICE.LPT_ID">#REF!</definedName>
    <definedName name="JV_FS_BAUSTUFE_ANGEBOTE_WAE.DM_TEILEPREIS" localSheetId="5">'[198]COMPARISON SHEET (1)'!$E$930:$E$2051</definedName>
    <definedName name="JV_FS_BAUSTUFE_ANGEBOTE_WAE.DM_TEILEPREIS">'[199]COMPARISON SHEET (1)'!$E$930:$E$2051</definedName>
    <definedName name="JV_FS_BAUSTUFE_ANGEBOTE_WAE.DM_WERKZEUGKOSTEN" localSheetId="5">'[198]COMPARISON SHEET (1)'!$D$930:$D$2051</definedName>
    <definedName name="JV_FS_BAUSTUFE_ANGEBOTE_WAE.DM_WERKZEUGKOSTEN">'[199]COMPARISON SHEET (1)'!$D$930:$D$2051</definedName>
    <definedName name="JV_FS_BAUSTUFE_ANGEBOTE_WAE.FS_POSITION">#REF!</definedName>
    <definedName name="JV_FS_BAUSTUFE_ANGEBOTE_WAE.STUFE">#REF!</definedName>
    <definedName name="JV_FS_BEDARFE.BEDARF">#REF!</definedName>
    <definedName name="JV_FS_BEDARFE.FS_POSITION">#REF!</definedName>
    <definedName name="JV_FS_BEDARFE.WERK_ID">#REF!</definedName>
    <definedName name="JV_FS_BEDARFE.WERKSNAME">#REF!</definedName>
    <definedName name="JV_FS_BEDARFE_PREISE_QUOTE.BEDARF">#REF!</definedName>
    <definedName name="JV_FS_BEDARFE_PREISE_QUOTE.DM_APREIS">#REF!</definedName>
    <definedName name="JV_FS_BEDARFE_PREISE_QUOTE.DM_BPREIS">#REF!</definedName>
    <definedName name="JV_FS_BEDARFE_PREISE_QUOTE.FS_POSITION">#REF!</definedName>
    <definedName name="JV_FS_BEDARFE_PREISE_QUOTE.LIEF_ID">#REF!</definedName>
    <definedName name="JV_FS_BEDARFE_PREISE_QUOTE.LPT_ID">#REF!</definedName>
    <definedName name="JV_FS_BEDARFE_PREISE_QUOTE.PRODSTANDORT">#REF!</definedName>
    <definedName name="JV_FS_BEDARFE_PREISE_QUOTE.QUOTE_PROZENT">#REF!</definedName>
    <definedName name="JV_FS_BEDARFE_PREISE_QUOTE.SOP_DATUM">#REF!</definedName>
    <definedName name="JV_FS_BEDARFE_PREISE_QUOTE.WERK_ID">#REF!</definedName>
    <definedName name="JV_FS_BEDARFE_PREISE_QUOTE.WERKSNAME">#REF!</definedName>
    <definedName name="JV_FS_BIDDERS.DECLINED" localSheetId="5">'[198]COMPARISON SHEET (1)'!$K$4140:$K$4701</definedName>
    <definedName name="JV_FS_BIDDERS.DECLINED">'[199]COMPARISON SHEET (1)'!$K$4140:$K$4701</definedName>
    <definedName name="JV_FS_BIDDERS.FS_POSITION">#REF!</definedName>
    <definedName name="JV_FS_BIDDERS.ID">#REF!</definedName>
    <definedName name="JV_FS_BIDDERS.LIEF_ID">#REF!</definedName>
    <definedName name="JV_FS_BIDDERS.LIEFNAME" localSheetId="5">'[198]COMPARISON SHEET (1)'!$D$4140:$D$4701</definedName>
    <definedName name="JV_FS_BIDDERS.LIEFNAME">'[199]COMPARISON SHEET (1)'!$D$4140:$D$4701</definedName>
    <definedName name="JV_FS_BIDDERS.LND_KB_LAND" localSheetId="5">'[198]COMPARISON SHEET (1)'!$E$4140:$E$4701</definedName>
    <definedName name="JV_FS_BIDDERS.LND_KB_LAND">'[199]COMPARISON SHEET (1)'!$E$4140:$E$4701</definedName>
    <definedName name="JV_FS_BIDDERS.NAME">#REF!</definedName>
    <definedName name="JV_FS_BIDDERS.NO_SUPPLIER" localSheetId="5">'[198]COMPARISON SHEET (1)'!$L$4140:$L$4701</definedName>
    <definedName name="JV_FS_BIDDERS.NO_SUPPLIER">'[199]COMPARISON SHEET (1)'!$L$4140:$L$4701</definedName>
    <definedName name="JV_FS_BIDDERS.OFFER_STATUS_ID">#REF!</definedName>
    <definedName name="JV_FS_BIDDERS.QUOTED" localSheetId="5">'[198]COMPARISON SHEET (1)'!$J$4140:$J$4701</definedName>
    <definedName name="JV_FS_BIDDERS.QUOTED">'[199]COMPARISON SHEET (1)'!$J$4140:$J$4701</definedName>
    <definedName name="JV_FS_BIDDERS.STATUS">#REF!</definedName>
    <definedName name="JV_FS_BWERTSHEET.AVG_APREIS0">#REF!</definedName>
    <definedName name="JV_FS_BWERTSHEET.BARWERT">#REF!</definedName>
    <definedName name="JV_FS_BWERTSHEET.DM_AVG_PROTOPREIS">#REF!</definedName>
    <definedName name="JV_FS_BWERTSHEET.ENTWICKLUNGSKOSTEN">#REF!</definedName>
    <definedName name="JV_FS_BWERTSHEET.FS_POSITION">#REF!</definedName>
    <definedName name="JV_FS_BWERTSHEET.FT_APREIS">#REF!</definedName>
    <definedName name="JV_FS_BWERTSHEET.FT_BPREIS">#REF!</definedName>
    <definedName name="JV_FS_BWERTSHEET.INVEST">#REF!</definedName>
    <definedName name="JV_FS_BWERTSHEET.INVEST_SAVING">#REF!</definedName>
    <definedName name="JV_FS_BWERTSHEET.INVEST_TARGET">#REF!</definedName>
    <definedName name="JV_FS_BWERTSHEET.INVEST_WKZ">#REF!</definedName>
    <definedName name="JV_FS_BWERTSHEET.LIEF_ID">#REF!</definedName>
    <definedName name="JV_FS_BWERTSHEET.LOG_KOST">#REF!</definedName>
    <definedName name="JV_FS_BWERTSHEET.NAME">#REF!</definedName>
    <definedName name="JV_FS_BWERTSHEET.REDUCTION_1">#REF!</definedName>
    <definedName name="JV_FS_BWERTSHEET.REDUCTION_2">#REF!</definedName>
    <definedName name="JV_FS_BWERTSHEET.REDUCTION_3">#REF!</definedName>
    <definedName name="JV_FS_BWERTSHEET.REDUCTION_4">#REF!</definedName>
    <definedName name="JV_FS_BWERTSHEET.REDUCTION_5">#REF!</definedName>
    <definedName name="JV_FS_BWERTSHEET.REDUCTION_6">#REF!</definedName>
    <definedName name="JV_FS_BWERTSHEET.REDUCTION_7">#REF!</definedName>
    <definedName name="JV_FS_BWERTSHEET.REDUCTION_8">#REF!</definedName>
    <definedName name="JV_FS_BWERTSHEET.SAVING_OVER_LIFE">#REF!</definedName>
    <definedName name="JV_FS_BWERTSHEET.SAVING_PA0">#REF!</definedName>
    <definedName name="JV_FS_BWERTSHEET.SAVING_PA1">#REF!</definedName>
    <definedName name="JV_FS_BWERTSHEET.SAVING_PA2">#REF!</definedName>
    <definedName name="JV_FS_BWERTSHEET.SAVING_PA3">#REF!</definedName>
    <definedName name="JV_FS_BWERTSHEET.SAVING_PA4">#REF!</definedName>
    <definedName name="JV_FS_BWERTSHEET.SAVING_PA5">#REF!</definedName>
    <definedName name="JV_FS_BWERTSHEET.SAVING_PA6">#REF!</definedName>
    <definedName name="JV_FS_BWERTSHEET.SAVING_PA7">#REF!</definedName>
    <definedName name="JV_FS_BWERTSHEET.SOP_BASIS">#REF!</definedName>
    <definedName name="JV_FS_BWERTSHEET.ZOLL">#REF!</definedName>
    <definedName name="JV_FS_COMPARISON.BEARB_GEWICHT" localSheetId="5">'[198]COMPARISON SHEET (1)'!$J$2657:$J$2770</definedName>
    <definedName name="JV_FS_COMPARISON.BEARB_GEWICHT">'[199]COMPARISON SHEET (1)'!$J$2657:$J$2770</definedName>
    <definedName name="JV_FS_COMPARISON.DM_AVG_APREIS" localSheetId="5">'[198]COMPARISON SHEET (1)'!$M$2657:$M$2770</definedName>
    <definedName name="JV_FS_COMPARISON.DM_AVG_APREIS">'[199]COMPARISON SHEET (1)'!$M$2657:$M$2770</definedName>
    <definedName name="JV_FS_COMPARISON.DM_AVG_BPREIS" localSheetId="5">'[198]COMPARISON SHEET (1)'!$N$2657:$N$2770</definedName>
    <definedName name="JV_FS_COMPARISON.DM_AVG_BPREIS">'[199]COMPARISON SHEET (1)'!$N$2657:$N$2770</definedName>
    <definedName name="JV_FS_COMPARISON.DM_AVG_PROTOPREIS" localSheetId="5">'[198]COMPARISON SHEET (1)'!$O$2657:$O$2770</definedName>
    <definedName name="JV_FS_COMPARISON.DM_AVG_PROTOPREIS">'[199]COMPARISON SHEET (1)'!$O$2657:$O$2770</definedName>
    <definedName name="JV_FS_COMPARISON.DM_WERKZEUGKOSTEN" localSheetId="5">'[198]COMPARISON SHEET (1)'!$P$2657:$P$2770</definedName>
    <definedName name="JV_FS_COMPARISON.DM_WERKZEUGKOSTEN">'[199]COMPARISON SHEET (1)'!$P$2657:$P$2770</definedName>
    <definedName name="JV_FS_COMPARISON.FS_POSITION">#REF!</definedName>
    <definedName name="JV_FS_COMPARISON.INVESTMENT" localSheetId="5">'[198]COMPARISON SHEET (1)'!$G$2657:$G$2770</definedName>
    <definedName name="JV_FS_COMPARISON.INVESTMENT">'[199]COMPARISON SHEET (1)'!$G$2657:$G$2770</definedName>
    <definedName name="JV_FS_COMPARISON.LIEF_ID" localSheetId="5">'[198]COMPARISON SHEET (1)'!$R$2657:$R$2770</definedName>
    <definedName name="JV_FS_COMPARISON.LIEF_ID">'[199]COMPARISON SHEET (1)'!$R$2657:$R$2770</definedName>
    <definedName name="JV_FS_COMPARISON.LIEF_NAME_PROD" localSheetId="5">'[198]COMPARISON SHEET (1)'!$C$2657:$C$2770</definedName>
    <definedName name="JV_FS_COMPARISON.LIEF_NAME_PROD">'[199]COMPARISON SHEET (1)'!$C$2657:$C$2770</definedName>
    <definedName name="JV_FS_COMPARISON.LND_KB_LAND" localSheetId="5">'[198]COMPARISON SHEET (1)'!$K$2657:$K$2770</definedName>
    <definedName name="JV_FS_COMPARISON.LND_KB_LAND">'[199]COMPARISON SHEET (1)'!$K$2657:$K$2770</definedName>
    <definedName name="JV_FS_COMPARISON.MATPREIS_JE_TEIL">#REF!</definedName>
    <definedName name="JV_FS_COMPARISON.NAME">#REF!</definedName>
    <definedName name="JV_FS_COMPARISON.RATING_FE" localSheetId="5">'[198]COMPARISON SHEET (1)'!$F$2657:$F$2770</definedName>
    <definedName name="JV_FS_COMPARISON.RATING_FE">'[199]COMPARISON SHEET (1)'!$F$2657:$F$2770</definedName>
    <definedName name="JV_FS_COMPARISON.RATING_LOGISTIK" localSheetId="5">'[198]COMPARISON SHEET (1)'!$D$2657:$D$2770</definedName>
    <definedName name="JV_FS_COMPARISON.RATING_LOGISTIK">'[199]COMPARISON SHEET (1)'!$D$2657:$D$2770</definedName>
    <definedName name="JV_FS_COMPARISON.RATING_QUALITAET" localSheetId="5">'[198]COMPARISON SHEET (1)'!$E$2657:$E$2770</definedName>
    <definedName name="JV_FS_COMPARISON.RATING_QUALITAET">'[199]COMPARISON SHEET (1)'!$E$2657:$E$2770</definedName>
    <definedName name="JV_FS_COMPARISON.ROHGEWICHT" localSheetId="5">'[198]COMPARISON SHEET (1)'!$H$2657:$H$2770</definedName>
    <definedName name="JV_FS_COMPARISON.ROHGEWICHT">'[199]COMPARISON SHEET (1)'!$H$2657:$H$2770</definedName>
    <definedName name="JV_FS_COMPARISON.ROHMAT_PREIS_ANGEB" localSheetId="5">'[198]COMPARISON SHEET (1)'!$S$2657:$S$2770</definedName>
    <definedName name="JV_FS_COMPARISON.ROHMAT_PREIS_ANGEB">'[199]COMPARISON SHEET (1)'!$S$2657:$S$2770</definedName>
    <definedName name="JV_FS_COMPARISON.SUM_QUOTE" localSheetId="5">'[198]COMPARISON SHEET (1)'!$L$2657:$L$2770</definedName>
    <definedName name="JV_FS_COMPARISON.SUM_QUOTE">'[199]COMPARISON SHEET (1)'!$L$2657:$L$2770</definedName>
    <definedName name="JV_FS_PR_EX_RATES_DATUM_COMP.DATUM">#REF!</definedName>
    <definedName name="JV_FS_PR_EX_RATES_DATUM_COMP.FS_POSITION">#REF!</definedName>
    <definedName name="JV_FS_PR_EX_RATES_DATUM_COMP.LIEF_ID">#REF!</definedName>
    <definedName name="JV_FS_PR_EX_RATES_DATUM_COMP.RATE" localSheetId="5">'[198]COMPARISON SHEET (1)'!$D$3008:$D$3570</definedName>
    <definedName name="JV_FS_PR_EX_RATES_DATUM_COMP.RATE">'[199]COMPARISON SHEET (1)'!$D$3008:$D$3570</definedName>
    <definedName name="JV_FS_PR_EX_RATES_DATUM_COMP.WAE_ID" localSheetId="5">'[198]COMPARISON SHEET (1)'!$C$3008:$C$3570</definedName>
    <definedName name="JV_FS_PR_EX_RATES_DATUM_COMP.WAE_ID">'[199]COMPARISON SHEET (1)'!$C$3008:$C$3570</definedName>
    <definedName name="JV_FS_PR_EX_RATES_DATUM_REC.DATUM">#REF!</definedName>
    <definedName name="JV_FS_PR_EX_RATES_DATUM_REC.FS_POSITION">#REF!</definedName>
    <definedName name="JV_FS_PR_EX_RATES_DATUM_REC.LIEF_ID">#REF!</definedName>
    <definedName name="JV_FS_PR_EX_RATES_DATUM_REC.RATE">#REF!</definedName>
    <definedName name="JV_FS_PR_EX_RATES_DATUM_REC.WAE_ID">#REF!</definedName>
    <definedName name="JV_FS_PRAESENTATIONEN.AVG_LAP">#REF!</definedName>
    <definedName name="JV_FS_PRAESENTATIONEN.BEMERKUNG_RECOM">#REF!</definedName>
    <definedName name="JV_FS_PRAESENTATIONEN.CARS_PA">#REF!</definedName>
    <definedName name="JV_FS_PRAESENTATIONEN.COMMODITY">#REF!</definedName>
    <definedName name="JV_FS_PRAESENTATIONEN.CSC_DATUM">#REF!</definedName>
    <definedName name="JV_FS_PRAESENTATIONEN.FRUEHEST_SOP">#REF!</definedName>
    <definedName name="JV_FS_PRAESENTATIONEN.FS_NACHNAME">#REF!</definedName>
    <definedName name="JV_FS_PRAESENTATIONEN.FS_NR">#REF!</definedName>
    <definedName name="JV_FS_PRAESENTATIONEN.FS_POSITION">#REF!</definedName>
    <definedName name="JV_FS_PRAESENTATIONEN.FT_APREIS">#REF!</definedName>
    <definedName name="JV_FS_PRAESENTATIONEN.FT_BPREIS">#REF!</definedName>
    <definedName name="JV_FS_PRAESENTATIONEN.FT_VSI">#REF!</definedName>
    <definedName name="JV_FS_PRAESENTATIONEN.GEWICHTSTARGET">#REF!</definedName>
    <definedName name="JV_FS_PRAESENTATIONEN.INVESTITIONSTARGET">#REF!</definedName>
    <definedName name="JV_FS_PRAESENTATIONEN.KALK_MODEL">#REF!</definedName>
    <definedName name="JV_FS_PRAESENTATIONEN.KONDITIONS_ID">#REF!</definedName>
    <definedName name="JV_FS_PRAESENTATIONEN.KONSTUKTEUR">#REF!</definedName>
    <definedName name="JV_FS_PRAESENTATIONEN.LEB_NACHNAME">#REF!</definedName>
    <definedName name="JV_FS_PRAESENTATIONEN.LIFETIME">#REF!</definedName>
    <definedName name="JV_FS_PRAESENTATIONEN.LT_APREIS">#REF!</definedName>
    <definedName name="JV_FS_PRAESENTATIONEN.LT_BPREIS">#REF!</definedName>
    <definedName name="JV_FS_PRAESENTATIONEN.LT_INVEST">#REF!</definedName>
    <definedName name="JV_FS_PRAESENTATIONEN.LT_PROTOTYP_PARTS">#REF!</definedName>
    <definedName name="JV_FS_PRAESENTATIONEN.LT_PROTOTYP_TOOLING">#REF!</definedName>
    <definedName name="JV_FS_PRAESENTATIONEN.MATERIAL">#REF!</definedName>
    <definedName name="JV_FS_PRAESENTATIONEN.PRAES_WAE_ID">#REF!</definedName>
    <definedName name="JV_FS_PRAESENTATIONEN.PREMEETING_DATUM">#REF!</definedName>
    <definedName name="JV_FS_PRAESENTATIONEN.PROJECTS">#REF!</definedName>
    <definedName name="JV_FS_PRAESENTATIONEN.STATUS">#REF!</definedName>
    <definedName name="JV_FS_PRAESENTATIONEN.STK_SUMME">#REF!</definedName>
    <definedName name="JV_FS_PRAESENTATIONEN.TEILE_BEZ">#REF!</definedName>
    <definedName name="JV_FS_PRAESENTATIONEN.TEILE_BEZ_ENGL">#REF!</definedName>
    <definedName name="JV_FS_PRAESENTATIONEN.TEILE_JE_FZG">#REF!</definedName>
    <definedName name="JV_FS_PRAESENTATIONEN.TEILENUMMER">#REF!</definedName>
    <definedName name="JV_FS_PRAESENTATIONEN.VERSION">#REF!</definedName>
    <definedName name="JV_FS_PRAESENTATIONEN.VERTRAGSART" localSheetId="5">'[198]COMPARISON SHEET (1)'!$AC$4:$AC$21</definedName>
    <definedName name="JV_FS_PRAESENTATIONEN.VERTRAGSART">'[199]COMPARISON SHEET (1)'!$AC$4:$AC$21</definedName>
    <definedName name="JV_FS_PRAESENTATIONEN.VOLUME">#REF!</definedName>
    <definedName name="JV_FS_PRAESENTATIONEN.WSTG">#REF!</definedName>
    <definedName name="JV_FS_PRAESENTATIONEN.ZEICHNUNGSDATUM">#REF!</definedName>
    <definedName name="JV_FS_REC.BEDARF" localSheetId="5">'[198]COMPARISON SHEET (1)'!$G$4705:$G$6381</definedName>
    <definedName name="JV_FS_REC.BEDARF">'[199]COMPARISON SHEET (1)'!$G$4705:$G$6381</definedName>
    <definedName name="JV_FS_REC.DM_APREIS" localSheetId="5">'[198]COMPARISON SHEET (1)'!$J$4705:$J$6381</definedName>
    <definedName name="JV_FS_REC.DM_APREIS">'[199]COMPARISON SHEET (1)'!$J$4705:$J$6381</definedName>
    <definedName name="JV_FS_REC.DM_BPREIS" localSheetId="5">'[198]COMPARISON SHEET (1)'!$K$4705:$K$6381</definedName>
    <definedName name="JV_FS_REC.DM_BPREIS">'[199]COMPARISON SHEET (1)'!$K$4705:$K$6381</definedName>
    <definedName name="JV_FS_REC.FS_NR">#REF!</definedName>
    <definedName name="JV_FS_REC.FS_POSITION">#REF!</definedName>
    <definedName name="JV_FS_REC.INVESTMENT" localSheetId="5">'[198]COMPARISON SHEET (1)'!$M$4705:$M$6381</definedName>
    <definedName name="JV_FS_REC.INVESTMENT">'[199]COMPARISON SHEET (1)'!$M$4705:$M$6381</definedName>
    <definedName name="JV_FS_REC.LIEF_ID">#REF!</definedName>
    <definedName name="JV_FS_REC.LIEF_NAME_PROD" localSheetId="5">'[198]COMPARISON SHEET (1)'!$H$4705:$H$6381</definedName>
    <definedName name="JV_FS_REC.LIEF_NAME_PROD">'[199]COMPARISON SHEET (1)'!$H$4705:$H$6381</definedName>
    <definedName name="JV_FS_REC.LND_KB_LAND" localSheetId="5">'[198]COMPARISON SHEET (1)'!$I$4705:$I$6381</definedName>
    <definedName name="JV_FS_REC.LND_KB_LAND">'[199]COMPARISON SHEET (1)'!$I$4705:$I$6381</definedName>
    <definedName name="JV_FS_REC.LOG_KONZEPT" localSheetId="5">'[198]COMPARISON SHEET (1)'!$F$4705:$F$6381</definedName>
    <definedName name="JV_FS_REC.LOG_KONZEPT">'[199]COMPARISON SHEET (1)'!$F$4705:$F$6381</definedName>
    <definedName name="JV_FS_REC.LPT_ID">#REF!</definedName>
    <definedName name="JV_FS_REC.QUOTE_PROZENT" localSheetId="5">'[198]COMPARISON SHEET (1)'!$L$4705:$L$6381</definedName>
    <definedName name="JV_FS_REC.QUOTE_PROZENT">'[199]COMPARISON SHEET (1)'!$L$4705:$L$6381</definedName>
    <definedName name="JV_FS_REC.TURNOVER" localSheetId="5">'[198]COMPARISON SHEET (1)'!$O$4705:$O$6381</definedName>
    <definedName name="JV_FS_REC.TURNOVER">'[199]COMPARISON SHEET (1)'!$O$4705:$O$6381</definedName>
    <definedName name="JV_FS_REC.VERSION">#REF!</definedName>
    <definedName name="JV_FS_REC.WERK_ID">#REF!</definedName>
    <definedName name="JV_FS_REC.WERKSNAME" localSheetId="5">'[198]COMPARISON SHEET (1)'!$P$4705:$P$6381</definedName>
    <definedName name="JV_FS_REC.WERKSNAME">'[199]COMPARISON SHEET (1)'!$P$4705:$P$6381</definedName>
    <definedName name="JV_FS_REC_LIEF.AVG_PROTOPREIS">#REF!</definedName>
    <definedName name="JV_FS_REC_LIEF.DM_WERKZEUGKOSTEN">#REF!</definedName>
    <definedName name="JV_FS_REC_LIEF.ENTWICKLUNGSKOSTEN">#REF!</definedName>
    <definedName name="JV_FS_REC_LIEF.FS_POSITION">#REF!</definedName>
    <definedName name="JV_FS_REC_LIEF.LIEF_ID">#REF!</definedName>
    <definedName name="JV_FS_REC_LIEF.R1" localSheetId="5">'[198]COMPARISON SHEET (1)'!$H$6385:$H$6498</definedName>
    <definedName name="JV_FS_REC_LIEF.R1">'[199]COMPARISON SHEET (1)'!$H$6385:$H$6498</definedName>
    <definedName name="JV_FS_REC_LIEF.R2" localSheetId="5">'[198]COMPARISON SHEET (1)'!$I$6385:$I$6498</definedName>
    <definedName name="JV_FS_REC_LIEF.R2">'[199]COMPARISON SHEET (1)'!$I$6385:$I$6498</definedName>
    <definedName name="JV_FS_REC_LIEF.R3" localSheetId="5">'[198]COMPARISON SHEET (1)'!$J$6385:$J$6498</definedName>
    <definedName name="JV_FS_REC_LIEF.R3">'[199]COMPARISON SHEET (1)'!$J$6385:$J$6498</definedName>
    <definedName name="JV_FS_REC_LIEF.R4" localSheetId="5">'[198]COMPARISON SHEET (1)'!$K$6385:$K$6498</definedName>
    <definedName name="JV_FS_REC_LIEF.R4">'[199]COMPARISON SHEET (1)'!$K$6385:$K$6498</definedName>
    <definedName name="JV_FS_REC_LIEF.R5" localSheetId="5">'[198]COMPARISON SHEET (1)'!$L$6385:$L$6498</definedName>
    <definedName name="JV_FS_REC_LIEF.R5">'[199]COMPARISON SHEET (1)'!$L$6385:$L$6498</definedName>
    <definedName name="JV_FS_REC_LIEF.R6" localSheetId="5">'[198]COMPARISON SHEET (1)'!$M$6385:$M$6498</definedName>
    <definedName name="JV_FS_REC_LIEF.R6">'[199]COMPARISON SHEET (1)'!$M$6385:$M$6498</definedName>
    <definedName name="JV_FS_REC_LIEF.R7" localSheetId="5">'[198]COMPARISON SHEET (1)'!$N$6385:$N$6498</definedName>
    <definedName name="JV_FS_REC_LIEF.R7">'[199]COMPARISON SHEET (1)'!$N$6385:$N$6498</definedName>
    <definedName name="JV_FS_REC_LIEF.R8" localSheetId="5">'[198]COMPARISON SHEET (1)'!$O$6385:$O$6498</definedName>
    <definedName name="JV_FS_REC_LIEF.R8">'[199]COMPARISON SHEET (1)'!$O$6385:$O$6498</definedName>
    <definedName name="JV_FS_REC_LIEF.SOP">#REF!</definedName>
    <definedName name="JV_FS_REC_LIEF.STK_SUMME">#REF!</definedName>
    <definedName name="JV_FS_REC_SAVING.FRUEHEST_SOP">#REF!</definedName>
    <definedName name="JV_FS_REC_SAVING.FS_POSITION">#REF!</definedName>
    <definedName name="JV_FS_REC_SAVING.SAV_PA0" localSheetId="5">'[198]COMPARISON SHEET (1)'!$E$6502:$E$6519</definedName>
    <definedName name="JV_FS_REC_SAVING.SAV_PA0">'[199]COMPARISON SHEET (1)'!$E$6502:$E$6519</definedName>
    <definedName name="JV_FS_REC_SAVING.SAV_PA1" localSheetId="5">'[198]COMPARISON SHEET (1)'!$F$6502:$F$6519</definedName>
    <definedName name="JV_FS_REC_SAVING.SAV_PA1">'[199]COMPARISON SHEET (1)'!$F$6502:$F$6519</definedName>
    <definedName name="JV_FS_REC_SAVING.SAV_PA2" localSheetId="5">'[198]COMPARISON SHEET (1)'!$G$6502:$G$6519</definedName>
    <definedName name="JV_FS_REC_SAVING.SAV_PA2">'[199]COMPARISON SHEET (1)'!$G$6502:$G$6519</definedName>
    <definedName name="JV_FS_REC_SAVING.SAV_PA3" localSheetId="5">'[198]COMPARISON SHEET (1)'!$H$6502:$H$6519</definedName>
    <definedName name="JV_FS_REC_SAVING.SAV_PA3">'[199]COMPARISON SHEET (1)'!$H$6502:$H$6519</definedName>
    <definedName name="JV_FS_REC_SAVING.SAV_PA4" localSheetId="5">'[198]COMPARISON SHEET (1)'!$I$6502:$I$6519</definedName>
    <definedName name="JV_FS_REC_SAVING.SAV_PA4">'[199]COMPARISON SHEET (1)'!$I$6502:$I$6519</definedName>
    <definedName name="JV_FS_REC_SAVING.SAV_PA5" localSheetId="5">'[198]COMPARISON SHEET (1)'!$J$6502:$J$6519</definedName>
    <definedName name="JV_FS_REC_SAVING.SAV_PA5">'[199]COMPARISON SHEET (1)'!$J$6502:$J$6519</definedName>
    <definedName name="JV_FS_REC_SAVING.SAV_PA6" localSheetId="5">'[198]COMPARISON SHEET (1)'!$K$6502:$K$6519</definedName>
    <definedName name="JV_FS_REC_SAVING.SAV_PA6">'[199]COMPARISON SHEET (1)'!$K$6502:$K$6519</definedName>
    <definedName name="JV_FS_REC_SAVING.SAV_PA7" localSheetId="5">'[198]COMPARISON SHEET (1)'!$L$6502:$L$6519</definedName>
    <definedName name="JV_FS_REC_SAVING.SAV_PA7">'[199]COMPARISON SHEET (1)'!$L$6502:$L$6519</definedName>
    <definedName name="JV_FS_REC_SAVING.SOP_BASIS">#REF!</definedName>
    <definedName name="JV_FS_REC_SAVING.TOTAL_SAVING_OVER_LIFE" localSheetId="5">'[198]COMPARISON SHEET (1)'!$M$6502:$M$6519</definedName>
    <definedName name="JV_FS_REC_SAVING.TOTAL_SAVING_OVER_LIFE">'[199]COMPARISON SHEET (1)'!$M$6502:$M$6519</definedName>
    <definedName name="JV_FS_RV_AVG_PROTODATA.DM_AVG_PROTOPREIS">#REF!</definedName>
    <definedName name="JV_FS_RV_AVG_PROTODATA.DM_WERKZEUGKOSTEN">#REF!</definedName>
    <definedName name="JV_FS_RV_AVG_PROTODATA.FS_POSITION">#REF!</definedName>
    <definedName name="JV_FS_RV_AVG_PROTODATA.LIEF_ID">#REF!</definedName>
    <definedName name="JV_FS_RV_LTERM_PNACHLASS.BJAHR1">#REF!</definedName>
    <definedName name="JV_FS_RV_LTERM_PNACHLASS.BJAHR2">#REF!</definedName>
    <definedName name="JV_FS_RV_LTERM_PNACHLASS.BJAHR3">#REF!</definedName>
    <definedName name="JV_FS_RV_LTERM_PNACHLASS.BJAHR4">#REF!</definedName>
    <definedName name="JV_FS_RV_LTERM_PNACHLASS.BJAHR5">#REF!</definedName>
    <definedName name="JV_FS_RV_LTERM_PNACHLASS.BJAHR6">#REF!</definedName>
    <definedName name="JV_FS_RV_LTERM_PNACHLASS.BJAHR7">#REF!</definedName>
    <definedName name="JV_FS_RV_LTERM_PNACHLASS.BJAHR8">#REF!</definedName>
    <definedName name="JV_FS_RV_LTERM_PNACHLASS.ENTWICKLUNGSKOSTEN" localSheetId="5">'[198]COMPARISON SHEET (1)'!$X$2774:$X$2887</definedName>
    <definedName name="JV_FS_RV_LTERM_PNACHLASS.ENTWICKLUNGSKOSTEN">'[199]COMPARISON SHEET (1)'!$X$2774:$X$2887</definedName>
    <definedName name="JV_FS_RV_LTERM_PNACHLASS.FS_POSITION">#REF!</definedName>
    <definedName name="JV_FS_RV_LTERM_PNACHLASS.INVESTITIONEN" localSheetId="5">'[198]COMPARISON SHEET (1)'!$U$2774:$U$2887</definedName>
    <definedName name="JV_FS_RV_LTERM_PNACHLASS.INVESTITIONEN">'[199]COMPARISON SHEET (1)'!$U$2774:$U$2887</definedName>
    <definedName name="JV_FS_RV_LTERM_PNACHLASS.LIEF_ID" localSheetId="5">'[198]COMPARISON SHEET (1)'!$C$2774:$C$2887</definedName>
    <definedName name="JV_FS_RV_LTERM_PNACHLASS.LIEF_ID">'[199]COMPARISON SHEET (1)'!$C$2774:$C$2887</definedName>
    <definedName name="JV_FS_RV_LTERM_PNACHLASS.LIEF_NAME_PROD" localSheetId="5">'[198]COMPARISON SHEET (1)'!$D$2774:$D$2887</definedName>
    <definedName name="JV_FS_RV_LTERM_PNACHLASS.LIEF_NAME_PROD">'[199]COMPARISON SHEET (1)'!$D$2774:$D$2887</definedName>
    <definedName name="JV_FS_RV_LTERM_PNACHLASS.PROTO_KOSTEN" localSheetId="5">'[198]COMPARISON SHEET (1)'!$W$2774:$W$2887</definedName>
    <definedName name="JV_FS_RV_LTERM_PNACHLASS.PROTO_KOSTEN">'[199]COMPARISON SHEET (1)'!$W$2774:$W$2887</definedName>
    <definedName name="JV_FS_RV_LTERM_PNACHLASS.REDUCTION_1" localSheetId="5">'[198]COMPARISON SHEET (1)'!$F$2774:$F$2887</definedName>
    <definedName name="JV_FS_RV_LTERM_PNACHLASS.REDUCTION_1">'[199]COMPARISON SHEET (1)'!$F$2774:$F$2887</definedName>
    <definedName name="JV_FS_RV_LTERM_PNACHLASS.REDUCTION_2" localSheetId="5">'[198]COMPARISON SHEET (1)'!$H$2774:$H$2887</definedName>
    <definedName name="JV_FS_RV_LTERM_PNACHLASS.REDUCTION_2">'[199]COMPARISON SHEET (1)'!$H$2774:$H$2887</definedName>
    <definedName name="JV_FS_RV_LTERM_PNACHLASS.REDUCTION_3" localSheetId="5">'[198]COMPARISON SHEET (1)'!$J$2774:$J$2887</definedName>
    <definedName name="JV_FS_RV_LTERM_PNACHLASS.REDUCTION_3">'[199]COMPARISON SHEET (1)'!$J$2774:$J$2887</definedName>
    <definedName name="JV_FS_RV_LTERM_PNACHLASS.REDUCTION_4" localSheetId="5">'[198]COMPARISON SHEET (1)'!$L$2774:$L$2887</definedName>
    <definedName name="JV_FS_RV_LTERM_PNACHLASS.REDUCTION_4">'[199]COMPARISON SHEET (1)'!$L$2774:$L$2887</definedName>
    <definedName name="JV_FS_RV_LTERM_PNACHLASS.REDUCTION_5" localSheetId="5">'[198]COMPARISON SHEET (1)'!$N$2774:$N$2887</definedName>
    <definedName name="JV_FS_RV_LTERM_PNACHLASS.REDUCTION_5">'[199]COMPARISON SHEET (1)'!$N$2774:$N$2887</definedName>
    <definedName name="JV_FS_RV_LTERM_PNACHLASS.REDUCTION_6" localSheetId="5">'[198]COMPARISON SHEET (1)'!$P$2774:$P$2887</definedName>
    <definedName name="JV_FS_RV_LTERM_PNACHLASS.REDUCTION_6">'[199]COMPARISON SHEET (1)'!$P$2774:$P$2887</definedName>
    <definedName name="JV_FS_RV_LTERM_PNACHLASS.REDUCTION_7" localSheetId="5">'[198]COMPARISON SHEET (1)'!$R$2774:$R$2887</definedName>
    <definedName name="JV_FS_RV_LTERM_PNACHLASS.REDUCTION_7">'[199]COMPARISON SHEET (1)'!$R$2774:$R$2887</definedName>
    <definedName name="JV_FS_RV_LTERM_PNACHLASS.REDUCTION_8">#REF!</definedName>
    <definedName name="JV_FS_RV_LTERM_PNACHLASS.TURNOVER_OVER_LIFE" localSheetId="5">'[198]COMPARISON SHEET (1)'!$V$2774:$V$2887</definedName>
    <definedName name="JV_FS_RV_LTERM_PNACHLASS.TURNOVER_OVER_LIFE">'[199]COMPARISON SHEET (1)'!$V$2774:$V$2887</definedName>
    <definedName name="K">#REF!</definedName>
    <definedName name="Kamimura" localSheetId="5" hidden="1">{#VALUE!,#N/A,FALSE,0;#N/A,#N/A,FALSE,0;#N/A,#N/A,FALSE,0;#N/A,#N/A,FALSE,0}</definedName>
    <definedName name="Kamimura" hidden="1">{#VALUE!,#N/A,FALSE,0;#N/A,#N/A,FALSE,0;#N/A,#N/A,FALSE,0;#N/A,#N/A,FALSE,0}</definedName>
    <definedName name="kararaer" localSheetId="5" hidden="1">{#VALUE!,#N/A,FALSE,0;#N/A,#N/A,FALSE,0;#N/A,#N/A,FALSE,0;#N/A,#N/A,FALSE,0}</definedName>
    <definedName name="kararaer" hidden="1">{#VALUE!,#N/A,FALSE,0;#N/A,#N/A,FALSE,0;#N/A,#N/A,FALSE,0;#N/A,#N/A,FALSE,0}</definedName>
    <definedName name="kawano1" localSheetId="5">[240]配布版!$C$4</definedName>
    <definedName name="kawano1">[241]配布版!$C$4</definedName>
    <definedName name="kawano2" localSheetId="5">[240]配布版!$F$4</definedName>
    <definedName name="kawano2">[241]配布版!$F$4</definedName>
    <definedName name="KD_Std_Supply_Lvl">#REF!</definedName>
    <definedName name="key">#REF!</definedName>
    <definedName name="KEY_ISSUES">#REF!</definedName>
    <definedName name="keyass1">#REF!</definedName>
    <definedName name="kgkgj" localSheetId="5" hidden="1">{0,#N/A,FALSE,0}</definedName>
    <definedName name="kgkgj" hidden="1">{0,#N/A,FALSE,0}</definedName>
    <definedName name="KIA" localSheetId="5">[58]検索条件メイク!#REF!</definedName>
    <definedName name="KIA">[59]検索条件メイク!#REF!</definedName>
    <definedName name="kinou_no_tbl">#REF!</definedName>
    <definedName name="kitchen___cafeteria">#REF!</definedName>
    <definedName name="kk" localSheetId="5" hidden="1">{#N/A,#N/A,TRUE,"RIDE";#N/A,#N/A,TRUE,"STEERING";#N/A,#N/A,TRUE,"HANDLING";#N/A,#N/A,TRUE,"BRAKING"}</definedName>
    <definedName name="kk" hidden="1">{#N/A,#N/A,TRUE,"RIDE";#N/A,#N/A,TRUE,"STEERING";#N/A,#N/A,TRUE,"HANDLING";#N/A,#N/A,TRUE,"BRAKING"}</definedName>
    <definedName name="kkk" localSheetId="5" hidden="1">{#N/A,"VB",FALSE,"output";#N/A,"VS",FALSE,"output";#N/A,"VC",FALSE,"output";#N/A,"VG",FALSE,"output";#N/A,"J1",FALSE,"output";#N/A,"PT",FALSE,"output"}</definedName>
    <definedName name="kkk" hidden="1">{#N/A,"VB",FALSE,"output";#N/A,"VS",FALSE,"output";#N/A,"VC",FALSE,"output";#N/A,"VG",FALSE,"output";#N/A,"J1",FALSE,"output";#N/A,"PT",FALSE,"output"}</definedName>
    <definedName name="kokokok" localSheetId="5" hidden="1">{#N/A,#N/A,TRUE,"RIDE";#N/A,#N/A,TRUE,"STEERING";#N/A,#N/A,TRUE,"HANDLING";#N/A,#N/A,TRUE,"BRAKING"}</definedName>
    <definedName name="kokokok" hidden="1">{#N/A,#N/A,TRUE,"RIDE";#N/A,#N/A,TRUE,"STEERING";#N/A,#N/A,TRUE,"HANDLING";#N/A,#N/A,TRUE,"BRAKING"}</definedName>
    <definedName name="KOTEI">#REF!</definedName>
    <definedName name="Kurse">#REF!</definedName>
    <definedName name="l" localSheetId="5" hidden="1">{#N/A,#N/A,FALSE,"Profit Status";#N/A,#N/A,FALSE,"Invest";#N/A,#N/A,FALSE,"Revenue";#N/A,#N/A,FALSE,"Variable Cost";#N/A,#N/A,FALSE,"Options &amp; Series"}</definedName>
    <definedName name="l" hidden="1">{#N/A,#N/A,FALSE,"Profit Status";#N/A,#N/A,FALSE,"Invest";#N/A,#N/A,FALSE,"Revenue";#N/A,#N/A,FALSE,"Variable Cost";#N/A,#N/A,FALSE,"Options &amp; Series"}</definedName>
    <definedName name="L0">#REF!</definedName>
    <definedName name="L300A_ChoseiBi">#REF!</definedName>
    <definedName name="L300A_CurrentPage">#REF!</definedName>
    <definedName name="L300A_EmpName">#REF!</definedName>
    <definedName name="L300A_EmpTel">#REF!</definedName>
    <definedName name="L300A_OrgName">#REF!</definedName>
    <definedName name="L300A_PRTSDGNO">#REF!</definedName>
    <definedName name="L300A_Title">"テキスト 4"</definedName>
    <definedName name="L300A_TotalPage">#REF!</definedName>
    <definedName name="L300A_WRKNO">#REF!</definedName>
    <definedName name="L300B_ChoseiBi">#REF!</definedName>
    <definedName name="L300B_CurrentPage">#REF!</definedName>
    <definedName name="L300B_EmpName">#REF!</definedName>
    <definedName name="L300B_EmpTel">#REF!</definedName>
    <definedName name="L300B_OrgName">#REF!</definedName>
    <definedName name="L300B_PRTSDGNO">#REF!</definedName>
    <definedName name="L300B_Title">"テキスト 4"</definedName>
    <definedName name="L300B_TotalPage">#REF!</definedName>
    <definedName name="L300B_WRKNO">#REF!</definedName>
    <definedName name="lab" localSheetId="5">'[242]Top22(GBP)'!$C$32</definedName>
    <definedName name="lab">'[243]Top22(GBP)'!$C$32</definedName>
    <definedName name="LABEL">#REF!</definedName>
    <definedName name="labor">#REF!</definedName>
    <definedName name="LaborRate">24.82</definedName>
    <definedName name="Labour">#REF!</definedName>
    <definedName name="Labour2">#REF!</definedName>
    <definedName name="LAMBORGHINI" localSheetId="5">[58]検索条件メイク!#REF!</definedName>
    <definedName name="LAMBORGHINI">[59]検索条件メイク!#REF!</definedName>
    <definedName name="LARGE" localSheetId="5">#REF!</definedName>
    <definedName name="LARGE">#REF!</definedName>
    <definedName name="Last">#REF!</definedName>
    <definedName name="Last_Lower">#REF!</definedName>
    <definedName name="lastCell">#REF!</definedName>
    <definedName name="Launch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">#REF!</definedName>
    <definedName name="Lease" localSheetId="5">[244]SUMA.XLS!$X$1:$AZ$35</definedName>
    <definedName name="Lease">[245]SUMA.XLS!$X$1:$AZ$35</definedName>
    <definedName name="Leistung">#REF!</definedName>
    <definedName name="LEXUS" localSheetId="5">[58]検索条件メイク!#REF!</definedName>
    <definedName name="LEXUS">[59]検索条件メイク!#REF!</definedName>
    <definedName name="li7yy" localSheetId="5" hidden="1">{#VALUE!,#N/A,FALSE,0;#N/A,#N/A,FALSE,0;#N/A,#N/A,FALSE,0;#N/A,#N/A,FALSE,0}</definedName>
    <definedName name="li7yy" hidden="1">{#VALUE!,#N/A,FALSE,0;#N/A,#N/A,FALSE,0;#N/A,#N/A,FALSE,0;#N/A,#N/A,FALSE,0}</definedName>
    <definedName name="life">#REF!</definedName>
    <definedName name="LINCOLN">#REF!</definedName>
    <definedName name="LINCOLN_" localSheetId="5">[102]検索条件メイク!$A$76:$IV$77</definedName>
    <definedName name="LINCOLN_">[103]検索条件メイク!$A$76:$IV$77</definedName>
    <definedName name="LIST">#REF!</definedName>
    <definedName name="list_area">#REF!</definedName>
    <definedName name="list_area1">#REF!</definedName>
    <definedName name="List_Header">#REF!</definedName>
    <definedName name="List_Header1">#REF!</definedName>
    <definedName name="List_Header2">#REF!</definedName>
    <definedName name="ListPrices" localSheetId="5">'[90]LX-I4'!#REF!</definedName>
    <definedName name="ListPrices">'[91]LX-I4'!#REF!</definedName>
    <definedName name="liyh" localSheetId="5" hidden="1">{#N/A,#N/A,TRUE,"RIDE";#N/A,#N/A,TRUE,"STEERING";#N/A,#N/A,TRUE,"HANDLING";#N/A,#N/A,TRUE,"BRAKING"}</definedName>
    <definedName name="liyh" hidden="1">{#N/A,#N/A,TRUE,"RIDE";#N/A,#N/A,TRUE,"STEERING";#N/A,#N/A,TRUE,"HANDLING";#N/A,#N/A,TRUE,"BRAKING"}</definedName>
    <definedName name="lll" localSheetId="5" hidden="1">{#N/A,#N/A,TRUE,"RIDE";#N/A,#N/A,TRUE,"STEERING";#N/A,#N/A,TRUE,"HANDLING";#N/A,#N/A,TRUE,"BRAKING"}</definedName>
    <definedName name="lll" hidden="1">{#N/A,#N/A,TRUE,"RIDE";#N/A,#N/A,TRUE,"STEERING";#N/A,#N/A,TRUE,"HANDLING";#N/A,#N/A,TRUE,"BRAKING"}</definedName>
    <definedName name="LMbase">#REF!</definedName>
    <definedName name="Lnk">#REF!</definedName>
    <definedName name="load_time" localSheetId="5">[96]basic!$B$5</definedName>
    <definedName name="load_time">[97]basic!$B$5</definedName>
    <definedName name="loadbuffer48">#REF!</definedName>
    <definedName name="loadbuffer60">#REF!</definedName>
    <definedName name="Local_Investment___Manufacturing_Locations">#REF!</definedName>
    <definedName name="Location" localSheetId="5">'[74]Master Files'!$K$2:$K$50</definedName>
    <definedName name="Location">'[75]Master Files'!$K$2:$K$50</definedName>
    <definedName name="LOTUS" localSheetId="5">[58]検索条件メイク!#REF!</definedName>
    <definedName name="LOTUS">[59]検索条件メイク!#REF!</definedName>
    <definedName name="LOWER">#REF!</definedName>
    <definedName name="lp" localSheetId="5">[112]FAP!#REF!</definedName>
    <definedName name="lp">[113]FAP!#REF!</definedName>
    <definedName name="LTA">#REF!</definedName>
    <definedName name="LV.46.4A" localSheetId="5">[72]data!#REF!</definedName>
    <definedName name="LV.46.4A">[73]data!#REF!</definedName>
    <definedName name="LVDRAW">#REF!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M">#REF!</definedName>
    <definedName name="M_1">#REF!</definedName>
    <definedName name="M_GEN">#REF!</definedName>
    <definedName name="MA" localSheetId="5">[246]구동!#REF!</definedName>
    <definedName name="MA">[247]구동!#REF!</definedName>
    <definedName name="machine">#REF!</definedName>
    <definedName name="machine_rates">#REF!</definedName>
    <definedName name="MachOvhdRate">8.02</definedName>
    <definedName name="Macro1" localSheetId="5">[248]!Macro1</definedName>
    <definedName name="Macro1">[249]!Macro1</definedName>
    <definedName name="Macro11" localSheetId="5">[250]Macro1!$I$1:$I$11</definedName>
    <definedName name="Macro11">[251]Macro1!$I$1:$I$11</definedName>
    <definedName name="Macro6">#REF!</definedName>
    <definedName name="MACRS">#REF!</definedName>
    <definedName name="make_date">#REF!</definedName>
    <definedName name="MAKEDATE">#REF!</definedName>
    <definedName name="MAKEPAGE">#REF!</definedName>
    <definedName name="MAKEPRSN">#REF!</definedName>
    <definedName name="Map" localSheetId="5">[104]Map!$B$3:$C$51</definedName>
    <definedName name="Map">[105]Map!$B$3:$C$51</definedName>
    <definedName name="MASERATI" localSheetId="5">[58]検索条件メイク!#REF!</definedName>
    <definedName name="MASERATI">[59]検索条件メイク!#REF!</definedName>
    <definedName name="Master" localSheetId="5">'[104]#REF'!$A:$IV</definedName>
    <definedName name="Master">'[105]#REF'!$A:$IV</definedName>
    <definedName name="MasterPartsList" localSheetId="5">'[252]Master Parts List'!$A$3:$CP$433</definedName>
    <definedName name="MasterPartsList">'[253]Master Parts List'!$A$3:$CP$433</definedName>
    <definedName name="mat">#REF!</definedName>
    <definedName name="mater" localSheetId="5">[62]Layout!$D$4</definedName>
    <definedName name="mater">[63]Layout!$D$4</definedName>
    <definedName name="Material">#REF!</definedName>
    <definedName name="material_multi">#REF!</definedName>
    <definedName name="material_processing">#REF!</definedName>
    <definedName name="matmat">#REF!</definedName>
    <definedName name="MAX">#REF!</definedName>
    <definedName name="MAZ_BASIC">#REF!</definedName>
    <definedName name="MAZ_HIGH">#REF!</definedName>
    <definedName name="MAZ_HIGH_2NBS">#REF!</definedName>
    <definedName name="MAZ_LOWER">#REF!</definedName>
    <definedName name="MAZ_MIDDLE">#REF!</definedName>
    <definedName name="MAZ_UM">#REF!</definedName>
    <definedName name="MAZ_UM_2NBS">#REF!</definedName>
    <definedName name="MAZ_UPPER">#REF!</definedName>
    <definedName name="MAZ_UPPER_2NBS">#REF!</definedName>
    <definedName name="MAZDA" localSheetId="5">[58]検索条件メイク!#REF!</definedName>
    <definedName name="MAZDA">[59]検索条件メイク!#REF!</definedName>
    <definedName name="MDI_chart">#REF!</definedName>
    <definedName name="MDI3_Gr_Ratio">#REF!</definedName>
    <definedName name="MediumSeg">#REF!</definedName>
    <definedName name="MERCEDES_" localSheetId="5">[102]検索条件メイク!$A$50:$IV$51</definedName>
    <definedName name="MERCEDES_">[103]検索条件メイク!$A$50:$IV$51</definedName>
    <definedName name="MERCUR" localSheetId="5">[58]検索条件メイク!#REF!</definedName>
    <definedName name="MERCUR">[59]検索条件メイク!#REF!</definedName>
    <definedName name="MERCURY">#REF!</definedName>
    <definedName name="MgmtSum">#REF!</definedName>
    <definedName name="MIDDLE">#REF!</definedName>
    <definedName name="midfile_name">#REF!</definedName>
    <definedName name="Millions" localSheetId="5">[78]Taiwan!$A$389:$S$457</definedName>
    <definedName name="Millions">[79]Taiwan!$A$389:$S$457</definedName>
    <definedName name="Min">#REF!</definedName>
    <definedName name="Min_D1">#REF!</definedName>
    <definedName name="Min_D2">#REF!</definedName>
    <definedName name="Min_End">#REF!</definedName>
    <definedName name="MINORU" localSheetId="5" hidden="1">{#N/A,"VA",FALSE,"output";#N/A,"VB",FALSE,"output";#N/A,"VS",FALSE,"output";#N/A,"VC",FALSE,"output";#N/A,"VG",FALSE,"output";#N/A,"J1",FALSE,"output";#N/A,"J2",FALSE,"output";#N/A,"PT",FALSE,"output"}</definedName>
    <definedName name="MINORU" hidden="1">{#N/A,"VA",FALSE,"output";#N/A,"VB",FALSE,"output";#N/A,"VS",FALSE,"output";#N/A,"VC",FALSE,"output";#N/A,"VG",FALSE,"output";#N/A,"J1",FALSE,"output";#N/A,"J2",FALSE,"output";#N/A,"PT",FALSE,"output"}</definedName>
    <definedName name="Mis">#REF!</definedName>
    <definedName name="MIS_1">#REF!</definedName>
    <definedName name="MIS_10">#REF!</definedName>
    <definedName name="MIS_2">#REF!</definedName>
    <definedName name="MIS_3">#REF!</definedName>
    <definedName name="MIS_4">#REF!</definedName>
    <definedName name="MIS_5">#REF!</definedName>
    <definedName name="MIS_6">#REF!</definedName>
    <definedName name="MIS_7">#REF!</definedName>
    <definedName name="MIS_8">#REF!</definedName>
    <definedName name="MIS_9">#REF!</definedName>
    <definedName name="Mischpreis1">#REF!</definedName>
    <definedName name="Mischpreis2">#REF!</definedName>
    <definedName name="Mischpreis3">#REF!</definedName>
    <definedName name="Mischpreis4">#REF!</definedName>
    <definedName name="mito" localSheetId="5" hidden="1">{#N/A,#N/A,FALSE,"India - 3f";#N/A,#N/A,FALSE,"India - 3";#N/A,#N/A,FALSE,"India - 4f";#N/A,#N/A,FALSE,"India - 4";#N/A,#N/A,FALSE,"Retail Spider"}</definedName>
    <definedName name="mito" hidden="1">{#N/A,#N/A,FALSE,"India - 3f";#N/A,#N/A,FALSE,"India - 3";#N/A,#N/A,FALSE,"India - 4f";#N/A,#N/A,FALSE,"India - 4";#N/A,#N/A,FALSE,"Retail Spider"}</definedName>
    <definedName name="MITSUBISHI" localSheetId="5">[58]検索条件メイク!#REF!</definedName>
    <definedName name="MITSUBISHI">[59]検索条件メイク!#REF!</definedName>
    <definedName name="MITTEA">#REF!</definedName>
    <definedName name="mixbase100" localSheetId="5">[62]Input!$B$19</definedName>
    <definedName name="mixbase100">[63]Input!$B$19</definedName>
    <definedName name="mixbase50" localSheetId="5">[62]Input!$F$19</definedName>
    <definedName name="mixbase50">[63]Input!$F$19</definedName>
    <definedName name="mixbasepol" localSheetId="5">[62]Input!$D$19</definedName>
    <definedName name="mixbasepol">[63]Input!$D$19</definedName>
    <definedName name="mixcomf" localSheetId="5">[62]Input!$H$19</definedName>
    <definedName name="mixcomf">[63]Input!$H$19</definedName>
    <definedName name="Mkr">#REF!</definedName>
    <definedName name="MLOOP">#REF!</definedName>
    <definedName name="mmm" localSheetId="5" hidden="1">{#N/A,#N/A,FALSE,"Assumptions";#N/A,#N/A,FALSE,"Volumes";#N/A,#N/A,FALSE,"Pricing";#N/A,#N/A,FALSE,"Variable Cost";#N/A,#N/A,FALSE,"Investment";#N/A,#N/A,FALSE,"Profitability";#N/A,#N/A,FALSE,"Business Comparison"}</definedName>
    <definedName name="mmm" hidden="1">{#N/A,#N/A,FALSE,"Assumptions";#N/A,#N/A,FALSE,"Volumes";#N/A,#N/A,FALSE,"Pricing";#N/A,#N/A,FALSE,"Variable Cost";#N/A,#N/A,FALSE,"Investment";#N/A,#N/A,FALSE,"Profitability";#N/A,#N/A,FALSE,"Business Comparison"}</definedName>
    <definedName name="Model_ID" localSheetId="5">[118]Model!$A$4:$A$43</definedName>
    <definedName name="Model_ID">[119]Model!$A$4:$A$43</definedName>
    <definedName name="Model_Year">#REF!</definedName>
    <definedName name="MODELS">#REF!</definedName>
    <definedName name="Module1.GetLetter" localSheetId="5">[64]!Module1.GetLetter</definedName>
    <definedName name="Module1.GetLetter">[65]!Module1.GetLetter</definedName>
    <definedName name="Module1.PALS_Number" localSheetId="5">[254]!Module1.PALS_Number</definedName>
    <definedName name="Module1.PALS_Number">[255]!Module1.PALS_Number</definedName>
    <definedName name="Module1.ReganFocus" localSheetId="5">[64]!Module1.ReganFocus</definedName>
    <definedName name="Module1.ReganFocus">[65]!Module1.ReganFocus</definedName>
    <definedName name="MONTHLY">#REF!</definedName>
    <definedName name="mountaineer">#REF!</definedName>
    <definedName name="MPA">#REF!</definedName>
    <definedName name="MPS" localSheetId="5">[1]SUM14ZC1!#REF!</definedName>
    <definedName name="MPS">[2]SUM14ZC1!#REF!</definedName>
    <definedName name="Mq" localSheetId="5">[256]GRACE!#REF!</definedName>
    <definedName name="Mq">[257]GRACE!#REF!</definedName>
    <definedName name="MS">#REF!</definedName>
    <definedName name="MY">#REF!</definedName>
    <definedName name="MZ" localSheetId="5">[246]구동!#REF!</definedName>
    <definedName name="MZ">[247]구동!#REF!</definedName>
    <definedName name="M행">#REF!</definedName>
    <definedName name="N">#REF!</definedName>
    <definedName name="NAAOMARGIN">#REF!</definedName>
    <definedName name="NAbase" localSheetId="5">'[258]NA 650a'!$C$1:$Q$579</definedName>
    <definedName name="NAbase">'[259]NA 650a'!$C$1:$Q$579</definedName>
    <definedName name="naka" localSheetId="5" hidden="1">{#N/A,#N/A,TRUE,"RIDE";#N/A,#N/A,TRUE,"STEERING";#N/A,#N/A,TRUE,"HANDLING";#N/A,#N/A,TRUE,"BRAKING"}</definedName>
    <definedName name="naka" hidden="1">{#N/A,#N/A,TRUE,"RIDE";#N/A,#N/A,TRUE,"STEERING";#N/A,#N/A,TRUE,"HANDLING";#N/A,#N/A,TRUE,"BRAKING"}</definedName>
    <definedName name="NAKAMUMI" localSheetId="5" hidden="1">{#N/A,"VA",FALSE,"output";#N/A,"VB",FALSE,"output";#N/A,"VS",FALSE,"output";#N/A,"VC",FALSE,"output";#N/A,"VG",FALSE,"output";#N/A,"J1",FALSE,"output";#N/A,"J2",FALSE,"output";#N/A,"PT",FALSE,"output"}</definedName>
    <definedName name="NAKAMUMI" hidden="1">{#N/A,"VA",FALSE,"output";#N/A,"VB",FALSE,"output";#N/A,"VS",FALSE,"output";#N/A,"VC",FALSE,"output";#N/A,"VG",FALSE,"output";#N/A,"J1",FALSE,"output";#N/A,"J2",FALSE,"output";#N/A,"PT",FALSE,"output"}</definedName>
    <definedName name="nakamura" localSheetId="5">[166]車両質量一覧!#REF!</definedName>
    <definedName name="nakamura">[167]車両質量一覧!#REF!</definedName>
    <definedName name="NAME">#REF!</definedName>
    <definedName name="NAMELISTを開く" localSheetId="5">'[260]R&amp;D変換サブ'!#REF!</definedName>
    <definedName name="NAMELISTを開く">'[261]R&amp;D変換サブ'!#REF!</definedName>
    <definedName name="Nameplate">#REF!</definedName>
    <definedName name="narabi">#REF!</definedName>
    <definedName name="narabi2" localSheetId="5">'[262]131期確報'!$A$4:$BL$140</definedName>
    <definedName name="narabi2">'[263]131期確報'!$A$4:$BL$140</definedName>
    <definedName name="NeCST_2">#REF!</definedName>
    <definedName name="NeCST_21">#REF!</definedName>
    <definedName name="Net_Assets">#REF!</definedName>
    <definedName name="Net_int_exp">#REF!</definedName>
    <definedName name="Net_LTA">#REF!</definedName>
    <definedName name="Net_LTA_Sales">#REF!</definedName>
    <definedName name="Net_LTA_TO">#REF!</definedName>
    <definedName name="Neth">#REF!</definedName>
    <definedName name="Netherlands">#REF!</definedName>
    <definedName name="NETHERLDS">#REF!</definedName>
    <definedName name="NEWCODE">#REF!</definedName>
    <definedName name="NEXT">#REF!</definedName>
    <definedName name="NEXTAVYR">#REF!</definedName>
    <definedName name="NI">#REF!</definedName>
    <definedName name="nime" hidden="1">#REF!</definedName>
    <definedName name="NISSAN" localSheetId="5">[58]検索条件メイク!#REF!</definedName>
    <definedName name="NISSAN">[59]検索条件メイク!#REF!</definedName>
    <definedName name="nmkljmkl" localSheetId="5" hidden="1">{#N/A,#N/A,FALSE,"India - 3f";#N/A,#N/A,FALSE,"India - 3";#N/A,#N/A,FALSE,"India - 4f";#N/A,#N/A,FALSE,"India - 4";#N/A,#N/A,FALSE,"Retail Spider"}</definedName>
    <definedName name="nmkljmkl" hidden="1">{#N/A,#N/A,FALSE,"India - 3f";#N/A,#N/A,FALSE,"India - 3";#N/A,#N/A,FALSE,"India - 4f";#N/A,#N/A,FALSE,"India - 4";#N/A,#N/A,FALSE,"Retail Spider"}</definedName>
    <definedName name="NOMEI2">#N/A</definedName>
    <definedName name="Non_int_LT_Liab">#REF!</definedName>
    <definedName name="NOPAT">#REF!</definedName>
    <definedName name="Nor_Den">#REF!</definedName>
    <definedName name="Nor_Den2">#REF!</definedName>
    <definedName name="Nor_Nor">#REF!</definedName>
    <definedName name="Nor_Nor2">#REF!</definedName>
    <definedName name="Nor_Oth">#REF!</definedName>
    <definedName name="Nor_Oth2">#REF!</definedName>
    <definedName name="Nor_Swe">#REF!</definedName>
    <definedName name="Norway">#REF!</definedName>
    <definedName name="Nothing">#REF!</definedName>
    <definedName name="Nothing_Else">#REF!</definedName>
    <definedName name="Nothing1">#REF!</definedName>
    <definedName name="Nothing2">#REF!</definedName>
    <definedName name="Nothing3">#REF!</definedName>
    <definedName name="Nothing4">#REF!</definedName>
    <definedName name="Nothing5">#REF!</definedName>
    <definedName name="Nothing6">#REF!</definedName>
    <definedName name="NT" localSheetId="5">'[264]Retail Spider'!#REF!</definedName>
    <definedName name="NT">'[265]Retail Spider'!#REF!</definedName>
    <definedName name="NUM" localSheetId="5">'[266]A-A'!$AH$2:$AO$250</definedName>
    <definedName name="NUM">'[267]A-A'!$AH$2:$AO$250</definedName>
    <definedName name="Number">#REF!</definedName>
    <definedName name="NVH" localSheetId="5" hidden="1">{#N/A,"VA",FALSE,"output";#N/A,"VB",FALSE,"output";#N/A,"VS",FALSE,"output";#N/A,"VC",FALSE,"output";#N/A,"VG",FALSE,"output";#N/A,"J1",FALSE,"output";#N/A,"J2",FALSE,"output";#N/A,"PT",FALSE,"output"}</definedName>
    <definedName name="NVH" hidden="1">{#N/A,"VA",FALSE,"output";#N/A,"VB",FALSE,"output";#N/A,"VS",FALSE,"output";#N/A,"VC",FALSE,"output";#N/A,"VG",FALSE,"output";#N/A,"J1",FALSE,"output";#N/A,"J2",FALSE,"output";#N/A,"PT",FALSE,"output"}</definedName>
    <definedName name="NVH_RN" localSheetId="5" hidden="1">{"REVISED",#N/A,FALSE,"Sheet1"}</definedName>
    <definedName name="NVH_RN" hidden="1">{"REVISED",#N/A,FALSE,"Sheet1"}</definedName>
    <definedName name="NZ" localSheetId="5">'[264]Retail Spider'!#REF!</definedName>
    <definedName name="NZ">'[265]Retail Spider'!#REF!</definedName>
    <definedName name="N행">#REF!</definedName>
    <definedName name="OBEN">#REF!</definedName>
    <definedName name="objcycle" localSheetId="5">'[268]GM_FYPCap '!$AB$7</definedName>
    <definedName name="objcycle">'[269]GM_FYPCap '!$AB$7</definedName>
    <definedName name="OEM_Name">#REF!</definedName>
    <definedName name="office">#REF!</definedName>
    <definedName name="okSPbaseDLG" localSheetId="5">[108]!okSPbaseDLG</definedName>
    <definedName name="okSPbaseDLG">[109]!okSPbaseDLG</definedName>
    <definedName name="ooooo" localSheetId="5" hidden="1">{#VALUE!,#N/A,FALSE,0;#N/A,#N/A,FALSE,0;#N/A,#N/A,FALSE,0;#N/A,#N/A,FALSE,0}</definedName>
    <definedName name="ooooo" hidden="1">{#VALUE!,#N/A,FALSE,0;#N/A,#N/A,FALSE,0;#N/A,#N/A,FALSE,0;#N/A,#N/A,FALSE,0}</definedName>
    <definedName name="Op_Combo_Ch">#REF!</definedName>
    <definedName name="Op_Wrksht_Ch">#REF!</definedName>
    <definedName name="Oper_ROA">#REF!</definedName>
    <definedName name="Oper_WC">#REF!</definedName>
    <definedName name="Oper_WC_Sales">#REF!</definedName>
    <definedName name="Oper_WC_TO">#REF!</definedName>
    <definedName name="Option">#REF!</definedName>
    <definedName name="OPTION_1">#REF!</definedName>
    <definedName name="OPTION_2">#REF!</definedName>
    <definedName name="OPTION_3">#REF!</definedName>
    <definedName name="OPTION_4">#REF!</definedName>
    <definedName name="OrderTable" hidden="1">#REF!</definedName>
    <definedName name="orgall">#REF!</definedName>
    <definedName name="OrigData">#REF!</definedName>
    <definedName name="Overall">#REF!</definedName>
    <definedName name="O행">#REF!</definedName>
    <definedName name="p" localSheetId="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p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P.4" localSheetId="5" hidden="1">{"REVISED",#N/A,FALSE,"Sheet1"}</definedName>
    <definedName name="P.4" hidden="1">{"REVISED",#N/A,FALSE,"Sheet1"}</definedName>
    <definedName name="P.4aerea" localSheetId="5" hidden="1">{"REVISED",#N/A,FALSE,"Sheet1"}</definedName>
    <definedName name="P.4aerea" hidden="1">{"REVISED",#N/A,FALSE,"Sheet1"}</definedName>
    <definedName name="p5p5o" localSheetId="5" hidden="1">{#VALUE!,#N/A,FALSE,0;#N/A,#N/A,FALSE,0;#N/A,#N/A,FALSE,0;#N/A,#N/A,FALSE,0}</definedName>
    <definedName name="p5p5o" hidden="1">{#VALUE!,#N/A,FALSE,0;#N/A,#N/A,FALSE,0;#N/A,#N/A,FALSE,0;#N/A,#N/A,FALSE,0}</definedName>
    <definedName name="P８ａ" localSheetId="5">[270]機種別!#REF!</definedName>
    <definedName name="P８ａ">[271]機種別!#REF!</definedName>
    <definedName name="PA">#REF!</definedName>
    <definedName name="page1">#REF!</definedName>
    <definedName name="Page10" localSheetId="5" hidden="1">{#N/A,#N/A,TRUE,"RIDE";#N/A,#N/A,TRUE,"STEERING";#N/A,#N/A,TRUE,"HANDLING";#N/A,#N/A,TRUE,"BRAKING"}</definedName>
    <definedName name="Page10" hidden="1">{#N/A,#N/A,TRUE,"RIDE";#N/A,#N/A,TRUE,"STEERING";#N/A,#N/A,TRUE,"HANDLING";#N/A,#N/A,TRUE,"BRAKING"}</definedName>
    <definedName name="Page11" localSheetId="5" hidden="1">{#N/A,#N/A,TRUE,"RIDE";#N/A,#N/A,TRUE,"STEERING";#N/A,#N/A,TRUE,"HANDLING";#N/A,#N/A,TRUE,"BRAKING"}</definedName>
    <definedName name="Page11" hidden="1">{#N/A,#N/A,TRUE,"RIDE";#N/A,#N/A,TRUE,"STEERING";#N/A,#N/A,TRUE,"HANDLING";#N/A,#N/A,TRUE,"BRAKING"}</definedName>
    <definedName name="Page12" localSheetId="5" hidden="1">{#N/A,#N/A,TRUE,"RIDE";#N/A,#N/A,TRUE,"STEERING";#N/A,#N/A,TRUE,"HANDLING";#N/A,#N/A,TRUE,"BRAKING"}</definedName>
    <definedName name="Page12" hidden="1">{#N/A,#N/A,TRUE,"RIDE";#N/A,#N/A,TRUE,"STEERING";#N/A,#N/A,TRUE,"HANDLING";#N/A,#N/A,TRUE,"BRAKING"}</definedName>
    <definedName name="Page13" localSheetId="5" hidden="1">{#N/A,#N/A,TRUE,"RIDE";#N/A,#N/A,TRUE,"STEERING";#N/A,#N/A,TRUE,"HANDLING";#N/A,#N/A,TRUE,"BRAKING"}</definedName>
    <definedName name="Page13" hidden="1">{#N/A,#N/A,TRUE,"RIDE";#N/A,#N/A,TRUE,"STEERING";#N/A,#N/A,TRUE,"HANDLING";#N/A,#N/A,TRUE,"BRAKING"}</definedName>
    <definedName name="page2" localSheetId="5">[272]PA2000!#REF!</definedName>
    <definedName name="page2">[273]PA2000!#REF!</definedName>
    <definedName name="page3" localSheetId="5">[274]Baseline!$A$7:$B$31,[274]Baseline!#REF!,[274]Baseline!$N$3:$R$31</definedName>
    <definedName name="page3">[275]Baseline!$A$7:$B$31,[275]Baseline!#REF!,[275]Baseline!$N$3:$R$31</definedName>
    <definedName name="Page4" localSheetId="5" hidden="1">{#N/A,#N/A,TRUE,"RIDE";#N/A,#N/A,TRUE,"STEERING";#N/A,#N/A,TRUE,"HANDLING";#N/A,#N/A,TRUE,"BRAKING"}</definedName>
    <definedName name="Page4" hidden="1">{#N/A,#N/A,TRUE,"RIDE";#N/A,#N/A,TRUE,"STEERING";#N/A,#N/A,TRUE,"HANDLING";#N/A,#N/A,TRUE,"BRAKING"}</definedName>
    <definedName name="Page5" localSheetId="5" hidden="1">{#N/A,#N/A,TRUE,"RIDE";#N/A,#N/A,TRUE,"STEERING";#N/A,#N/A,TRUE,"HANDLING";#N/A,#N/A,TRUE,"BRAKING"}</definedName>
    <definedName name="Page5" hidden="1">{#N/A,#N/A,TRUE,"RIDE";#N/A,#N/A,TRUE,"STEERING";#N/A,#N/A,TRUE,"HANDLING";#N/A,#N/A,TRUE,"BRAKING"}</definedName>
    <definedName name="Page6" localSheetId="5" hidden="1">{#N/A,#N/A,TRUE,"RIDE";#N/A,#N/A,TRUE,"STEERING";#N/A,#N/A,TRUE,"HANDLING";#N/A,#N/A,TRUE,"BRAKING"}</definedName>
    <definedName name="Page6" hidden="1">{#N/A,#N/A,TRUE,"RIDE";#N/A,#N/A,TRUE,"STEERING";#N/A,#N/A,TRUE,"HANDLING";#N/A,#N/A,TRUE,"BRAKING"}</definedName>
    <definedName name="Page7" localSheetId="5" hidden="1">{"'和文'!$Q$45:$AP$71"}</definedName>
    <definedName name="Page7" hidden="1">{"'和文'!$Q$45:$AP$71"}</definedName>
    <definedName name="Page8" localSheetId="5" hidden="1">{#N/A,#N/A,TRUE,"RIDE";#N/A,#N/A,TRUE,"STEERING";#N/A,#N/A,TRUE,"HANDLING";#N/A,#N/A,TRUE,"BRAKING"}</definedName>
    <definedName name="Page8" hidden="1">{#N/A,#N/A,TRUE,"RIDE";#N/A,#N/A,TRUE,"STEERING";#N/A,#N/A,TRUE,"HANDLING";#N/A,#N/A,TRUE,"BRAKING"}</definedName>
    <definedName name="Page9" localSheetId="5" hidden="1">{#N/A,#N/A,TRUE,"RIDE";#N/A,#N/A,TRUE,"STEERING";#N/A,#N/A,TRUE,"HANDLING";#N/A,#N/A,TRUE,"BRAKING"}</definedName>
    <definedName name="Page9" hidden="1">{#N/A,#N/A,TRUE,"RIDE";#N/A,#N/A,TRUE,"STEERING";#N/A,#N/A,TRUE,"HANDLING";#N/A,#N/A,TRUE,"BRAKING"}</definedName>
    <definedName name="PALS_Number" localSheetId="5">[64]!PALS_Number</definedName>
    <definedName name="PALS_Number">[65]!PALS_Number</definedName>
    <definedName name="PANAL">#REF!</definedName>
    <definedName name="Part">#REF!</definedName>
    <definedName name="Part_Level">#REF!</definedName>
    <definedName name="Part_Level1">#REF!</definedName>
    <definedName name="PartData" localSheetId="5">'[252]Master Parts List'!$A$3:$DY$730</definedName>
    <definedName name="PartData">'[253]Master Parts List'!$A$3:$DY$730</definedName>
    <definedName name="PARTS_DATA">#REF!</definedName>
    <definedName name="paste">#REF!,#REF!,#REF!,#REF!,#REF!,#REF!,#REF!,#REF!</definedName>
    <definedName name="paste1" localSheetId="5">[276]JY134J!$CC$46:$CO$54,[276]JY134J!$CC$58:$CO$66,[276]JY134J!$CC$70:$CO$78,[276]JY134J!$CC$82:$CO$90</definedName>
    <definedName name="paste1">[277]JY134J!$CC$46:$CO$54,[277]JY134J!$CC$58:$CO$66,[277]JY134J!$CC$70:$CO$78,[277]JY134J!$CC$82:$CO$90</definedName>
    <definedName name="paste2" localSheetId="5">[276]JY134J!$CC$94:$CO$102,[276]JY134J!$CC$106:$CO$114,[276]JY134J!$CC$118:$CO$126,[276]JY134J!$CC$130:$CO$138</definedName>
    <definedName name="paste2">[277]JY134J!$CC$94:$CO$102,[277]JY134J!$CC$106:$CO$114,[277]JY134J!$CC$118:$CO$126,[277]JY134J!$CC$130:$CO$138</definedName>
    <definedName name="paste3" localSheetId="5">[276]JY134J!$CC$142:$CO$150,[276]JY134J!$CC$154:$CO$162,[276]JY134J!$CC$166:$CO$174,[276]JY134J!$CC$178:$CO$186</definedName>
    <definedName name="paste3">[277]JY134J!$CC$142:$CO$150,[277]JY134J!$CC$154:$CO$162,[277]JY134J!$CC$166:$CO$174,[277]JY134J!$CC$178:$CO$186</definedName>
    <definedName name="paste4" localSheetId="5">[276]JY134J!$CD$192:$CR$200,[276]JY134J!$CD$204:$CR$212,[276]JY134J!$CD$216:$CR$224,[276]JY134J!$CD$228:$CR$236</definedName>
    <definedName name="paste4">[277]JY134J!$CD$192:$CR$200,[277]JY134J!$CD$204:$CR$212,[277]JY134J!$CD$216:$CR$224,[277]JY134J!$CD$228:$CR$236</definedName>
    <definedName name="Pcprice" localSheetId="5">'[278]Piece Cost'!$N$40</definedName>
    <definedName name="Pcprice">'[279]Piece Cost'!$N$40</definedName>
    <definedName name="Pcprice2" localSheetId="5">'[280]Piece Cost'!$N$42</definedName>
    <definedName name="Pcprice2">'[281]Piece Cost'!$N$42</definedName>
    <definedName name="PEP">#REF!</definedName>
    <definedName name="Per_unit_L_C" localSheetId="5">[78]Taiwan!$A$4:$R$102</definedName>
    <definedName name="Per_unit_L_C">[79]Taiwan!$A$4:$R$102</definedName>
    <definedName name="Per_unit_USD" localSheetId="5">[78]Taiwan!$A$215:$S$283</definedName>
    <definedName name="Per_unit_USD">[79]Taiwan!$A$215:$S$283</definedName>
    <definedName name="percent1">#REF!</definedName>
    <definedName name="percent2">#REF!</definedName>
    <definedName name="percent3">#REF!</definedName>
    <definedName name="percent4">#REF!</definedName>
    <definedName name="percent5">#REF!</definedName>
    <definedName name="percent6">#REF!</definedName>
    <definedName name="percent7">#REF!</definedName>
    <definedName name="percent8">#REF!</definedName>
    <definedName name="percentage" localSheetId="5">[124]SUM14ZC1!#REF!</definedName>
    <definedName name="percentage">[125]SUM14ZC1!#REF!</definedName>
    <definedName name="percentage1" localSheetId="5">[126]SUM14ZC1!#REF!</definedName>
    <definedName name="percentage1">[127]SUM14ZC1!#REF!</definedName>
    <definedName name="percenttotal">#REF!</definedName>
    <definedName name="PermTemp">#REF!</definedName>
    <definedName name="petrol_factor" localSheetId="5">[96]basic!$B$2</definedName>
    <definedName name="petrol_factor">[97]basic!$B$2</definedName>
    <definedName name="PEUGEOT" localSheetId="5">[58]検索条件メイク!#REF!</definedName>
    <definedName name="PEUGEOT">[59]検索条件メイク!#REF!</definedName>
    <definedName name="PFILENM">#REF!</definedName>
    <definedName name="PGM_CODE">#REF!</definedName>
    <definedName name="Pillar_Ch">#REF!</definedName>
    <definedName name="Pivot_Data">#REF!</definedName>
    <definedName name="PL" localSheetId="5">'[72]#REF'!$DJ$1:$DJ$65536</definedName>
    <definedName name="PL">'[73]#REF'!$DJ$1:$DJ$65536</definedName>
    <definedName name="PLAN1" localSheetId="5" hidden="1">{#N/A,#N/A,TRUE,"RIDE";#N/A,#N/A,TRUE,"STEERING";#N/A,#N/A,TRUE,"HANDLING";#N/A,#N/A,TRUE,"BRAKING"}</definedName>
    <definedName name="PLAN1" hidden="1">{#N/A,#N/A,TRUE,"RIDE";#N/A,#N/A,TRUE,"STEERING";#N/A,#N/A,TRUE,"HANDLING";#N/A,#N/A,TRUE,"BRAKING"}</definedName>
    <definedName name="PLAN10" localSheetId="5" hidden="1">{#N/A,#N/A,TRUE,"RIDE";#N/A,#N/A,TRUE,"STEERING";#N/A,#N/A,TRUE,"HANDLING";#N/A,#N/A,TRUE,"BRAKING"}</definedName>
    <definedName name="PLAN10" hidden="1">{#N/A,#N/A,TRUE,"RIDE";#N/A,#N/A,TRUE,"STEERING";#N/A,#N/A,TRUE,"HANDLING";#N/A,#N/A,TRUE,"BRAKING"}</definedName>
    <definedName name="PLAN2" localSheetId="5" hidden="1">{#N/A,#N/A,TRUE,"RIDE";#N/A,#N/A,TRUE,"STEERING";#N/A,#N/A,TRUE,"HANDLING";#N/A,#N/A,TRUE,"BRAKING"}</definedName>
    <definedName name="PLAN2" hidden="1">{#N/A,#N/A,TRUE,"RIDE";#N/A,#N/A,TRUE,"STEERING";#N/A,#N/A,TRUE,"HANDLING";#N/A,#N/A,TRUE,"BRAKING"}</definedName>
    <definedName name="PLAN3" localSheetId="5" hidden="1">{#N/A,#N/A,TRUE,"RIDE";#N/A,#N/A,TRUE,"STEERING";#N/A,#N/A,TRUE,"HANDLING";#N/A,#N/A,TRUE,"BRAKING"}</definedName>
    <definedName name="PLAN3" hidden="1">{#N/A,#N/A,TRUE,"RIDE";#N/A,#N/A,TRUE,"STEERING";#N/A,#N/A,TRUE,"HANDLING";#N/A,#N/A,TRUE,"BRAKING"}</definedName>
    <definedName name="PLAN4" localSheetId="5" hidden="1">{#N/A,#N/A,TRUE,"RIDE";#N/A,#N/A,TRUE,"STEERING";#N/A,#N/A,TRUE,"HANDLING";#N/A,#N/A,TRUE,"BRAKING"}</definedName>
    <definedName name="PLAN4" hidden="1">{#N/A,#N/A,TRUE,"RIDE";#N/A,#N/A,TRUE,"STEERING";#N/A,#N/A,TRUE,"HANDLING";#N/A,#N/A,TRUE,"BRAKING"}</definedName>
    <definedName name="PLAN5" localSheetId="5" hidden="1">{#N/A,#N/A,TRUE,"RIDE";#N/A,#N/A,TRUE,"STEERING";#N/A,#N/A,TRUE,"HANDLING";#N/A,#N/A,TRUE,"BRAKING"}</definedName>
    <definedName name="PLAN5" hidden="1">{#N/A,#N/A,TRUE,"RIDE";#N/A,#N/A,TRUE,"STEERING";#N/A,#N/A,TRUE,"HANDLING";#N/A,#N/A,TRUE,"BRAKING"}</definedName>
    <definedName name="PLAN6" localSheetId="5" hidden="1">{#N/A,#N/A,TRUE,"RIDE";#N/A,#N/A,TRUE,"STEERING";#N/A,#N/A,TRUE,"HANDLING";#N/A,#N/A,TRUE,"BRAKING"}</definedName>
    <definedName name="PLAN6" hidden="1">{#N/A,#N/A,TRUE,"RIDE";#N/A,#N/A,TRUE,"STEERING";#N/A,#N/A,TRUE,"HANDLING";#N/A,#N/A,TRUE,"BRAKING"}</definedName>
    <definedName name="PLAN7" localSheetId="5" hidden="1">{"'和文'!$Q$45:$AP$71"}</definedName>
    <definedName name="PLAN7" hidden="1">{"'和文'!$Q$45:$AP$71"}</definedName>
    <definedName name="PLAN8" localSheetId="5" hidden="1">{#N/A,#N/A,TRUE,"RIDE";#N/A,#N/A,TRUE,"STEERING";#N/A,#N/A,TRUE,"HANDLING";#N/A,#N/A,TRUE,"BRAKING"}</definedName>
    <definedName name="PLAN8" hidden="1">{#N/A,#N/A,TRUE,"RIDE";#N/A,#N/A,TRUE,"STEERING";#N/A,#N/A,TRUE,"HANDLING";#N/A,#N/A,TRUE,"BRAKING"}</definedName>
    <definedName name="PLAN9" localSheetId="5" hidden="1">{#N/A,#N/A,TRUE,"RIDE";#N/A,#N/A,TRUE,"STEERING";#N/A,#N/A,TRUE,"HANDLING";#N/A,#N/A,TRUE,"BRAKING"}</definedName>
    <definedName name="PLAN9" hidden="1">{#N/A,#N/A,TRUE,"RIDE";#N/A,#N/A,TRUE,"STEERING";#N/A,#N/A,TRUE,"HANDLING";#N/A,#N/A,TRUE,"BRAKING"}</definedName>
    <definedName name="plant" localSheetId="5">#REF!</definedName>
    <definedName name="plant">#REF!</definedName>
    <definedName name="PLANTS">#REF!</definedName>
    <definedName name="PLOOP">#REF!</definedName>
    <definedName name="plot" localSheetId="5">[62]Layout!$D$8</definedName>
    <definedName name="plot">[63]Layout!$D$8</definedName>
    <definedName name="PNPrinciple" localSheetId="5">[282]Constant!#REF!</definedName>
    <definedName name="PNPrinciple">[283]Constant!#REF!</definedName>
    <definedName name="poi" localSheetId="5" hidden="1">{#N/A,#N/A,TRUE,"RIDE";#N/A,#N/A,TRUE,"STEERING";#N/A,#N/A,TRUE,"HANDLING";#N/A,#N/A,TRUE,"BRAKING"}</definedName>
    <definedName name="poi" hidden="1">{#N/A,#N/A,TRUE,"RIDE";#N/A,#N/A,TRUE,"STEERING";#N/A,#N/A,TRUE,"HANDLING";#N/A,#N/A,TRUE,"BRAKING"}</definedName>
    <definedName name="Police" localSheetId="5">'[106]C80 Hedge &amp; Prov.'!$M$13</definedName>
    <definedName name="Police">'[107]C80 Hedge &amp; Prov.'!$M$13</definedName>
    <definedName name="POR439C124RTSQKS15C4LRTM0TB0TB0">#REF!</definedName>
    <definedName name="PORSCHE" localSheetId="5">[58]検索条件メイク!#REF!</definedName>
    <definedName name="PORSCHE">[59]検索条件メイク!#REF!</definedName>
    <definedName name="Portugal">#REF!</definedName>
    <definedName name="powertrain">#REF!</definedName>
    <definedName name="ｐｐ" localSheetId="5" hidden="1">{#N/A,#N/A,TRUE,"RIDE";#N/A,#N/A,TRUE,"STEERING";#N/A,#N/A,TRUE,"HANDLING";#N/A,#N/A,TRUE,"BRAKING"}</definedName>
    <definedName name="ｐｐ" hidden="1">{#N/A,#N/A,TRUE,"RIDE";#N/A,#N/A,TRUE,"STEERING";#N/A,#N/A,TRUE,"HANDLING";#N/A,#N/A,TRUE,"BRAKING"}</definedName>
    <definedName name="PPE">#REF!</definedName>
    <definedName name="PPE_Sales">#REF!</definedName>
    <definedName name="PPE_TO">#REF!</definedName>
    <definedName name="ppp" localSheetId="5" hidden="1">{#N/A,#N/A,TRUE,"RIDE";#N/A,#N/A,TRUE,"STEERING";#N/A,#N/A,TRUE,"HANDLING";#N/A,#N/A,TRUE,"BRAKING"}</definedName>
    <definedName name="ppp" hidden="1">{#N/A,#N/A,TRUE,"RIDE";#N/A,#N/A,TRUE,"STEERING";#N/A,#N/A,TRUE,"HANDLING";#N/A,#N/A,TRUE,"BRAKING"}</definedName>
    <definedName name="Prelim">#REF!</definedName>
    <definedName name="prem">#REF!</definedName>
    <definedName name="prindustry">#REF!</definedName>
    <definedName name="print">#REF!</definedName>
    <definedName name="Print_1">#REF!</definedName>
    <definedName name="Print_2">#REF!</definedName>
    <definedName name="_xlnm.Print_Area" localSheetId="5">'[284]RD제품개발투자비(매가)'!#REF!</definedName>
    <definedName name="_xlnm.Print_Area">'[285]RD제품개발투자비(매가)'!#REF!</definedName>
    <definedName name="Print_Area_MI">#REF!</definedName>
    <definedName name="Print_Aus">#REF!</definedName>
    <definedName name="Print_Aus1">#REF!</definedName>
    <definedName name="Print_data">#REF!</definedName>
    <definedName name="Print_EC">#REF!</definedName>
    <definedName name="Print_EC1">#REF!</definedName>
    <definedName name="_xlnm.Print_Titles">#N/A</definedName>
    <definedName name="Print_Titles_MI">#REF!</definedName>
    <definedName name="print1">#REF!</definedName>
    <definedName name="print1.5">#REF!</definedName>
    <definedName name="print10">#REF!</definedName>
    <definedName name="print100">#REF!</definedName>
    <definedName name="print101">#REF!</definedName>
    <definedName name="print102">#REF!</definedName>
    <definedName name="print11">#REF!</definedName>
    <definedName name="print12">#REF!</definedName>
    <definedName name="print1919">#REF!</definedName>
    <definedName name="print2">#REF!</definedName>
    <definedName name="print3">#REF!</definedName>
    <definedName name="print3.5">#REF!</definedName>
    <definedName name="print4">#REF!</definedName>
    <definedName name="print5">#REF!</definedName>
    <definedName name="print6">#REF!</definedName>
    <definedName name="print7">#REF!</definedName>
    <definedName name="print8">#REF!</definedName>
    <definedName name="print9">#REF!</definedName>
    <definedName name="print999">#REF!</definedName>
    <definedName name="print99999">#REF!</definedName>
    <definedName name="printchuhan">#REF!</definedName>
    <definedName name="printdata">#REF!</definedName>
    <definedName name="Printjisseki">#REF!</definedName>
    <definedName name="prior_issue" localSheetId="5">[230]NM_CASH!#REF!</definedName>
    <definedName name="prior_issue">[231]NM_CASH!#REF!</definedName>
    <definedName name="Priority" localSheetId="5">'[114]CA Tasks'!$J$2:$J$5</definedName>
    <definedName name="Priority">'[115]CA Tasks'!$J$2:$J$5</definedName>
    <definedName name="Prj">#REF!</definedName>
    <definedName name="PRM">#REF!</definedName>
    <definedName name="PRO">#REF!</definedName>
    <definedName name="Prod_days">#REF!</definedName>
    <definedName name="ProdForm" hidden="1">#REF!</definedName>
    <definedName name="prodspace">#REF!</definedName>
    <definedName name="Product" hidden="1">#REF!</definedName>
    <definedName name="Product_Group">#REF!</definedName>
    <definedName name="Product_Line">#REF!</definedName>
    <definedName name="production">#REF!</definedName>
    <definedName name="Profits" localSheetId="5">'[104]VL PBT'!$A$7:$AF$90</definedName>
    <definedName name="Profits">'[105]VL PBT'!$A$7:$AF$90</definedName>
    <definedName name="PROG.SERIE_98">#REF!</definedName>
    <definedName name="PROG.SERIE_99">#REF!</definedName>
    <definedName name="Prog_Life" localSheetId="5">'[286]BOM Compile'!$F$4</definedName>
    <definedName name="Prog_Life">'[287]BOM Compile'!$F$4</definedName>
    <definedName name="Prog_VOL" localSheetId="5">'6-钢板采购价格趋势图-2024'!VehVolume*'6-钢板采购价格趋势图-2024'!Prog_Life</definedName>
    <definedName name="Prog_VOL">VehVolume*Prog_Life</definedName>
    <definedName name="Program_Status">#REF!</definedName>
    <definedName name="Program_Status_Text">#REF!,#REF!,#REF!,#REF!,#REF!</definedName>
    <definedName name="Program_Status_Text_Extract">#REF!</definedName>
    <definedName name="ProgramNumber" localSheetId="5">[288]Arrivals!$E$7</definedName>
    <definedName name="ProgramNumber">[289]Arrivals!$E$7</definedName>
    <definedName name="ProgramStart" localSheetId="5">[290]Instructions!#REF!</definedName>
    <definedName name="ProgramStart">[291]Instructions!#REF!</definedName>
    <definedName name="Proj_data" localSheetId="5">[292]Table_ｺｽ革使用欄!$B$4:$B$65</definedName>
    <definedName name="Proj_data">[293]Table_ｺｽ革使用欄!$B$4:$B$65</definedName>
    <definedName name="proj_list">#REF!</definedName>
    <definedName name="PROJCT_LIST">#REF!</definedName>
    <definedName name="project" localSheetId="5">[62]Input!$D$3</definedName>
    <definedName name="project">[63]Input!$D$3</definedName>
    <definedName name="project_list" localSheetId="5">[124]SUM14ZC1!#REF!</definedName>
    <definedName name="project_list">[125]SUM14ZC1!#REF!</definedName>
    <definedName name="project_list1" localSheetId="5">[126]SUM14ZC1!#REF!</definedName>
    <definedName name="project_list1">[127]SUM14ZC1!#REF!</definedName>
    <definedName name="project1" localSheetId="5">[126]SUM14ZC1!#REF!</definedName>
    <definedName name="project1">[127]SUM14ZC1!#REF!</definedName>
    <definedName name="PROJECTED_FIRST_QUARTER_AND_SECOND_QUARTER_2000_FIXED_ASSETS" localSheetId="5">'[104]#REF'!$A$101</definedName>
    <definedName name="PROJECTED_FIRST_QUARTER_AND_SECOND_QUARTER_2000_FIXED_ASSETS">'[105]#REF'!$A$101</definedName>
    <definedName name="PROJECTED_FULL_YEAR_1999_FIXED_ASSETS" localSheetId="5">'[104]#REF'!$A$100</definedName>
    <definedName name="PROJECTED_FULL_YEAR_1999_FIXED_ASSETS">'[105]#REF'!$A$100</definedName>
    <definedName name="PROJECTED_FULL_YEAR_2000_FIXED_ASSETS" localSheetId="5">'[104]#REF'!$A$103</definedName>
    <definedName name="PROJECTED_FULL_YEAR_2000_FIXED_ASSETS">'[105]#REF'!$A$103</definedName>
    <definedName name="PROJECTED_Q3_AND_Q4_1999____Q1_AND_Q2_2000_FIXED_ASSETS" localSheetId="5">'[104]#REF'!$A$104</definedName>
    <definedName name="PROJECTED_Q3_AND_Q4_1999____Q1_AND_Q2_2000_FIXED_ASSETS">'[105]#REF'!$A$104</definedName>
    <definedName name="PROJECTED_THIRD_AND_FOURTH_QUARTER_1999_FIXED_ASSETS" localSheetId="5">'[104]#REF'!$A$99</definedName>
    <definedName name="PROJECTED_THIRD_AND_FOURTH_QUARTER_1999_FIXED_ASSETS">'[105]#REF'!$A$99</definedName>
    <definedName name="PROJECTED_THIRD_AND_FOURTH_QUARTER_2000_FIXED_ASSETS" localSheetId="5">'[104]#REF'!$A$102</definedName>
    <definedName name="PROJECTED_THIRD_AND_FOURTH_QUARTER_2000_FIXED_ASSETS">'[105]#REF'!$A$102</definedName>
    <definedName name="PROJECT명" localSheetId="5">#REF!</definedName>
    <definedName name="PROJECT명">#REF!</definedName>
    <definedName name="PROMPT1" localSheetId="5">[294]Summary!$E$14:$E$14</definedName>
    <definedName name="PROMPT1">[295]Summary!$E$14:$E$14</definedName>
    <definedName name="PROMPT2" localSheetId="5">[296]Summary!$E$14:$E$14</definedName>
    <definedName name="PROMPT2">[297]Summary!$E$14:$E$14</definedName>
    <definedName name="Proposed">#REF!</definedName>
    <definedName name="PROTO">#REF!</definedName>
    <definedName name="PROTO1">#REF!</definedName>
    <definedName name="Prototype">#REF!</definedName>
    <definedName name="prtD2">#REF!</definedName>
    <definedName name="prtD3">#REF!</definedName>
    <definedName name="prtD4">#REF!</definedName>
    <definedName name="prtD5">#REF!</definedName>
    <definedName name="prtD6">#REF!</definedName>
    <definedName name="prtD7">#REF!</definedName>
    <definedName name="prtD8">#REF!</definedName>
    <definedName name="prtD9">#REF!</definedName>
    <definedName name="PSMPLQ12C4LRTOR339C224RTMTBTBTB">#REF!</definedName>
    <definedName name="PT_BYUSG">#REF!</definedName>
    <definedName name="PT_LOOP">#REF!</definedName>
    <definedName name="PT1_List_20">#REF!</definedName>
    <definedName name="PT1_List_LH_40">#REF!</definedName>
    <definedName name="PT1_List_R3">#REF!</definedName>
    <definedName name="PT1_List_RH_40">#REF!</definedName>
    <definedName name="PT1_List_Row1">#REF!</definedName>
    <definedName name="PTCNT">#REF!</definedName>
    <definedName name="PTCNTMODEL">#REF!</definedName>
    <definedName name="PTCNTOFFSET">#REF!</definedName>
    <definedName name="PT設_Monthly">#REF!</definedName>
    <definedName name="PT実_Monthly">#REF!</definedName>
    <definedName name="PU_Large" localSheetId="5">[98]検索条件!$A$219:$IV$220</definedName>
    <definedName name="PU_Large">[99]検索条件!$A$219:$IV$220</definedName>
    <definedName name="PU_Light" localSheetId="5">[98]検索条件!$A$227:$IV$228</definedName>
    <definedName name="PU_Light">[99]検索条件!$A$227:$IV$228</definedName>
    <definedName name="PU_Small" localSheetId="5">[98]検索条件!$A$223:$IV$224</definedName>
    <definedName name="PU_Small">[99]検索条件!$A$223:$IV$224</definedName>
    <definedName name="pullahead">#REF!</definedName>
    <definedName name="PUTVALUE">#REF!</definedName>
    <definedName name="PV_Cost_Tot" localSheetId="5">[154]Worksheet!$Q$63</definedName>
    <definedName name="PV_Cost_Tot">[155]Worksheet!$Q$63</definedName>
    <definedName name="PV_Cost_Tot_Mkt" localSheetId="5">[154]Worksheet!$R$63</definedName>
    <definedName name="PV_Cost_Tot_Mkt">[155]Worksheet!$R$63</definedName>
    <definedName name="PV_Grand_Total" localSheetId="5">#REF!</definedName>
    <definedName name="PV_Grand_Total">#REF!</definedName>
    <definedName name="PV_Grand_Total_Mkt">#REF!</definedName>
    <definedName name="PVA_Changes">#REF!</definedName>
    <definedName name="P행">#REF!</definedName>
    <definedName name="q" localSheetId="5" hidden="1">{"'和文'!$Q$45:$AP$71"}</definedName>
    <definedName name="q" hidden="1">{"'和文'!$Q$45:$AP$71"}</definedName>
    <definedName name="Q_CCL_Name___CDS_ID">#REF!</definedName>
    <definedName name="Q_OutInput">#REF!</definedName>
    <definedName name="Q_ΣSPLR_商品名">#REF!</definedName>
    <definedName name="Q_ｻﾌﾟﾗｲﾔｰ名">#REF!</definedName>
    <definedName name="qaqa" localSheetId="5" hidden="1">{"REVISED",#N/A,FALSE,"Sheet1"}</definedName>
    <definedName name="qaqa" hidden="1">{"REVISED",#N/A,FALSE,"Sheet1"}</definedName>
    <definedName name="QAS登録" localSheetId="5">'[260]R&amp;D変換サブ'!#REF!</definedName>
    <definedName name="QAS登録">'[261]R&amp;D変換サブ'!#REF!</definedName>
    <definedName name="qawea" localSheetId="5" hidden="1">{"REVISED",#N/A,FALSE,"Sheet1"}</definedName>
    <definedName name="qawea" hidden="1">{"REVISED",#N/A,FALSE,"Sheet1"}</definedName>
    <definedName name="qaz" localSheetId="5" hidden="1">{#N/A,#N/A,FALSE,"626 DX";#N/A,#N/A,FALSE,"626 LX";#N/A,#N/A,FALSE,"626 LX-V6";#N/A,#N/A,FALSE,"626 ES-V6"}</definedName>
    <definedName name="qaz" hidden="1">{#N/A,#N/A,FALSE,"626 DX";#N/A,#N/A,FALSE,"626 LX";#N/A,#N/A,FALSE,"626 LX-V6";#N/A,#N/A,FALSE,"626 ES-V6"}</definedName>
    <definedName name="ｑｑ" localSheetId="5" hidden="1">{#N/A,#N/A,TRUE,"RIDE";#N/A,#N/A,TRUE,"STEERING";#N/A,#N/A,TRUE,"HANDLING";#N/A,#N/A,TRUE,"BRAKING"}</definedName>
    <definedName name="ｑｑ" hidden="1">{#N/A,#N/A,TRUE,"RIDE";#N/A,#N/A,TRUE,"STEERING";#N/A,#N/A,TRUE,"HANDLING";#N/A,#N/A,TRUE,"BRAKING"}</definedName>
    <definedName name="QQQ">#REF!</definedName>
    <definedName name="ｑｑｑｑｑ" localSheetId="5" hidden="1">{#N/A,#N/A,TRUE,"RIDE";#N/A,#N/A,TRUE,"STEERING";#N/A,#N/A,TRUE,"HANDLING";#N/A,#N/A,TRUE,"BRAKING"}</definedName>
    <definedName name="ｑｑｑｑｑ" hidden="1">{#N/A,#N/A,TRUE,"RIDE";#N/A,#N/A,TRUE,"STEERING";#N/A,#N/A,TRUE,"HANDLING";#N/A,#N/A,TRUE,"BRAKING"}</definedName>
    <definedName name="qqss" localSheetId="5" hidden="1">{"REVISED",#N/A,FALSE,"Sheet1"}</definedName>
    <definedName name="qqss" hidden="1">{"REVISED",#N/A,FALSE,"Sheet1"}</definedName>
    <definedName name="QRF">#REF!</definedName>
    <definedName name="quarantine">#REF!</definedName>
    <definedName name="qwe" localSheetId="5" hidden="1">{#N/A,#N/A,TRUE,"RIDE";#N/A,#N/A,TRUE,"STEERING";#N/A,#N/A,TRUE,"HANDLING";#N/A,#N/A,TRUE,"BRAKING"}</definedName>
    <definedName name="qwe" hidden="1">{#N/A,#N/A,TRUE,"RIDE";#N/A,#N/A,TRUE,"STEERING";#N/A,#N/A,TRUE,"HANDLING";#N/A,#N/A,TRUE,"BRAKING"}</definedName>
    <definedName name="qwNRA0t0">#REF!</definedName>
    <definedName name="ｑｗｑｗｑｇ" localSheetId="5" hidden="1">{"REVISED",#N/A,FALSE,"Sheet1"}</definedName>
    <definedName name="ｑｗｑｗｑｇ" hidden="1">{"REVISED",#N/A,FALSE,"Sheet1"}</definedName>
    <definedName name="QZ">#REF!</definedName>
    <definedName name="Q행">#REF!</definedName>
    <definedName name="RA" localSheetId="5">[298]구동!#REF!</definedName>
    <definedName name="RA">[299]구동!#REF!</definedName>
    <definedName name="RandomIndex" localSheetId="5">[64]!RandomIndex</definedName>
    <definedName name="RandomIndex">[65]!RandomIndex</definedName>
    <definedName name="Rate">#REF!</definedName>
    <definedName name="RCArea" hidden="1">#REF!</definedName>
    <definedName name="ｒｄｇｈｂ" localSheetId="5" hidden="1">{"REVISED",#N/A,FALSE,"Sheet1"}</definedName>
    <definedName name="ｒｄｇｈｂ" hidden="1">{"REVISED",#N/A,FALSE,"Sheet1"}</definedName>
    <definedName name="rea">#REF!</definedName>
    <definedName name="record" localSheetId="5">[300]직원신상!#REF!</definedName>
    <definedName name="record">[301]직원신상!#REF!</definedName>
    <definedName name="Record1" localSheetId="5">[302]!Record1</definedName>
    <definedName name="Record1">[303]!Record1</definedName>
    <definedName name="Record2" localSheetId="5">[302]!Record2</definedName>
    <definedName name="Record2">[303]!Record2</definedName>
    <definedName name="Record4" localSheetId="5">[302]!Record4</definedName>
    <definedName name="Record4">[303]!Record4</definedName>
    <definedName name="Record5" localSheetId="5">[302]!Record5</definedName>
    <definedName name="Record5">[303]!Record5</definedName>
    <definedName name="Record6" localSheetId="5">[302]!Record6</definedName>
    <definedName name="Record6">[303]!Record6</definedName>
    <definedName name="Recorder" localSheetId="5">'[72]#REF'!$A$9:$A$16384</definedName>
    <definedName name="Recorder">'[73]#REF'!$A$9:$A$16384</definedName>
    <definedName name="Reg.">#REF!</definedName>
    <definedName name="ReganFocus" localSheetId="5">[64]!ReganFocus</definedName>
    <definedName name="ReganFocus">[65]!ReganFocus</definedName>
    <definedName name="reganfocus1" localSheetId="5">[64]!reganfocus1</definedName>
    <definedName name="reganfocus1">[65]!reganfocus1</definedName>
    <definedName name="RENAULT">#REF!</definedName>
    <definedName name="ReSetView" localSheetId="5">[64]!ReSetView</definedName>
    <definedName name="ReSetView">[65]!ReSetView</definedName>
    <definedName name="Responsibility" localSheetId="5">[122]Instructions!#REF!</definedName>
    <definedName name="Responsibility">[123]Instructions!#REF!</definedName>
    <definedName name="Retest_Percent" localSheetId="5">#REF!</definedName>
    <definedName name="Retest_Percent">#REF!</definedName>
    <definedName name="Retest_Tot">#REF!</definedName>
    <definedName name="Retest_Tot_Mkt">#REF!</definedName>
    <definedName name="Revenue" localSheetId="5">[104]Rev!$A$7:$AE$79</definedName>
    <definedName name="Revenue">[105]Rev!$A$7:$AE$79</definedName>
    <definedName name="rework">#REF!</definedName>
    <definedName name="RHD_GB">#REF!</definedName>
    <definedName name="RHD_Ire">#REF!</definedName>
    <definedName name="RHD_Ire2">#REF!</definedName>
    <definedName name="ｒｈｒｈｒｒ" localSheetId="5" hidden="1">{"REVISED",#N/A,FALSE,"Sheet1"}</definedName>
    <definedName name="ｒｈｒｈｒｒ" hidden="1">{"REVISED",#N/A,FALSE,"Sheet1"}</definedName>
    <definedName name="rmpwr">#REF!</definedName>
    <definedName name="RN" localSheetId="5" hidden="1">{"REVISED",#N/A,FALSE,"Sheet1"}</definedName>
    <definedName name="RN" hidden="1">{"REVISED",#N/A,FALSE,"Sheet1"}</definedName>
    <definedName name="ROA">#REF!</definedName>
    <definedName name="rrrr" localSheetId="5" hidden="1">{#N/A,"VA",FALSE,"output";#N/A,"VB",FALSE,"output";#N/A,"VS",FALSE,"output";#N/A,"VC",FALSE,"output";#N/A,"VG",FALSE,"output";#N/A,"J1",FALSE,"output";#N/A,"J2",FALSE,"output";#N/A,"PT",FALSE,"output"}</definedName>
    <definedName name="rrrr" hidden="1">{#N/A,"VA",FALSE,"output";#N/A,"VB",FALSE,"output";#N/A,"VS",FALSE,"output";#N/A,"VC",FALSE,"output";#N/A,"VG",FALSE,"output";#N/A,"J1",FALSE,"output";#N/A,"J2",FALSE,"output";#N/A,"PT",FALSE,"output"}</definedName>
    <definedName name="rrrrr" localSheetId="5">'[158]LX-I4'!#REF!</definedName>
    <definedName name="rrrrr">'[159]LX-I4'!#REF!</definedName>
    <definedName name="RTCLCRCRCRCRCRCRDLRTDKDK" localSheetId="5">[300]직원신상!#REF!</definedName>
    <definedName name="RTCLCRCRCRCRCRCRDLRTDKDK">[301]직원신상!#REF!</definedName>
    <definedName name="RTCLDLRTDK" localSheetId="5">[300]직원신상!#REF!</definedName>
    <definedName name="RTCLDLRTDK">[301]직원신상!#REF!</definedName>
    <definedName name="rty" localSheetId="5" hidden="1">{#N/A,#N/A,TRUE,"RIDE";#N/A,#N/A,TRUE,"STEERING";#N/A,#N/A,TRUE,"HANDLING";#N/A,#N/A,TRUE,"BRAKING"}</definedName>
    <definedName name="rty" hidden="1">{#N/A,#N/A,TRUE,"RIDE";#N/A,#N/A,TRUE,"STEERING";#N/A,#N/A,TRUE,"HANDLING";#N/A,#N/A,TRUE,"BRAKING"}</definedName>
    <definedName name="RT울산시RTDKDK">#REF!</definedName>
    <definedName name="RX">#REF!</definedName>
    <definedName name="RYG" localSheetId="5">[122]Instructions!#REF!</definedName>
    <definedName name="RYG">[123]Instructions!#REF!</definedName>
    <definedName name="R행">#REF!</definedName>
    <definedName name="s" localSheetId="5">[72]data!#REF!</definedName>
    <definedName name="s">[73]data!#REF!</definedName>
    <definedName name="S_1">#REF!</definedName>
    <definedName name="S_1A">#REF!</definedName>
    <definedName name="sa">#REF!</definedName>
    <definedName name="SAAB" localSheetId="5">[58]検索条件メイク!#REF!</definedName>
    <definedName name="SAAB">[59]検索条件メイク!#REF!</definedName>
    <definedName name="saasas" localSheetId="5" hidden="1">{#N/A,#N/A,TRUE,"RIDE";#N/A,#N/A,TRUE,"STEERING";#N/A,#N/A,TRUE,"HANDLING";#N/A,#N/A,TRUE,"BRAKING"}</definedName>
    <definedName name="saasas" hidden="1">{#N/A,#N/A,TRUE,"RIDE";#N/A,#N/A,TRUE,"STEERING";#N/A,#N/A,TRUE,"HANDLING";#N/A,#N/A,TRUE,"BRAKING"}</definedName>
    <definedName name="Sal_Cost_Forecast" localSheetId="5">[206]XX98CALB!#REF!</definedName>
    <definedName name="Sal_Cost_Forecast">[207]XX98CALB!#REF!</definedName>
    <definedName name="salary" localSheetId="5">[62]Staff!$E$50</definedName>
    <definedName name="salary">[63]Staff!$E$50</definedName>
    <definedName name="Sales">#REF!</definedName>
    <definedName name="Sales_day">#REF!</definedName>
    <definedName name="SAQ元">#REF!</definedName>
    <definedName name="SAW">#REF!</definedName>
    <definedName name="SB_FORCE1">"CBY"</definedName>
    <definedName name="SB_FORCE10">"null"</definedName>
    <definedName name="SB_FORCE2">"CBZ"</definedName>
    <definedName name="SB_FORCE3">"null"</definedName>
    <definedName name="SB_FORCE4">"null"</definedName>
    <definedName name="SB_FORCE5">"null"</definedName>
    <definedName name="SB_FORCE6">"null"</definedName>
    <definedName name="SB_FORCE7">"null"</definedName>
    <definedName name="SB_FORCE8">"null"</definedName>
    <definedName name="SB_FORCE9">"null"</definedName>
    <definedName name="SB_STIF1">"EM1X"</definedName>
    <definedName name="SB_STIF10">"Exhaust 1 Z"</definedName>
    <definedName name="SB_STIF11">"Exhaust 2 Z"</definedName>
    <definedName name="SB_STIF12">"Exhaust 3 Z"</definedName>
    <definedName name="SB_STIF13">"null"</definedName>
    <definedName name="SB_STIF14">"null"</definedName>
    <definedName name="SB_STIF15">"null"</definedName>
    <definedName name="SB_STIF16">"null"</definedName>
    <definedName name="SB_STIF17">"null"</definedName>
    <definedName name="SB_STIF18">"null"</definedName>
    <definedName name="SB_STIF19">"null"</definedName>
    <definedName name="SB_STIF2">"EM1Y"</definedName>
    <definedName name="SB_STIF20">"null"</definedName>
    <definedName name="SB_STIF21">"null"</definedName>
    <definedName name="SB_STIF22">"null"</definedName>
    <definedName name="SB_STIF23">"null"</definedName>
    <definedName name="SB_STIF24">"null"</definedName>
    <definedName name="SB_STIF25">"null"</definedName>
    <definedName name="SB_STIF3">"EM1Z"</definedName>
    <definedName name="SB_STIF4">"EM2X"</definedName>
    <definedName name="SB_STIF5">"EM2Y"</definedName>
    <definedName name="SB_STIF6">"EM2Z"</definedName>
    <definedName name="SB_STIF7">"EM3X"</definedName>
    <definedName name="SB_STIF8">"EM3Y"</definedName>
    <definedName name="SB_STIF9">"EM3Z"</definedName>
    <definedName name="scopeinstructions">#REF!</definedName>
    <definedName name="screener" localSheetId="5">[110]Sheet2!$A$1:$BF$117</definedName>
    <definedName name="screener">[111]Sheet2!$A$1:$BF$117</definedName>
    <definedName name="sd">#REF!</definedName>
    <definedName name="sdf">#REF!</definedName>
    <definedName name="SecondYear">#REF!</definedName>
    <definedName name="sefwe" localSheetId="5" hidden="1">{"'ｱｲﾄﾞﾙ振動'!$B$2:$Q$48"}</definedName>
    <definedName name="sefwe" hidden="1">{"'ｱｲﾄﾞﾙ振動'!$B$2:$Q$48"}</definedName>
    <definedName name="SelRange">#REF!</definedName>
    <definedName name="SEPT">#REF!</definedName>
    <definedName name="Series">#REF!</definedName>
    <definedName name="service" localSheetId="5">'[304]XG PU'!#REF!</definedName>
    <definedName name="service">'[305]XG PU'!#REF!</definedName>
    <definedName name="setdown" localSheetId="5">[306]!setdown</definedName>
    <definedName name="setdown">[307]!setdown</definedName>
    <definedName name="setup" localSheetId="5">[306]!setup</definedName>
    <definedName name="setup">[307]!setup</definedName>
    <definedName name="Severity_Rankings" localSheetId="5">[122]Instructions!#REF!</definedName>
    <definedName name="Severity_Rankings">[123]Instructions!#REF!</definedName>
    <definedName name="sfrsgf" localSheetId="5" hidden="1">{#N/A,#N/A,TRUE,"RIDE";#N/A,#N/A,TRUE,"STEERING";#N/A,#N/A,TRUE,"HANDLING";#N/A,#N/A,TRUE,"BRAKING"}</definedName>
    <definedName name="sfrsgf" hidden="1">{#N/A,#N/A,TRUE,"RIDE";#N/A,#N/A,TRUE,"STEERING";#N/A,#N/A,TRUE,"HANDLING";#N/A,#N/A,TRUE,"BRAKING"}</definedName>
    <definedName name="sghrsyzsr" localSheetId="5" hidden="1">{#N/A,#N/A,TRUE,"RIDE";#N/A,#N/A,TRUE,"STEERING";#N/A,#N/A,TRUE,"HANDLING";#N/A,#N/A,TRUE,"BRAKING"}</definedName>
    <definedName name="sghrsyzsr" hidden="1">{#N/A,#N/A,TRUE,"RIDE";#N/A,#N/A,TRUE,"STEERING";#N/A,#N/A,TRUE,"HANDLING";#N/A,#N/A,TRUE,"BRAKING"}</definedName>
    <definedName name="Shade">#REF!,#REF!,#REF!,#REF!,#REF!,#REF!,#REF!,#REF!,#REF!,#REF!,#REF!,#REF!,#REF!,#REF!,#REF!,#REF!,#REF!,#REF!</definedName>
    <definedName name="shamei">#REF!</definedName>
    <definedName name="Shc" localSheetId="5">[62]Logistic!$B$9</definedName>
    <definedName name="Shc">[63]Logistic!$B$9</definedName>
    <definedName name="Sheet" localSheetId="5">'[308]Percentage Allocation'!$D$2</definedName>
    <definedName name="Sheet">'[309]Percentage Allocation'!$D$2</definedName>
    <definedName name="shift" localSheetId="5">[62]Input!$D$11</definedName>
    <definedName name="shift">[63]Input!$D$11</definedName>
    <definedName name="show">#REF!</definedName>
    <definedName name="showers">#REF!</definedName>
    <definedName name="Single">#REF!</definedName>
    <definedName name="sk">#REF!</definedName>
    <definedName name="skdjfh" localSheetId="5" hidden="1">{#N/A,#N/A,FALSE,"Assumptions";#N/A,#N/A,FALSE,"Volumes";#N/A,#N/A,FALSE,"Pricing";#N/A,#N/A,FALSE,"Variable Cost";#N/A,#N/A,FALSE,"Investment";#N/A,#N/A,FALSE,"Profitability";#N/A,#N/A,FALSE,"Business Comparison"}</definedName>
    <definedName name="skdjfh" hidden="1">{#N/A,#N/A,FALSE,"Assumptions";#N/A,#N/A,FALSE,"Volumes";#N/A,#N/A,FALSE,"Pricing";#N/A,#N/A,FALSE,"Variable Cost";#N/A,#N/A,FALSE,"Investment";#N/A,#N/A,FALSE,"Profitability";#N/A,#N/A,FALSE,"Business Comparison"}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MALL" localSheetId="5">#REF!</definedName>
    <definedName name="SMALL">#REF!</definedName>
    <definedName name="smly_list">#REF!</definedName>
    <definedName name="social" localSheetId="5">[62]Layout!$D$6</definedName>
    <definedName name="social">[63]Layout!$D$6</definedName>
    <definedName name="sort_eur_veh" localSheetId="5">[310]!sort_eur_veh</definedName>
    <definedName name="sort_eur_veh">[311]!sort_eur_veh</definedName>
    <definedName name="sort_eur_ytd" localSheetId="5">[310]!sort_eur_ytd</definedName>
    <definedName name="sort_eur_ytd">[311]!sort_eur_ytd</definedName>
    <definedName name="Sort1">#REF!</definedName>
    <definedName name="SortCodes">#REF!</definedName>
    <definedName name="Sou_Oth">#REF!</definedName>
    <definedName name="Sou_Oth2">#REF!</definedName>
    <definedName name="Sou_Port">#REF!</definedName>
    <definedName name="SOU_PT">#REF!</definedName>
    <definedName name="Sou_Spa">#REF!</definedName>
    <definedName name="Sou_Spa2">#REF!</definedName>
    <definedName name="Sou_Tur">#REF!</definedName>
    <definedName name="Source">#REF!</definedName>
    <definedName name="SP">#REF!</definedName>
    <definedName name="Spain">#REF!</definedName>
    <definedName name="Spdofwldrob">#REF!</definedName>
    <definedName name="Spec.">#REF!</definedName>
    <definedName name="SpecialPrice" hidden="1">#REF!</definedName>
    <definedName name="SPEED_D170">#REF!</definedName>
    <definedName name="SPIDER1" localSheetId="5">'[92]XLS Avg Rev'!#REF!</definedName>
    <definedName name="SPIDER1">'[93]XLS Avg Rev'!#REF!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RL">#REF!</definedName>
    <definedName name="ss" localSheetId="5" hidden="1">{#N/A,#N/A,TRUE,"RIDE";#N/A,#N/A,TRUE,"STEERING";#N/A,#N/A,TRUE,"HANDLING";#N/A,#N/A,TRUE,"BRAKING"}</definedName>
    <definedName name="ss" hidden="1">{#N/A,#N/A,TRUE,"RIDE";#N/A,#N/A,TRUE,"STEERING";#N/A,#N/A,TRUE,"HANDLING";#N/A,#N/A,TRUE,"BRAKING"}</definedName>
    <definedName name="SSRR" localSheetId="5">[312]기안!$A$43</definedName>
    <definedName name="SSRR">[313]기안!$A$43</definedName>
    <definedName name="sss" localSheetId="5" hidden="1">{#N/A,"VA",FALSE,"output";#N/A,"VB",FALSE,"output";#N/A,"VS",FALSE,"output";#N/A,"VC",FALSE,"output";#N/A,"VG",FALSE,"output";#N/A,"J1",FALSE,"output";#N/A,"J2",FALSE,"output";#N/A,"PT",FALSE,"output"}</definedName>
    <definedName name="sss" hidden="1">{#N/A,"VA",FALSE,"output";#N/A,"VB",FALSE,"output";#N/A,"VS",FALSE,"output";#N/A,"VC",FALSE,"output";#N/A,"VG",FALSE,"output";#N/A,"J1",FALSE,"output";#N/A,"J2",FALSE,"output";#N/A,"PT",FALSE,"output"}</definedName>
    <definedName name="ssss" localSheetId="5" hidden="1">{#N/A,#N/A,TRUE,"RIDE";#N/A,#N/A,TRUE,"STEERING";#N/A,#N/A,TRUE,"HANDLING";#N/A,#N/A,TRUE,"BRAKING"}</definedName>
    <definedName name="ssss" hidden="1">{#N/A,#N/A,TRUE,"RIDE";#N/A,#N/A,TRUE,"STEERING";#N/A,#N/A,TRUE,"HANDLING";#N/A,#N/A,TRUE,"BRAKING"}</definedName>
    <definedName name="sssss" localSheetId="5" hidden="1">{#N/A,#N/A,TRUE,"RIDE";#N/A,#N/A,TRUE,"STEERING";#N/A,#N/A,TRUE,"HANDLING";#N/A,#N/A,TRUE,"BRAKING"}</definedName>
    <definedName name="sssss" hidden="1">{#N/A,#N/A,TRUE,"RIDE";#N/A,#N/A,TRUE,"STEERING";#N/A,#N/A,TRUE,"HANDLING";#N/A,#N/A,TRUE,"BRAKING"}</definedName>
    <definedName name="ST_Debt">#REF!</definedName>
    <definedName name="ST_POS">#REF!</definedName>
    <definedName name="ST24_w" localSheetId="5">'[314]Tracking sheet'!#REF!</definedName>
    <definedName name="ST24_w">'[315]Tracking sheet'!#REF!</definedName>
    <definedName name="stackability">#REF!</definedName>
    <definedName name="START">#REF!</definedName>
    <definedName name="Status">#REF!</definedName>
    <definedName name="Status_622AB" localSheetId="5">'[104]#REF'!#REF!</definedName>
    <definedName name="Status_622AB">'[105]#REF'!#REF!</definedName>
    <definedName name="Status_622AB_vs_Dec_PDLG" localSheetId="5">'[104]#REF'!#REF!</definedName>
    <definedName name="Status_622AB_vs_Dec_PDLG">'[105]#REF'!#REF!</definedName>
    <definedName name="Status_625A" localSheetId="5">'[104]#REF'!#REF!</definedName>
    <definedName name="Status_625A">'[105]#REF'!#REF!</definedName>
    <definedName name="Status_625A_vs_Feb_PDLG" localSheetId="5">'[104]#REF'!#REF!</definedName>
    <definedName name="Status_625A_vs_Feb_PDLG">'[105]#REF'!#REF!</definedName>
    <definedName name="STBODY">#REF!</definedName>
    <definedName name="Std">#REF!</definedName>
    <definedName name="STDEST">#REF!</definedName>
    <definedName name="STDIST">#REF!</definedName>
    <definedName name="STDRAW">#REF!</definedName>
    <definedName name="STDRIV">#REF!</definedName>
    <definedName name="steering" localSheetId="5" hidden="1">{#N/A,#N/A,TRUE,"RIDE";#N/A,#N/A,TRUE,"STEERING";#N/A,#N/A,TRUE,"HANDLING";#N/A,#N/A,TRUE,"BRAKING"}</definedName>
    <definedName name="steering" hidden="1">{#N/A,#N/A,TRUE,"RIDE";#N/A,#N/A,TRUE,"STEERING";#N/A,#N/A,TRUE,"HANDLING";#N/A,#N/A,TRUE,"BRAKING"}</definedName>
    <definedName name="STENGN">#REF!</definedName>
    <definedName name="STEP">#REF!</definedName>
    <definedName name="STERLING" localSheetId="5">[58]検索条件メイク!#REF!</definedName>
    <definedName name="STERLING">[59]検索条件メイク!#REF!</definedName>
    <definedName name="STHEADER" localSheetId="5">[316]PT開C・PT業!#REF!</definedName>
    <definedName name="STHEADER">[317]PT開C・PT業!#REF!</definedName>
    <definedName name="STMISS">#REF!</definedName>
    <definedName name="STMMMM">#REF!</definedName>
    <definedName name="STMPDT">#REF!</definedName>
    <definedName name="stocks" localSheetId="5">[112]FAP!#REF!</definedName>
    <definedName name="stocks">[113]FAP!#REF!</definedName>
    <definedName name="STOP">#REF!</definedName>
    <definedName name="storage">#REF!</definedName>
    <definedName name="STPACK">#REF!</definedName>
    <definedName name="STPROJ">#REF!</definedName>
    <definedName name="Strawman3" localSheetId="5" hidden="1">{#N/A,#N/A,FALSE,"Cover";#N/A,#N/A,FALSE,"Profits";#N/A,#N/A,FALSE,"ABS";#N/A,#N/A,FALSE,"TFLE Detail";#N/A,#N/A,FALSE,"TFLE Walk";#N/A,#N/A,FALSE,"Variable Cost";#N/A,#N/A,FALSE,"V.C. Walk"}</definedName>
    <definedName name="Strawman3" hidden="1">{#N/A,#N/A,FALSE,"Cover";#N/A,#N/A,FALSE,"Profits";#N/A,#N/A,FALSE,"ABS";#N/A,#N/A,FALSE,"TFLE Detail";#N/A,#N/A,FALSE,"TFLE Walk";#N/A,#N/A,FALSE,"Variable Cost";#N/A,#N/A,FALSE,"V.C. Walk"}</definedName>
    <definedName name="STRIKER">#REF!</definedName>
    <definedName name="STSTAT">#REF!</definedName>
    <definedName name="STSTER">#REF!</definedName>
    <definedName name="styaus">#REF!</definedName>
    <definedName name="styjap">#REF!</definedName>
    <definedName name="stymal">#REF!</definedName>
    <definedName name="stynze">#REF!</definedName>
    <definedName name="styphi">#REF!</definedName>
    <definedName name="stysaf">#REF!</definedName>
    <definedName name="stytai">#REF!</definedName>
    <definedName name="stytha">#REF!</definedName>
    <definedName name="styvie">#REF!</definedName>
    <definedName name="STYYYY">#REF!</definedName>
    <definedName name="Sub_Assembly">#REF!</definedName>
    <definedName name="SUBARU" localSheetId="5">[58]検索条件メイク!#REF!</definedName>
    <definedName name="SUBARU">[59]検索条件メイク!#REF!</definedName>
    <definedName name="SUBGG" localSheetId="5">'[260]R&amp;D変換サブ'!#REF!</definedName>
    <definedName name="SUBGG">'[261]R&amp;D変換サブ'!#REF!</definedName>
    <definedName name="SUBHH1" localSheetId="5">[318]実績CDF!$G$1</definedName>
    <definedName name="SUBHH1">[319]実績CDF!$G$1</definedName>
    <definedName name="SUBHH2" localSheetId="5">[318]実績CDF!$G$22</definedName>
    <definedName name="SUBHH2">[319]実績CDF!$G$22</definedName>
    <definedName name="SUBHJ" localSheetId="5">'[60]R&amp;D整合'!$E$26</definedName>
    <definedName name="SUBHJ">'[61]R&amp;D整合'!$E$26</definedName>
    <definedName name="SUBM1" localSheetId="5">'[60]R&amp;D一致'!#REF!</definedName>
    <definedName name="SUBM1">'[61]R&amp;D一致'!#REF!</definedName>
    <definedName name="SUBMM">#REF!</definedName>
    <definedName name="SUBN1" localSheetId="5">'[60]R&amp;D変換サブ'!$M$28</definedName>
    <definedName name="SUBN1">'[61]R&amp;D変換サブ'!$M$28</definedName>
    <definedName name="SUBNN" localSheetId="5">'[60]R&amp;D変換サブ'!$M$12</definedName>
    <definedName name="SUBNN">'[61]R&amp;D変換サブ'!$M$12</definedName>
    <definedName name="SUBRTY" localSheetId="5">[318]実績CDF!$D$1</definedName>
    <definedName name="SUBRTY">[319]実績CDF!$D$1</definedName>
    <definedName name="SUMMARY">#REF!</definedName>
    <definedName name="supplier_profit" localSheetId="5">[96]basic!$B$4</definedName>
    <definedName name="supplier_profit">[97]basic!$B$4</definedName>
    <definedName name="SUZUKI" localSheetId="5">[58]検索条件メイク!#REF!</definedName>
    <definedName name="SUZUKI">[59]検索条件メイク!#REF!</definedName>
    <definedName name="SV.46.4A" localSheetId="5">[72]data!#REF!</definedName>
    <definedName name="SV.46.4A">[73]data!#REF!</definedName>
    <definedName name="SVA">#REF!</definedName>
    <definedName name="svc" localSheetId="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svc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SW" localSheetId="5" hidden="1">{#N/A,"VA",FALSE,"output";#N/A,"VB",FALSE,"output";#N/A,"VS",FALSE,"output";#N/A,"VC",FALSE,"output";#N/A,"VG",FALSE,"output";#N/A,"J1",FALSE,"output";#N/A,"J2",FALSE,"output";#N/A,"PT",FALSE,"output"}</definedName>
    <definedName name="SW" hidden="1">{#N/A,"VA",FALSE,"output";#N/A,"VB",FALSE,"output";#N/A,"VS",FALSE,"output";#N/A,"VC",FALSE,"output";#N/A,"VG",FALSE,"output";#N/A,"J1",FALSE,"output";#N/A,"J2",FALSE,"output";#N/A,"PT",FALSE,"output"}</definedName>
    <definedName name="ＳＷＡＴ" localSheetId="5" hidden="1">{#N/A,"VA",FALSE,"output";#N/A,"VB",FALSE,"output";#N/A,"VS",FALSE,"output";#N/A,"VC",FALSE,"output";#N/A,"VG",FALSE,"output";#N/A,"J1",FALSE,"output";#N/A,"J2",FALSE,"output";#N/A,"PT",FALSE,"output"}</definedName>
    <definedName name="ＳＷＡＴ" hidden="1">{#N/A,"VA",FALSE,"output";#N/A,"VB",FALSE,"output";#N/A,"VS",FALSE,"output";#N/A,"VC",FALSE,"output";#N/A,"VG",FALSE,"output";#N/A,"J1",FALSE,"output";#N/A,"J2",FALSE,"output";#N/A,"PT",FALSE,"output"}</definedName>
    <definedName name="SWAT2" localSheetId="5" hidden="1">{#N/A,"VA",FALSE,"output";#N/A,"VB",FALSE,"output";#N/A,"VS",FALSE,"output";#N/A,"VC",FALSE,"output";#N/A,"VG",FALSE,"output";#N/A,"J1",FALSE,"output";#N/A,"J2",FALSE,"output";#N/A,"PT",FALSE,"output"}</definedName>
    <definedName name="SWAT2" hidden="1">{#N/A,"VA",FALSE,"output";#N/A,"VB",FALSE,"output";#N/A,"VS",FALSE,"output";#N/A,"VC",FALSE,"output";#N/A,"VG",FALSE,"output";#N/A,"J1",FALSE,"output";#N/A,"J2",FALSE,"output";#N/A,"PT",FALSE,"output"}</definedName>
    <definedName name="Sweden">#REF!</definedName>
    <definedName name="Swi">#REF!</definedName>
    <definedName name="SWITZ">#REF!</definedName>
    <definedName name="Switzerland">#REF!</definedName>
    <definedName name="Ｓ研ＳＯＷ" localSheetId="5" hidden="1">{#N/A,"VB",FALSE,"output";#N/A,"VS",FALSE,"output";#N/A,"VC",FALSE,"output";#N/A,"VG",FALSE,"output";#N/A,"J1",FALSE,"output";#N/A,"PT",FALSE,"output"}</definedName>
    <definedName name="Ｓ研ＳＯＷ" hidden="1">{#N/A,"VB",FALSE,"output";#N/A,"VS",FALSE,"output";#N/A,"VC",FALSE,"output";#N/A,"VG",FALSE,"output";#N/A,"J1",FALSE,"output";#N/A,"PT",FALSE,"output"}</definedName>
    <definedName name="Ｓ研改" localSheetId="5" hidden="1">{#N/A,"VA",FALSE,"output";#N/A,"VB",FALSE,"output";#N/A,"VS",FALSE,"output";#N/A,"VC",FALSE,"output";#N/A,"VG",FALSE,"output";#N/A,"J1",FALSE,"output";#N/A,"J2",FALSE,"output";#N/A,"PT",FALSE,"output"}</definedName>
    <definedName name="Ｓ研改" hidden="1">{#N/A,"VA",FALSE,"output";#N/A,"VB",FALSE,"output";#N/A,"VS",FALSE,"output";#N/A,"VC",FALSE,"output";#N/A,"VG",FALSE,"output";#N/A,"J1",FALSE,"output";#N/A,"J2",FALSE,"output";#N/A,"PT",FALSE,"output"}</definedName>
    <definedName name="S행">#REF!</definedName>
    <definedName name="t" localSheetId="5" hidden="1">{#N/A,"VA",FALSE,"output";#N/A,"VB",FALSE,"output";#N/A,"VS",FALSE,"output";#N/A,"VC",FALSE,"output";#N/A,"VG",FALSE,"output";#N/A,"J1",FALSE,"output";#N/A,"J2",FALSE,"output";#N/A,"PT",FALSE,"output"}</definedName>
    <definedName name="t" hidden="1">{#N/A,"VA",FALSE,"output";#N/A,"VB",FALSE,"output";#N/A,"VS",FALSE,"output";#N/A,"VC",FALSE,"output";#N/A,"VG",FALSE,"output";#N/A,"J1",FALSE,"output";#N/A,"J2",FALSE,"output";#N/A,"PT",FALSE,"output"}</definedName>
    <definedName name="T.46.4A" localSheetId="5">[72]data!#REF!</definedName>
    <definedName name="T.46.4A">[73]data!#REF!</definedName>
    <definedName name="T_20COM">#REF!</definedName>
    <definedName name="T_CA">#REF!</definedName>
    <definedName name="T_CAA">#REF!</definedName>
    <definedName name="T_D">#REF!</definedName>
    <definedName name="T_DV">#REF!</definedName>
    <definedName name="T_E">#REF!</definedName>
    <definedName name="T_N">#REF!</definedName>
    <definedName name="T_O">#REF!</definedName>
    <definedName name="T_PTD_PrjMonthly">#REF!</definedName>
    <definedName name="T_RFQ">#REF!</definedName>
    <definedName name="T_S">#REF!</definedName>
    <definedName name="T_TABLE2">#REF!</definedName>
    <definedName name="T_VDOutLrg">#REF!</definedName>
    <definedName name="T_VTOutGrPrj">#REF!</definedName>
    <definedName name="tabe">#REF!</definedName>
    <definedName name="TABLE">#REF!</definedName>
    <definedName name="TABLE_2">#REF!</definedName>
    <definedName name="TABLE_3">#REF!</definedName>
    <definedName name="TABLE_4" localSheetId="5">[320]見積依頼!#REF!</definedName>
    <definedName name="TABLE_4">[321]見積依頼!#REF!</definedName>
    <definedName name="TABLE_5">#REF!</definedName>
    <definedName name="TABLE_6">#REF!</definedName>
    <definedName name="Table_Fields情報" localSheetId="5">[322]P12TQF!#REF!</definedName>
    <definedName name="Table_Fields情報">[323]P12TQF!#REF!</definedName>
    <definedName name="table1">#REF!</definedName>
    <definedName name="table2">#REF!</definedName>
    <definedName name="TABLE3">#REF!</definedName>
    <definedName name="tableaust">#REF!</definedName>
    <definedName name="Tagesvolumen">#REF!</definedName>
    <definedName name="Taiwan">#REF!</definedName>
    <definedName name="TANNI" localSheetId="5">[13]車両質量一覧!#REF!</definedName>
    <definedName name="TANNI">[14]車両質量一覧!#REF!</definedName>
    <definedName name="Tar" localSheetId="5">[78]Taiwan!$A$348:$S$387</definedName>
    <definedName name="Tar">[79]Taiwan!$A$348:$S$387</definedName>
    <definedName name="target">#REF!</definedName>
    <definedName name="TAX_LIFE_LOOKUP">#REF!</definedName>
    <definedName name="Tax_rate">#REF!</definedName>
    <definedName name="TAX_TABLE">#REF!</definedName>
    <definedName name="tbl_ProdInfo" hidden="1">#REF!</definedName>
    <definedName name="Tech_Tbl" localSheetId="5">'[72]#REF'!$D$5:$E$20</definedName>
    <definedName name="Tech_Tbl">'[73]#REF'!$D$5:$E$20</definedName>
    <definedName name="temptable" localSheetId="5">[132]Body_Elec_Chas_PT!$D$2:$AG$139</definedName>
    <definedName name="temptable">[133]Body_Elec_Chas_PT!$D$2:$AG$139</definedName>
    <definedName name="tenkai_tbl">#REF!</definedName>
    <definedName name="Test">#REF!</definedName>
    <definedName name="test1" localSheetId="5" hidden="1">{#N/A,#N/A,FALSE,"Cover";#N/A,#N/A,FALSE,"Profits";#N/A,#N/A,FALSE,"ABS";#N/A,#N/A,FALSE,"TFLE Detail";#N/A,#N/A,FALSE,"TFLE Walk";#N/A,#N/A,FALSE,"Variable Cost";#N/A,#N/A,FALSE,"V.C. Walk"}</definedName>
    <definedName name="test1" hidden="1">{#N/A,#N/A,FALSE,"Cover";#N/A,#N/A,FALSE,"Profits";#N/A,#N/A,FALSE,"ABS";#N/A,#N/A,FALSE,"TFLE Detail";#N/A,#N/A,FALSE,"TFLE Walk";#N/A,#N/A,FALSE,"Variable Cost";#N/A,#N/A,FALSE,"V.C. Walk"}</definedName>
    <definedName name="test10" localSheetId="5" hidden="1">{#N/A,#N/A,FALSE,"Profit Status";#N/A,#N/A,FALSE,"Invest";#N/A,#N/A,FALSE,"Revenue";#N/A,#N/A,FALSE,"Variable Cost";#N/A,#N/A,FALSE,"Options &amp; Series"}</definedName>
    <definedName name="test10" hidden="1">{#N/A,#N/A,FALSE,"Profit Status";#N/A,#N/A,FALSE,"Invest";#N/A,#N/A,FALSE,"Revenue";#N/A,#N/A,FALSE,"Variable Cost";#N/A,#N/A,FALSE,"Options &amp; Series"}</definedName>
    <definedName name="test2" localSheetId="5" hidden="1">{"COMPARISON",#N/A,FALSE,"Sheet1"}</definedName>
    <definedName name="test2" hidden="1">{"COMPARISON",#N/A,FALSE,"Sheet1"}</definedName>
    <definedName name="TEST26" localSheetId="5">[140]零件清单!#REF!</definedName>
    <definedName name="TEST26">[141]零件清单!#REF!</definedName>
    <definedName name="test3" localSheetId="5" hidden="1">{#N/A,#N/A,FALSE,"Profit Status";#N/A,#N/A,FALSE,"Invest";#N/A,#N/A,FALSE,"Revenue";#N/A,#N/A,FALSE,"Variable Cost";#N/A,#N/A,FALSE,"Options &amp; Series"}</definedName>
    <definedName name="test3" hidden="1">{#N/A,#N/A,FALSE,"Profit Status";#N/A,#N/A,FALSE,"Invest";#N/A,#N/A,FALSE,"Revenue";#N/A,#N/A,FALSE,"Variable Cost";#N/A,#N/A,FALSE,"Options &amp; Series"}</definedName>
    <definedName name="test4" localSheetId="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est4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est5" localSheetId="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est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F">#REF!</definedName>
    <definedName name="TGW_Verbatims_PROTﾉGﾉ">#REF!</definedName>
    <definedName name="THEME_CODE" localSheetId="5">'[324]THEME CODE'!$B$1:$F$1000</definedName>
    <definedName name="THEME_CODE">'[325]THEME CODE'!$B$1:$F$1000</definedName>
    <definedName name="thrrt" localSheetId="5" hidden="1">{"COMPARISON",#N/A,FALSE,"Sheet1"}</definedName>
    <definedName name="thrrt" hidden="1">{"COMPARISON",#N/A,FALSE,"Sheet1"}</definedName>
    <definedName name="thxdt" localSheetId="5" hidden="1">{"REVISED",#N/A,FALSE,"Sheet1"}</definedName>
    <definedName name="thxdt" hidden="1">{"REVISED",#N/A,FALSE,"Sheet1"}</definedName>
    <definedName name="Tier_1">#REF!</definedName>
    <definedName name="Tier_2">#REF!</definedName>
    <definedName name="Time">#REF!</definedName>
    <definedName name="Timescale" localSheetId="5">'[326]PLUS Action Plan'!#REF!</definedName>
    <definedName name="Timescale">'[327]PLUS Action Plan'!#REF!</definedName>
    <definedName name="Timing_Schedule">#REF!</definedName>
    <definedName name="Titems">#REF!</definedName>
    <definedName name="ｔｊｙｔｊく" localSheetId="5" hidden="1">{"COMPARISON",#N/A,FALSE,"Sheet1"}</definedName>
    <definedName name="ｔｊｙｔｊく" hidden="1">{"COMPARISON",#N/A,FALSE,"Sheet1"}</definedName>
    <definedName name="TO">#REF!</definedName>
    <definedName name="toilets">#REF!</definedName>
    <definedName name="ToolData">#REF!</definedName>
    <definedName name="Tooling">#REF!</definedName>
    <definedName name="Toolprice" localSheetId="5">'[278]Tool Cost'!$L$28</definedName>
    <definedName name="Toolprice">'[279]Tool Cost'!$L$28</definedName>
    <definedName name="TOT">#REF!</definedName>
    <definedName name="total">#REF!</definedName>
    <definedName name="Total___Hofu_to_Excel">#REF!</definedName>
    <definedName name="Total_DV_and_PV_Testing">#REF!</definedName>
    <definedName name="Total_DV_and_PV_Testing_Mkt">#REF!</definedName>
    <definedName name="TOTAL1">#N/A</definedName>
    <definedName name="TOTAL2">#N/A</definedName>
    <definedName name="totalexplorer">#REF!</definedName>
    <definedName name="TOYOTA" localSheetId="5">[58]検索条件メイク!#REF!</definedName>
    <definedName name="TOYOTA">[59]検索条件メイク!#REF!</definedName>
    <definedName name="TQ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Q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Q要望Graf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Q要望Graf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railer_rent" localSheetId="5">[96]basic!$B$3</definedName>
    <definedName name="trailer_rent">[97]basic!$B$3</definedName>
    <definedName name="trans" localSheetId="5" hidden="1">{#N/A,#N/A,FALSE,"Summary Page";#N/A,#N/A,FALSE,"Backup Factory Order Request";#N/A,#N/A,FALSE,"Mix Updated to Include V227";#N/A,#N/A,FALSE,"2000 Bus Plan Status"}</definedName>
    <definedName name="trans" hidden="1">{#N/A,#N/A,FALSE,"Summary Page";#N/A,#N/A,FALSE,"Backup Factory Order Request";#N/A,#N/A,FALSE,"Mix Updated to Include V227";#N/A,#N/A,FALSE,"2000 Bus Plan Status"}</definedName>
    <definedName name="Transmission">#REF!</definedName>
    <definedName name="Transmission2">#REF!</definedName>
    <definedName name="TransWE">#REF!</definedName>
    <definedName name="Travel_Cost" localSheetId="5">[206]XX98CALB!#REF!</definedName>
    <definedName name="Travel_Cost">[207]XX98CALB!#REF!</definedName>
    <definedName name="TREND">#REF!</definedName>
    <definedName name="Trend_Rates">#REF!</definedName>
    <definedName name="triaus">#REF!</definedName>
    <definedName name="Tribute" localSheetId="5" hidden="1">{#VALUE!,#N/A,FALSE,0;#N/A,#N/A,FALSE,0;#N/A,#N/A,FALSE,0;#N/A,#N/A,FALSE,0}</definedName>
    <definedName name="Tribute" hidden="1">{#VALUE!,#N/A,FALSE,0;#N/A,#N/A,FALSE,0;#N/A,#N/A,FALSE,0;#N/A,#N/A,FALSE,0}</definedName>
    <definedName name="trijap">#REF!</definedName>
    <definedName name="trim">#REF!</definedName>
    <definedName name="trimal">#REF!</definedName>
    <definedName name="TRIMS_original">#REF!</definedName>
    <definedName name="trinze">#REF!</definedName>
    <definedName name="triphi">#REF!</definedName>
    <definedName name="trisaf">#REF!</definedName>
    <definedName name="tritai">#REF!</definedName>
    <definedName name="tritha">#REF!</definedName>
    <definedName name="trivie">#REF!</definedName>
    <definedName name="Truck" localSheetId="5">[328]E!$A$2:$IV$574</definedName>
    <definedName name="Truck">[329]E!$A$2:$IV$574</definedName>
    <definedName name="tt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TL">#N/A</definedName>
    <definedName name="tttt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tt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ttttt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tttt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uuuu" localSheetId="5">'[142]Stückliste Basis '!#REF!</definedName>
    <definedName name="tuuuu">'[143]Stückliste Basis '!#REF!</definedName>
    <definedName name="TVC_Volume" localSheetId="5">[330]TotNA!#REF!</definedName>
    <definedName name="TVC_Volume">[331]TotNA!#REF!</definedName>
    <definedName name="TY">#REF!</definedName>
    <definedName name="tyu" localSheetId="5" hidden="1">{#N/A,#N/A,TRUE,"RIDE";#N/A,#N/A,TRUE,"STEERING";#N/A,#N/A,TRUE,"HANDLING";#N/A,#N/A,TRUE,"BRAKING"}</definedName>
    <definedName name="tyu" hidden="1">{#N/A,#N/A,TRUE,"RIDE";#N/A,#N/A,TRUE,"STEERING";#N/A,#N/A,TRUE,"HANDLING";#N/A,#N/A,TRUE,"BRAKING"}</definedName>
    <definedName name="T행">#REF!</definedName>
    <definedName name="Ｕ" localSheetId="5" hidden="1">{#N/A,#N/A,TRUE,"RIDE";#N/A,#N/A,TRUE,"STEERING";#N/A,#N/A,TRUE,"HANDLING";#N/A,#N/A,TRUE,"BRAKING"}</definedName>
    <definedName name="Ｕ" hidden="1">{#N/A,#N/A,TRUE,"RIDE";#N/A,#N/A,TRUE,"STEERING";#N/A,#N/A,TRUE,"HANDLING";#N/A,#N/A,TRUE,"BRAKING"}</definedName>
    <definedName name="UATP1">#REF!</definedName>
    <definedName name="uatp2">#REF!</definedName>
    <definedName name="uatp3">#REF!</definedName>
    <definedName name="uatp4">#REF!</definedName>
    <definedName name="uatp5">#REF!</definedName>
    <definedName name="uatp6">#REF!</definedName>
    <definedName name="UDO" localSheetId="5">'[42]601_602'!$BR$3:$BR$12037</definedName>
    <definedName name="UDO">'[43]601_602'!$BR$3:$BR$12037</definedName>
    <definedName name="UFILENM">#REF!</definedName>
    <definedName name="ugum6ru5e" localSheetId="5" hidden="1">{#N/A,#N/A,TRUE,"RIDE";#N/A,#N/A,TRUE,"STEERING";#N/A,#N/A,TRUE,"HANDLING";#N/A,#N/A,TRUE,"BRAKING"}</definedName>
    <definedName name="ugum6ru5e" hidden="1">{#N/A,#N/A,TRUE,"RIDE";#N/A,#N/A,TRUE,"STEERING";#N/A,#N/A,TRUE,"HANDLING";#N/A,#N/A,TRUE,"BRAKING"}</definedName>
    <definedName name="ukp" localSheetId="5">'[332]Top22(GER)'!#REF!</definedName>
    <definedName name="ukp">'[333]Top22(GER)'!#REF!</definedName>
    <definedName name="UM">#REF!</definedName>
    <definedName name="UM_2NBS">#REF!</definedName>
    <definedName name="Unhideapplic" localSheetId="5">[224]!Unhideapplic</definedName>
    <definedName name="Unhideapplic">[225]!Unhideapplic</definedName>
    <definedName name="Unhidecost" localSheetId="5">[224]!Unhidecost</definedName>
    <definedName name="Unhidecost">[225]!Unhidecost</definedName>
    <definedName name="unit" localSheetId="5">#REF!</definedName>
    <definedName name="unit">#REF!</definedName>
    <definedName name="unload_time" localSheetId="5">[96]basic!$B$6</definedName>
    <definedName name="unload_time">[97]basic!$B$6</definedName>
    <definedName name="UNTEN">#REF!</definedName>
    <definedName name="UPPER">#REF!</definedName>
    <definedName name="UPPER_2NBS">#REF!</definedName>
    <definedName name="US">39</definedName>
    <definedName name="USD_Millions" localSheetId="5">[78]Taiwan!$A$459:$S$527</definedName>
    <definedName name="USD_Millions">[79]Taiwan!$A$459:$S$527</definedName>
    <definedName name="userfile_name">#REF!</definedName>
    <definedName name="usexplorer">#REF!</definedName>
    <definedName name="usrfile_name">#REF!</definedName>
    <definedName name="USTemp">#REF!</definedName>
    <definedName name="UU">#REF!</definedName>
    <definedName name="U행">#REF!</definedName>
    <definedName name="v">#REF!</definedName>
    <definedName name="V_20942">#REF!</definedName>
    <definedName name="V_20ORG">#REF!</definedName>
    <definedName name="V_20UP">#REF!</definedName>
    <definedName name="V_CA">#REF!</definedName>
    <definedName name="V_CAA">#REF!</definedName>
    <definedName name="V_D">#REF!</definedName>
    <definedName name="V_E">#REF!</definedName>
    <definedName name="V_FS_BAUSTUFE_VORGABEN_STK.FS_POSITION">#REF!</definedName>
    <definedName name="V_FS_BAUSTUFE_VORGABEN_STK.STUECKZAHL" localSheetId="5">'[198]COMPARISON SHEET (1)'!$D$2055:$D$2088</definedName>
    <definedName name="V_FS_BAUSTUFE_VORGABEN_STK.STUECKZAHL">'[199]COMPARISON SHEET (1)'!$D$2055:$D$2088</definedName>
    <definedName name="V_FS_BAUSTUFE_VORGABEN_STK.STUFE">#REF!</definedName>
    <definedName name="V_N">#REF!</definedName>
    <definedName name="V_O">#REF!</definedName>
    <definedName name="V_RFQ">#REF!</definedName>
    <definedName name="V_S">#REF!</definedName>
    <definedName name="Val25_Average_Hundred_Percent">"Yes"</definedName>
    <definedName name="Val25_Average_Includes">"Include All"</definedName>
    <definedName name="Val25_Centre_Adjustment">"Yes"</definedName>
    <definedName name="Val25_Centre_All_Results">"No"</definedName>
    <definedName name="Val25_Show_Fixed_Fields_First">"No"</definedName>
    <definedName name="Val25_Show_Option_Codes">"No"</definedName>
    <definedName name="Val25_Show_Repeated_Option_Prices">"Hide"</definedName>
    <definedName name="ValidData" localSheetId="5">[334]ｻﾌﾟﾗｲﾔｰﾘｽﾄ!$B$2:$B$1471</definedName>
    <definedName name="ValidData">[335]ｻﾌﾟﾗｲﾔｰﾘｽﾄ!$B$2:$B$1471</definedName>
    <definedName name="varmkting">#REF!</definedName>
    <definedName name="VBWSHRS" localSheetId="5">'[336]96isstoiss'!$C$98</definedName>
    <definedName name="VBWSHRS">'[337]96isstoiss'!$C$98</definedName>
    <definedName name="VehVolume" localSheetId="5">'6-钢板采购价格趋势图-2024'!VolSelect*1000</definedName>
    <definedName name="VehVolume">VolSelect*1000</definedName>
    <definedName name="version">#REF!</definedName>
    <definedName name="Version_Been_Checked" localSheetId="5">[172]Web_Version!#REF!</definedName>
    <definedName name="Version_Been_Checked">[173]Web_Version!#REF!</definedName>
    <definedName name="Version_Query_Table" localSheetId="5">[172]Web_Version!#REF!</definedName>
    <definedName name="Version_Query_Table">[173]Web_Version!#REF!</definedName>
    <definedName name="viroe" localSheetId="5" hidden="1">{#VALUE!,#N/A,FALSE,0;#N/A,#N/A,FALSE,0;#N/A,#N/A,FALSE,0;#N/A,#N/A,FALSE,0}</definedName>
    <definedName name="viroe" hidden="1">{#VALUE!,#N/A,FALSE,0;#N/A,#N/A,FALSE,0;#N/A,#N/A,FALSE,0;#N/A,#N/A,FALSE,0}</definedName>
    <definedName name="Visualisierung" localSheetId="5">[94]Import!$K$389:$K$485</definedName>
    <definedName name="Visualisierung">[95]Import!$K$389:$K$485</definedName>
    <definedName name="VLBW_Ch">#REF!</definedName>
    <definedName name="vlook" localSheetId="5">'[338]LM 650b'!$D$1:$E$65536</definedName>
    <definedName name="vlook">'[339]LM 650b'!$D$1:$E$65536</definedName>
    <definedName name="Vo_adjust" localSheetId="5">'[258]NA Ford Mgmt Sum'!#REF!</definedName>
    <definedName name="Vo_adjust">'[259]NA Ford Mgmt Sum'!#REF!</definedName>
    <definedName name="VOL" localSheetId="5">[44]AVRV_MSSM!#REF!</definedName>
    <definedName name="VOL">[45]AVRV_MSSM!#REF!</definedName>
    <definedName name="vol_B226">#REF!</definedName>
    <definedName name="vol_B226a">#REF!</definedName>
    <definedName name="vol_B256">#REF!</definedName>
    <definedName name="vol_B256a">#REF!</definedName>
    <definedName name="vol_B257">#REF!</definedName>
    <definedName name="vol_B257a">#REF!</definedName>
    <definedName name="Vol_Tbl" localSheetId="5">'[72]#REF'!$F$3:$P$362</definedName>
    <definedName name="Vol_Tbl">'[73]#REF'!$F$3:$P$362</definedName>
    <definedName name="volaus">#REF!</definedName>
    <definedName name="voljap">#REF!</definedName>
    <definedName name="volmal">#REF!</definedName>
    <definedName name="volnze">#REF!</definedName>
    <definedName name="volphi">#REF!</definedName>
    <definedName name="volsaf">#REF!</definedName>
    <definedName name="VolSelect" localSheetId="5">'[286]BOM Compile'!$G$3</definedName>
    <definedName name="VolSelect">'[287]BOM Compile'!$G$3</definedName>
    <definedName name="voltai">#REF!</definedName>
    <definedName name="voltha">#REF!</definedName>
    <definedName name="voltot">#REF!</definedName>
    <definedName name="Volume" localSheetId="5">[340]Sensitivity!#REF!</definedName>
    <definedName name="Volume">[341]Sensitivity!#REF!</definedName>
    <definedName name="Volumes" localSheetId="5">[104]Volumes!$A$7:$AE$90</definedName>
    <definedName name="Volumes">[105]Volumes!$A$7:$AE$90</definedName>
    <definedName name="volvie">#REF!</definedName>
    <definedName name="VOLVO" localSheetId="5">[58]検索条件メイク!#REF!</definedName>
    <definedName name="VOLVO">[59]検索条件メイク!#REF!</definedName>
    <definedName name="vsdm">#REF!</definedName>
    <definedName name="VT_A" localSheetId="5">[98]検索条件!$A$252:$IV$253</definedName>
    <definedName name="VT_A">[99]検索条件!$A$252:$IV$253</definedName>
    <definedName name="VT_Large" localSheetId="5">[98]検索条件!$A$231:$IV$232</definedName>
    <definedName name="VT_Large">[99]検索条件!$A$231:$IV$232</definedName>
    <definedName name="VT_Light" localSheetId="5">[98]検索条件!$A$245:$IV$249</definedName>
    <definedName name="VT_Light">[99]検索条件!$A$245:$IV$249</definedName>
    <definedName name="VT_Small_1" localSheetId="5">[98]検索条件!$A$239:$IV$242</definedName>
    <definedName name="VT_Small_1">[99]検索条件!$A$239:$IV$242</definedName>
    <definedName name="VT_Small_2" localSheetId="5">[98]検索条件!$A$235:$IV$236</definedName>
    <definedName name="VT_Small_2">[99]検索条件!$A$235:$IV$236</definedName>
    <definedName name="vv" localSheetId="5" hidden="1">{#VALUE!,#N/A,FALSE,0;#N/A,#N/A,FALSE,0;#N/A,#N/A,FALSE,0;#N/A,#N/A,FALSE,0}</definedName>
    <definedName name="vv" hidden="1">{#VALUE!,#N/A,FALSE,0;#N/A,#N/A,FALSE,0;#N/A,#N/A,FALSE,0;#N/A,#N/A,FALSE,0}</definedName>
    <definedName name="VW" localSheetId="5">[58]検索条件メイク!#REF!</definedName>
    <definedName name="VW">[59]検索条件メイク!#REF!</definedName>
    <definedName name="V開" localSheetId="5" hidden="1">{"'ｱｲﾄﾞﾙ振動'!$B$2:$Q$48"}</definedName>
    <definedName name="V開" hidden="1">{"'ｱｲﾄﾞﾙ振動'!$B$2:$Q$48"}</definedName>
    <definedName name="V행">#REF!</definedName>
    <definedName name="w" localSheetId="5" hidden="1">{#N/A,#N/A,FALSE,"Cover";#N/A,#N/A,FALSE,"Profits";#N/A,#N/A,FALSE,"ABS";#N/A,#N/A,FALSE,"TFLE Detail";#N/A,#N/A,FALSE,"TFLE Walk";#N/A,#N/A,FALSE,"Variable Cost";#N/A,#N/A,FALSE,"V.C. Walk"}</definedName>
    <definedName name="w" hidden="1">{#N/A,#N/A,FALSE,"Cover";#N/A,#N/A,FALSE,"Profits";#N/A,#N/A,FALSE,"ABS";#N/A,#N/A,FALSE,"TFLE Detail";#N/A,#N/A,FALSE,"TFLE Walk";#N/A,#N/A,FALSE,"Variable Cost";#N/A,#N/A,FALSE,"V.C. Walk"}</definedName>
    <definedName name="Wagon">#REF!</definedName>
    <definedName name="wait_cost" localSheetId="5">[96]basic!$B$12</definedName>
    <definedName name="wait_cost">[97]basic!$B$12</definedName>
    <definedName name="wait_time" localSheetId="5">[96]basic!$B$10</definedName>
    <definedName name="wait_time">[97]basic!$B$10</definedName>
    <definedName name="Warranty">#REF!</definedName>
    <definedName name="WCa" localSheetId="5">'[48]2.대외공문'!#REF!</definedName>
    <definedName name="WCa">'[49]2.대외공문'!#REF!</definedName>
    <definedName name="wd" localSheetId="5">[62]Input!$D$9</definedName>
    <definedName name="wd">[63]Input!$D$9</definedName>
    <definedName name="wefsd" localSheetId="5" hidden="1">{"REVISED",#N/A,FALSE,"Sheet1"}</definedName>
    <definedName name="wefsd" hidden="1">{"REVISED",#N/A,FALSE,"Sheet1"}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ert" localSheetId="5" hidden="1">{"REVISED",#N/A,FALSE,"Sheet1"}</definedName>
    <definedName name="wert" hidden="1">{"REVISED",#N/A,FALSE,"Sheet1"}</definedName>
    <definedName name="wh" localSheetId="5">[62]Input!$D$13</definedName>
    <definedName name="wh">[63]Input!$D$13</definedName>
    <definedName name="whole">#REF!</definedName>
    <definedName name="wkcar_tbl">#REF!</definedName>
    <definedName name="WKDUBL">#REF!</definedName>
    <definedName name="wkem_tbl">#REF!</definedName>
    <definedName name="WKPROJ">#REF!</definedName>
    <definedName name="wNRA0t0">#REF!</definedName>
    <definedName name="WorkingBOM">#REF!</definedName>
    <definedName name="wqe" hidden="1">#REF!</definedName>
    <definedName name="WR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ｗｒｇ" localSheetId="5" hidden="1">{"REVISED",#N/A,FALSE,"Sheet1"}</definedName>
    <definedName name="ｗｒｇ" hidden="1">{"REVISED",#N/A,FALSE,"Sheet1"}</definedName>
    <definedName name="Wrk_Move_Ch">#REF!</definedName>
    <definedName name="wrm．ｒ" localSheetId="5" hidden="1">{"REVISED",#N/A,FALSE,"Sheet1"}</definedName>
    <definedName name="wrm．ｒ" hidden="1">{"REVISED",#N/A,FALSE,"Sheet1"}</definedName>
    <definedName name="wrn.202total7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202total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98._.VALUE._.ANALYSES." localSheetId="5" hidden="1">{#VALUE!,#N/A,FALSE,0;#N/A,#N/A,FALSE,0;#N/A,#N/A,FALSE,0;#N/A,#N/A,FALSE,0}</definedName>
    <definedName name="wrn.98._.VALUE._.ANALYSES." hidden="1">{#VALUE!,#N/A,FALSE,0;#N/A,#N/A,FALSE,0;#N/A,#N/A,FALSE,0;#N/A,#N/A,FALSE,0}</definedName>
    <definedName name="wrn.Advertising._.Report." localSheetId="5" hidden="1">{"All Advertising",#N/A,FALSE,"All Car Lines";"Protege Advertising",#N/A,FALSE,"Protege";"626 Advertising",#N/A,FALSE,"626";"Millenia Advertising",#N/A,FALSE,"Millenia";"MPV Advertising",#N/A,FALSE,"MPV";"Miata Advertising",#N/A,FALSE,"Miata";"B-Series Advertising",#N/A,FALSE,"B-Series";"SUV Advertising",#N/A,FALSE,"SUV";"N Sports Advertising",#N/A,FALSE,"N Sports"}</definedName>
    <definedName name="wrn.Advertising._.Report." hidden="1">{"All Advertising",#N/A,FALSE,"All Car Lines";"Protege Advertising",#N/A,FALSE,"Protege";"626 Advertising",#N/A,FALSE,"626";"Millenia Advertising",#N/A,FALSE,"Millenia";"MPV Advertising",#N/A,FALSE,"MPV";"Miata Advertising",#N/A,FALSE,"Miata";"B-Series Advertising",#N/A,FALSE,"B-Series";"SUV Advertising",#N/A,FALSE,"SUV";"N Sports Advertising",#N/A,FALSE,"N Sports"}</definedName>
    <definedName name="wrn.All." localSheetId="5" hidden="1">{#N/A,#N/A,FALSE,"Summary Page";#N/A,#N/A,FALSE,"Backup Factory Order Request";#N/A,#N/A,FALSE,"Mix Updated to Include V227";#N/A,#N/A,FALSE,"2000 Bus Plan Status"}</definedName>
    <definedName name="wrn.All." hidden="1">{#N/A,#N/A,FALSE,"Summary Page";#N/A,#N/A,FALSE,"Backup Factory Order Request";#N/A,#N/A,FALSE,"Mix Updated to Include V227";#N/A,#N/A,FALSE,"2000 Bus Plan Status"}</definedName>
    <definedName name="wrn.COMPARISON." localSheetId="5" hidden="1">{"COMPARISON",#N/A,FALSE,"Sheet1"}</definedName>
    <definedName name="wrn.COMPARISON." hidden="1">{"COMPARISON",#N/A,FALSE,"Sheet1"}</definedName>
    <definedName name="wrn.dave." localSheetId="5" hidden="1">{"salaried",#N/A,FALSE,"VLD View (2)"}</definedName>
    <definedName name="wrn.dave." hidden="1">{"salaried",#N/A,FALSE,"VLD View (2)"}</definedName>
    <definedName name="wrn.Incentive._.Report." localSheetId="5" hidden="1">{"All Incentives",#N/A,TRUE,"All Car Lines";"Protege Incentives",#N/A,TRUE,"Protege";"626 Incentives",#N/A,TRUE,"626";"Millenia Incentives",#N/A,TRUE,"Millenia";"Miata Incentives",#N/A,TRUE,"Miata";"MPV Incentives",#N/A,TRUE,"MPV";"B-Series Incentives",#N/A,TRUE,"B-Series";"SUV Incentives",#N/A,TRUE,"SUV";"N Sports Incentive",#N/A,TRUE,"N Sports";"NWC Incentive",#N/A,TRUE,"J48 NWC";"CTU Incentive",#N/A,TRUE,"J20 CTU"}</definedName>
    <definedName name="wrn.Incentive._.Report." hidden="1">{"All Incentives",#N/A,TRUE,"All Car Lines";"Protege Incentives",#N/A,TRUE,"Protege";"626 Incentives",#N/A,TRUE,"626";"Millenia Incentives",#N/A,TRUE,"Millenia";"Miata Incentives",#N/A,TRUE,"Miata";"MPV Incentives",#N/A,TRUE,"MPV";"B-Series Incentives",#N/A,TRUE,"B-Series";"SUV Incentives",#N/A,TRUE,"SUV";"N Sports Incentive",#N/A,TRUE,"N Sports";"NWC Incentive",#N/A,TRUE,"J48 NWC";"CTU Incentive",#N/A,TRUE,"J20 CTU"}</definedName>
    <definedName name="wrn.india." localSheetId="5" hidden="1">{#N/A,#N/A,FALSE,"India - 3f";#N/A,#N/A,FALSE,"India - 3";#N/A,#N/A,FALSE,"India - 4f";#N/A,#N/A,FALSE,"India - 4";#N/A,#N/A,FALSE,"Retail Spider"}</definedName>
    <definedName name="wrn.india." hidden="1">{#N/A,#N/A,FALSE,"India - 3f";#N/A,#N/A,FALSE,"India - 3";#N/A,#N/A,FALSE,"India - 4f";#N/A,#N/A,FALSE,"India - 4";#N/A,#N/A,FALSE,"Retail Spider"}</definedName>
    <definedName name="wrn.j" localSheetId="5" hidden="1">{"REVISED",#N/A,FALSE,"Sheet1"}</definedName>
    <definedName name="wrn.j" hidden="1">{"REVISED",#N/A,FALSE,"Sheet1"}</definedName>
    <definedName name="wrn.KKK._.Review." localSheetId="5" hidden="1">{#N/A,#N/A,FALSE,"Cover";#N/A,#N/A,FALSE,"Profits";#N/A,#N/A,FALSE,"ABS";#N/A,#N/A,FALSE,"TFLE Detail";#N/A,#N/A,FALSE,"TFLE Walk";#N/A,#N/A,FALSE,"Variable Cost";#N/A,#N/A,FALSE,"V.C. Walk"}</definedName>
    <definedName name="wrn.KKK._.Review." hidden="1">{#N/A,#N/A,FALSE,"Cover";#N/A,#N/A,FALSE,"Profits";#N/A,#N/A,FALSE,"ABS";#N/A,#N/A,FALSE,"TFLE Detail";#N/A,#N/A,FALSE,"TFLE Walk";#N/A,#N/A,FALSE,"Variable Cost";#N/A,#N/A,FALSE,"V.C. Walk"}</definedName>
    <definedName name="wrn.NML." localSheetId="5" hidden="1">{#N/A,#N/A,FALSE,"97TCDBOX";#N/A,#N/A,FALSE,"97MYBOX";#N/A,#N/A,FALSE,"SVPTOBOX";#N/A,#N/A,FALSE,"SVPHEBOX";#N/A,#N/A,FALSE,"CASVPBOX"}</definedName>
    <definedName name="wrn.NML." hidden="1">{#N/A,#N/A,FALSE,"97TCDBOX";#N/A,#N/A,FALSE,"97MYBOX";#N/A,#N/A,FALSE,"SVPTOBOX";#N/A,#N/A,FALSE,"SVPHEBOX";#N/A,#N/A,FALSE,"CASVPBOX"}</definedName>
    <definedName name="wrn.ocm_pkg." localSheetId="5" hidden="1">{#N/A,#N/A,FALSE,"Cover Sheet";#N/A,#N/A,FALSE,"Ave_Trans_Shp_Abs";#N/A,#N/A,FALSE,"Det_Shp_Abs";#N/A,#N/A,FALSE,"Ave_Trans_Inst_Abs";#N/A,#N/A,FALSE,"Det_Ins_Abs";#N/A,#N/A,FALSE,"Ave_Trans_Tot_ABS";#N/A,#N/A,FALSE,"Det_Total_ABS"}</definedName>
    <definedName name="wrn.ocm_pkg." hidden="1">{#N/A,#N/A,FALSE,"Cover Sheet";#N/A,#N/A,FALSE,"Ave_Trans_Shp_Abs";#N/A,#N/A,FALSE,"Det_Shp_Abs";#N/A,#N/A,FALSE,"Ave_Trans_Inst_Abs";#N/A,#N/A,FALSE,"Det_Ins_Abs";#N/A,#N/A,FALSE,"Ave_Trans_Tot_ABS";#N/A,#N/A,FALSE,"Det_Total_ABS"}</definedName>
    <definedName name="wrn.Production._.Report." localSheetId="5" hidden="1">{"Production",#N/A,FALSE,"1+11";"Production Mix",#N/A,FALSE,"1+11"}</definedName>
    <definedName name="wrn.Production._.Report." hidden="1">{"Production",#N/A,FALSE,"1+11";"Production Mix",#N/A,FALSE,"1+11"}</definedName>
    <definedName name="wrn.Profit._.Analysis." localSheetId="5" hidden="1">{#N/A,#N/A,FALSE,"Profit Status";#N/A,#N/A,FALSE,"Invest";#N/A,#N/A,FALSE,"Revenue";#N/A,#N/A,FALSE,"Variable Cost";#N/A,#N/A,FALSE,"Options &amp; Series"}</definedName>
    <definedName name="wrn.Profit._.Analysis." hidden="1">{#N/A,#N/A,FALSE,"Profit Status";#N/A,#N/A,FALSE,"Invest";#N/A,#N/A,FALSE,"Revenue";#N/A,#N/A,FALSE,"Variable Cost";#N/A,#N/A,FALSE,"Options &amp; Series"}</definedName>
    <definedName name="wrn.Profit._.Forecast." localSheetId="5" hidden="1">{#N/A,#N/A,FALSE,"Cover Page";#N/A,#N/A,FALSE,"Facing Page";#N/A,#N/A,FALSE,"Main Page";#N/A,#N/A,FALSE,"Risk-Adjusted";#N/A,#N/A,FALSE,"Profit Improvement"}</definedName>
    <definedName name="wrn.Profit._.Forecast." hidden="1">{#N/A,#N/A,FALSE,"Cover Page";#N/A,#N/A,FALSE,"Facing Page";#N/A,#N/A,FALSE,"Main Page";#N/A,#N/A,FALSE,"Risk-Adjusted";#N/A,#N/A,FALSE,"Profit Improvement"}</definedName>
    <definedName name="Wrn.r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ｗｒn.r101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ｗｒn.r10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.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.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0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0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1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2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2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3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3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6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6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7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8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8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9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9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3total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3total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EVISED." localSheetId="5" hidden="1">{"REVISED",#N/A,FALSE,"Sheet1"}</definedName>
    <definedName name="wrn.REVISED." hidden="1">{"REVISED",#N/A,FALSE,"Sheet1"}</definedName>
    <definedName name="wrn.rtotal20215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total2021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SAV._.SCENARIOS." localSheetId="5" hidden="1">{"SAV 07-06-99 -- Summary",#N/A,FALSE,"SAV 07-06-99";"SAV 07-06-99 -- Detail",#N/A,FALSE,"SAV 07-06-99";"SAV 07-06-99 -- Detail ""AND""",#N/A,FALSE,"SAV 07-06-99";"SAV 07-06-99 -- Detail ""AND"" #2",#N/A,FALSE,"SAV 07-06-99";"SAV 07-06-99 -- Summary ""AND""",#N/A,FALSE,"SAV 07-06-99";"SAV 07-06-99 -- Summary ""AND"" #2",#N/A,FALSE,"SAV 07-06-99"}</definedName>
    <definedName name="wrn.SAV._.SCENARIOS." hidden="1">{"SAV 07-06-99 -- Summary",#N/A,FALSE,"SAV 07-06-99";"SAV 07-06-99 -- Detail",#N/A,FALSE,"SAV 07-06-99";"SAV 07-06-99 -- Detail ""AND""",#N/A,FALSE,"SAV 07-06-99";"SAV 07-06-99 -- Detail ""AND"" #2",#N/A,FALSE,"SAV 07-06-99";"SAV 07-06-99 -- Summary ""AND""",#N/A,FALSE,"SAV 07-06-99";"SAV 07-06-99 -- Summary ""AND"" #2",#N/A,FALSE,"SAV 07-06-99"}</definedName>
    <definedName name="wrn.st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s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t" localSheetId="5" hidden="1">{#N/A,#N/A,TRUE,"RIDE";#N/A,#N/A,TRUE,"STEERING";#N/A,#N/A,TRUE,"HANDLING";#N/A,#N/A,TRUE,"BRAKING"}</definedName>
    <definedName name="Wrn.t" hidden="1">{#N/A,#N/A,TRUE,"RIDE";#N/A,#N/A,TRUE,"STEERING";#N/A,#N/A,TRUE,"HANDLING";#N/A,#N/A,TRUE,"BRAKING"}</definedName>
    <definedName name="Wrn.Target" localSheetId="5" hidden="1">{#N/A,#N/A,TRUE,"RIDE";#N/A,#N/A,TRUE,"STEERING";#N/A,#N/A,TRUE,"HANDLING";#N/A,#N/A,TRUE,"BRAKING"}</definedName>
    <definedName name="Wrn.Target" hidden="1">{#N/A,#N/A,TRUE,"RIDE";#N/A,#N/A,TRUE,"STEERING";#N/A,#N/A,TRUE,"HANDLING";#N/A,#N/A,TRUE,"BRAKING"}</definedName>
    <definedName name="wrn.target." localSheetId="5" hidden="1">{#N/A,#N/A,TRUE,"RIDE";#N/A,#N/A,TRUE,"STEERING";#N/A,#N/A,TRUE,"HANDLING";#N/A,#N/A,TRUE,"BRAKING"}</definedName>
    <definedName name="wrn.target." hidden="1">{#N/A,#N/A,TRUE,"RIDE";#N/A,#N/A,TRUE,"STEERING";#N/A,#N/A,TRUE,"HANDLING";#N/A,#N/A,TRUE,"BRAKING"}</definedName>
    <definedName name="wrn.target1" localSheetId="5" hidden="1">{#N/A,#N/A,TRUE,"RIDE";#N/A,#N/A,TRUE,"STEERING";#N/A,#N/A,TRUE,"HANDLING";#N/A,#N/A,TRUE,"BRAKING"}</definedName>
    <definedName name="wrn.target1" hidden="1">{#N/A,#N/A,TRUE,"RIDE";#N/A,#N/A,TRUE,"STEERING";#N/A,#N/A,TRUE,"HANDLING";#N/A,#N/A,TRUE,"BRAKING"}</definedName>
    <definedName name="wrn.target10" localSheetId="5" hidden="1">{#N/A,#N/A,TRUE,"RIDE";#N/A,#N/A,TRUE,"STEERING";#N/A,#N/A,TRUE,"HANDLING";#N/A,#N/A,TRUE,"BRAKING"}</definedName>
    <definedName name="wrn.target10" hidden="1">{#N/A,#N/A,TRUE,"RIDE";#N/A,#N/A,TRUE,"STEERING";#N/A,#N/A,TRUE,"HANDLING";#N/A,#N/A,TRUE,"BRAKING"}</definedName>
    <definedName name="wrn.target11" localSheetId="5" hidden="1">{#N/A,#N/A,TRUE,"RIDE";#N/A,#N/A,TRUE,"STEERING";#N/A,#N/A,TRUE,"HANDLING";#N/A,#N/A,TRUE,"BRAKING"}</definedName>
    <definedName name="wrn.target11" hidden="1">{#N/A,#N/A,TRUE,"RIDE";#N/A,#N/A,TRUE,"STEERING";#N/A,#N/A,TRUE,"HANDLING";#N/A,#N/A,TRUE,"BRAKING"}</definedName>
    <definedName name="wrn.target12" localSheetId="5" hidden="1">{#N/A,#N/A,TRUE,"RIDE";#N/A,#N/A,TRUE,"STEERING";#N/A,#N/A,TRUE,"HANDLING";#N/A,#N/A,TRUE,"BRAKING"}</definedName>
    <definedName name="wrn.target12" hidden="1">{#N/A,#N/A,TRUE,"RIDE";#N/A,#N/A,TRUE,"STEERING";#N/A,#N/A,TRUE,"HANDLING";#N/A,#N/A,TRUE,"BRAKING"}</definedName>
    <definedName name="wrn.target13" localSheetId="5" hidden="1">{#N/A,#N/A,TRUE,"RIDE";#N/A,#N/A,TRUE,"STEERING";#N/A,#N/A,TRUE,"HANDLING";#N/A,#N/A,TRUE,"BRAKING"}</definedName>
    <definedName name="wrn.target13" hidden="1">{#N/A,#N/A,TRUE,"RIDE";#N/A,#N/A,TRUE,"STEERING";#N/A,#N/A,TRUE,"HANDLING";#N/A,#N/A,TRUE,"BRAKING"}</definedName>
    <definedName name="wrn.target15" localSheetId="5" hidden="1">{#N/A,#N/A,TRUE,"RIDE";#N/A,#N/A,TRUE,"STEERING";#N/A,#N/A,TRUE,"HANDLING";#N/A,#N/A,TRUE,"BRAKING"}</definedName>
    <definedName name="wrn.target15" hidden="1">{#N/A,#N/A,TRUE,"RIDE";#N/A,#N/A,TRUE,"STEERING";#N/A,#N/A,TRUE,"HANDLING";#N/A,#N/A,TRUE,"BRAKING"}</definedName>
    <definedName name="wrn.target3" localSheetId="5" hidden="1">{#N/A,#N/A,TRUE,"RIDE";#N/A,#N/A,TRUE,"STEERING";#N/A,#N/A,TRUE,"HANDLING";#N/A,#N/A,TRUE,"BRAKING"}</definedName>
    <definedName name="wrn.target3" hidden="1">{#N/A,#N/A,TRUE,"RIDE";#N/A,#N/A,TRUE,"STEERING";#N/A,#N/A,TRUE,"HANDLING";#N/A,#N/A,TRUE,"BRAKING"}</definedName>
    <definedName name="wrn.target5" localSheetId="5" hidden="1">{#N/A,#N/A,TRUE,"RIDE";#N/A,#N/A,TRUE,"STEERING";#N/A,#N/A,TRUE,"HANDLING";#N/A,#N/A,TRUE,"BRAKING"}</definedName>
    <definedName name="wrn.target5" hidden="1">{#N/A,#N/A,TRUE,"RIDE";#N/A,#N/A,TRUE,"STEERING";#N/A,#N/A,TRUE,"HANDLING";#N/A,#N/A,TRUE,"BRAKING"}</definedName>
    <definedName name="wrn.target556363636" localSheetId="5" hidden="1">{#N/A,#N/A,TRUE,"RIDE";#N/A,#N/A,TRUE,"STEERING";#N/A,#N/A,TRUE,"HANDLING";#N/A,#N/A,TRUE,"BRAKING"}</definedName>
    <definedName name="wrn.target556363636" hidden="1">{#N/A,#N/A,TRUE,"RIDE";#N/A,#N/A,TRUE,"STEERING";#N/A,#N/A,TRUE,"HANDLING";#N/A,#N/A,TRUE,"BRAKING"}</definedName>
    <definedName name="wrn.target6" localSheetId="5" hidden="1">{#N/A,#N/A,TRUE,"RIDE";#N/A,#N/A,TRUE,"STEERING";#N/A,#N/A,TRUE,"HANDLING";#N/A,#N/A,TRUE,"BRAKING"}</definedName>
    <definedName name="wrn.target6" hidden="1">{#N/A,#N/A,TRUE,"RIDE";#N/A,#N/A,TRUE,"STEERING";#N/A,#N/A,TRUE,"HANDLING";#N/A,#N/A,TRUE,"BRAKING"}</definedName>
    <definedName name="wrn.target6.5" localSheetId="5" hidden="1">{#N/A,#N/A,TRUE,"RIDE";#N/A,#N/A,TRUE,"STEERING";#N/A,#N/A,TRUE,"HANDLING";#N/A,#N/A,TRUE,"BRAKING"}</definedName>
    <definedName name="wrn.target6.5" hidden="1">{#N/A,#N/A,TRUE,"RIDE";#N/A,#N/A,TRUE,"STEERING";#N/A,#N/A,TRUE,"HANDLING";#N/A,#N/A,TRUE,"BRAKING"}</definedName>
    <definedName name="wrn.target7" localSheetId="5" hidden="1">{#N/A,#N/A,TRUE,"RIDE";#N/A,#N/A,TRUE,"STEERING";#N/A,#N/A,TRUE,"HANDLING";#N/A,#N/A,TRUE,"BRAKING"}</definedName>
    <definedName name="wrn.target7" hidden="1">{#N/A,#N/A,TRUE,"RIDE";#N/A,#N/A,TRUE,"STEERING";#N/A,#N/A,TRUE,"HANDLING";#N/A,#N/A,TRUE,"BRAKING"}</definedName>
    <definedName name="wrn.target8" localSheetId="5" hidden="1">{#N/A,#N/A,TRUE,"RIDE";#N/A,#N/A,TRUE,"STEERING";#N/A,#N/A,TRUE,"HANDLING";#N/A,#N/A,TRUE,"BRAKING"}</definedName>
    <definedName name="wrn.target8" hidden="1">{#N/A,#N/A,TRUE,"RIDE";#N/A,#N/A,TRUE,"STEERING";#N/A,#N/A,TRUE,"HANDLING";#N/A,#N/A,TRUE,"BRAKING"}</definedName>
    <definedName name="wrn.target9" localSheetId="5" hidden="1">{#N/A,#N/A,TRUE,"RIDE";#N/A,#N/A,TRUE,"STEERING";#N/A,#N/A,TRUE,"HANDLING";#N/A,#N/A,TRUE,"BRAKING"}</definedName>
    <definedName name="wrn.target9" hidden="1">{#N/A,#N/A,TRUE,"RIDE";#N/A,#N/A,TRUE,"STEERING";#N/A,#N/A,TRUE,"HANDLING";#N/A,#N/A,TRUE,"BRAKING"}</definedName>
    <definedName name="wrn.target9.5" localSheetId="5" hidden="1">{#N/A,#N/A,TRUE,"RIDE";#N/A,#N/A,TRUE,"STEERING";#N/A,#N/A,TRUE,"HANDLING";#N/A,#N/A,TRUE,"BRAKING"}</definedName>
    <definedName name="wrn.target9.5" hidden="1">{#N/A,#N/A,TRUE,"RIDE";#N/A,#N/A,TRUE,"STEERING";#N/A,#N/A,TRUE,"HANDLING";#N/A,#N/A,TRUE,"BRAKING"}</definedName>
    <definedName name="wrn.VA・VB→PT." localSheetId="5" hidden="1">{#N/A,"VA",FALSE,"output";#N/A,"VB",FALSE,"output";#N/A,"VS",FALSE,"output";#N/A,"VC",FALSE,"output";#N/A,"VG",FALSE,"output";#N/A,"J1",FALSE,"output";#N/A,"J2",FALSE,"output";#N/A,"PT",FALSE,"output"}</definedName>
    <definedName name="wrn.VA・VB→PT." hidden="1">{#N/A,"VA",FALSE,"output";#N/A,"VB",FALSE,"output";#N/A,"VS",FALSE,"output";#N/A,"VC",FALSE,"output";#N/A,"VG",FALSE,"output";#N/A,"J1",FALSE,"output";#N/A,"J2",FALSE,"output";#N/A,"PT",FALSE,"output"}</definedName>
    <definedName name="wrn.VB→PT." localSheetId="5" hidden="1">{#N/A,"VB",FALSE,"output";#N/A,"VS",FALSE,"output";#N/A,"VC",FALSE,"output";#N/A,"VG",FALSE,"output";#N/A,"J1",FALSE,"output";#N/A,"PT",FALSE,"output"}</definedName>
    <definedName name="wrn.VB→PT." hidden="1">{#N/A,"VB",FALSE,"output";#N/A,"VS",FALSE,"output";#N/A,"VC",FALSE,"output";#N/A,"VG",FALSE,"output";#N/A,"J1",FALSE,"output";#N/A,"PT",FALSE,"output"}</definedName>
    <definedName name="wrn.VC2._.and._.VC3._.Thunderbird." localSheetId="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wrn.VC2._.and._.VC3._.Thunderbird.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wrn.Volume._.Report." localSheetId="5" hidden="1">{"All Volume",#N/A,FALSE,"All Car Lines";"Protege Volume",#N/A,FALSE,"Protege";"626 Volume",#N/A,FALSE,"626";"Millenia Volume",#N/A,FALSE,"Millenia";"MPV Volume",#N/A,FALSE,"MPV";"Miata Volume",#N/A,FALSE,"Miata";"B-Series Volume",#N/A,FALSE,"B-Series";"SUV Volume",#N/A,FALSE,"SUV";"N Sports Volume",#N/A,FALSE,"N Sports";"EV Volume",#N/A,FALSE,"EV"}</definedName>
    <definedName name="wrn.Volume._.Report." hidden="1">{"All Volume",#N/A,FALSE,"All Car Lines";"Protege Volume",#N/A,FALSE,"Protege";"626 Volume",#N/A,FALSE,"626";"Millenia Volume",#N/A,FALSE,"Millenia";"MPV Volume",#N/A,FALSE,"MPV";"Miata Volume",#N/A,FALSE,"Miata";"B-Series Volume",#N/A,FALSE,"B-Series";"SUV Volume",#N/A,FALSE,"SUV";"N Sports Volume",#N/A,FALSE,"N Sports";"EV Volume",#N/A,FALSE,"EV"}</definedName>
    <definedName name="wrn.Wholesale._.Report." localSheetId="5" hidden="1">{"Wholesale",#N/A,FALSE,"1+11";"wholesale Mix",#N/A,FALSE,"1+11"}</definedName>
    <definedName name="wrn.Wholesale._.Report." hidden="1">{"Wholesale",#N/A,FALSE,"1+11";"wholesale Mix",#N/A,FALSE,"1+11"}</definedName>
    <definedName name="WRT" localSheetId="5" hidden="1">{#N/A,#N/A,TRUE,"RIDE";#N/A,#N/A,TRUE,"STEERING";#N/A,#N/A,TRUE,"HANDLING";#N/A,#N/A,TRUE,"BRAKING"}</definedName>
    <definedName name="WRT" hidden="1">{#N/A,#N/A,TRUE,"RIDE";#N/A,#N/A,TRUE,"STEERING";#N/A,#N/A,TRUE,"HANDLING";#N/A,#N/A,TRUE,"BRAKING"}</definedName>
    <definedName name="Wty_B226">#REF!</definedName>
    <definedName name="Wty_B226a">#REF!</definedName>
    <definedName name="Wty_B256">#REF!</definedName>
    <definedName name="Wty_B256a">#REF!</definedName>
    <definedName name="Wty_B257">#REF!</definedName>
    <definedName name="Wty_B257a">#REF!</definedName>
    <definedName name="WW">#REF!</definedName>
    <definedName name="W変更" localSheetId="5">'[260]R&amp;D変換サブ'!#REF!</definedName>
    <definedName name="W変更">'[261]R&amp;D変換サブ'!#REF!</definedName>
    <definedName name="W행" localSheetId="5">[342]대외공문!#REF!</definedName>
    <definedName name="W행">[343]대외공문!#REF!</definedName>
    <definedName name="W행1">#N/A</definedName>
    <definedName name="x">#REF!</definedName>
    <definedName name="X_1">#REF!</definedName>
    <definedName name="X60E109_台当り変動_ｲﾝﾌﾟｯﾄ要領_List">#REF!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G액션" localSheetId="5">#REF!</definedName>
    <definedName name="XG액션">#REF!</definedName>
    <definedName name="XL">#REF!</definedName>
    <definedName name="XLT">#REF!</definedName>
    <definedName name="XMap">#REF!</definedName>
    <definedName name="xmas">#REF!</definedName>
    <definedName name="xx" localSheetId="5" hidden="1">{#VALUE!,#N/A,FALSE,0;#N/A,#N/A,FALSE,0;#N/A,#N/A,FALSE,0;#N/A,#N/A,FALSE,0}</definedName>
    <definedName name="xx" hidden="1">{#VALUE!,#N/A,FALSE,0;#N/A,#N/A,FALSE,0;#N/A,#N/A,FALSE,0;#N/A,#N/A,FALSE,0}</definedName>
    <definedName name="XXXX" localSheetId="5" hidden="1">{#N/A,#N/A,TRUE,"RIDE";#N/A,#N/A,TRUE,"STEERING";#N/A,#N/A,TRUE,"HANDLING";#N/A,#N/A,TRUE,"BRAKING"}</definedName>
    <definedName name="XXXX" hidden="1">{#N/A,#N/A,TRUE,"RIDE";#N/A,#N/A,TRUE,"STEERING";#N/A,#N/A,TRUE,"HANDLING";#N/A,#N/A,TRUE,"BRAKING"}</definedName>
    <definedName name="xxxxx">#REF!</definedName>
    <definedName name="xxxxxxxx" localSheetId="5" hidden="1">{#N/A,#N/A,FALSE,"Cover";#N/A,#N/A,FALSE,"Profits";#N/A,#N/A,FALSE,"ABS";#N/A,#N/A,FALSE,"TFLE Detail";#N/A,#N/A,FALSE,"TFLE Walk";#N/A,#N/A,FALSE,"Variable Cost";#N/A,#N/A,FALSE,"V.C. Walk"}</definedName>
    <definedName name="xxxxxxxx" hidden="1">{#N/A,#N/A,FALSE,"Cover";#N/A,#N/A,FALSE,"Profits";#N/A,#N/A,FALSE,"ABS";#N/A,#N/A,FALSE,"TFLE Detail";#N/A,#N/A,FALSE,"TFLE Walk";#N/A,#N/A,FALSE,"Variable Cost";#N/A,#N/A,FALSE,"V.C. Walk"}</definedName>
    <definedName name="X행">#REF!</definedName>
    <definedName name="Y" localSheetId="5">[7]評価比較件数!$H$1:$H$65536,[7]評価比較件数!$O$1:$O$65536</definedName>
    <definedName name="Y">[8]評価比較件数!$H$1:$H$65536,[8]評価比較件数!$O$1:$O$65536</definedName>
    <definedName name="year">#REF!</definedName>
    <definedName name="years5">#REF!</definedName>
    <definedName name="years8">#REF!</definedName>
    <definedName name="Yen" localSheetId="5">'[264]Retail Spider'!#REF!</definedName>
    <definedName name="Yen">'[265]Retail Spider'!#REF!</definedName>
    <definedName name="YENDATA" localSheetId="5">[150]FORD94!#REF!</definedName>
    <definedName name="YENDATA">[151]FORD94!#REF!</definedName>
    <definedName name="YENEPAT" localSheetId="5">[150]FORD94!#REF!</definedName>
    <definedName name="YENEPAT">[151]FORD94!#REF!</definedName>
    <definedName name="YENEPBT" localSheetId="5">[150]FORD94!#REF!</definedName>
    <definedName name="YENEPBT">[151]FORD94!#REF!</definedName>
    <definedName name="YOYandITI">#REF!</definedName>
    <definedName name="YUGO" localSheetId="5">[58]検索条件メイク!#REF!</definedName>
    <definedName name="YUGO">[59]検索条件メイク!#REF!</definedName>
    <definedName name="yui" localSheetId="5" hidden="1">{#N/A,#N/A,TRUE,"RIDE";#N/A,#N/A,TRUE,"STEERING";#N/A,#N/A,TRUE,"HANDLING";#N/A,#N/A,TRUE,"BRAKING"}</definedName>
    <definedName name="yui" hidden="1">{#N/A,#N/A,TRUE,"RIDE";#N/A,#N/A,TRUE,"STEERING";#N/A,#N/A,TRUE,"HANDLING";#N/A,#N/A,TRUE,"BRAKING"}</definedName>
    <definedName name="YY">#REF!</definedName>
    <definedName name="YYY">#REF!</definedName>
    <definedName name="yyyyy" localSheetId="5" hidden="1">{#VALUE!,#N/A,FALSE,0;#N/A,#N/A,FALSE,0;#N/A,#N/A,FALSE,0;#N/A,#N/A,FALSE,0}</definedName>
    <definedName name="yyyyy" hidden="1">{#VALUE!,#N/A,FALSE,0;#N/A,#N/A,FALSE,0;#N/A,#N/A,FALSE,0;#N/A,#N/A,FALSE,0}</definedName>
    <definedName name="Z">#REF!</definedName>
    <definedName name="zenju" localSheetId="5">[344]全需!$A$9:$FQ$63</definedName>
    <definedName name="zenju">[345]全需!$A$9:$FQ$63</definedName>
    <definedName name="zxc" localSheetId="5" hidden="1">{#N/A,#N/A,TRUE,"RIDE";#N/A,#N/A,TRUE,"STEERING";#N/A,#N/A,TRUE,"HANDLING";#N/A,#N/A,TRUE,"BRAKING"}</definedName>
    <definedName name="zxc" hidden="1">{#N/A,#N/A,TRUE,"RIDE";#N/A,#N/A,TRUE,"STEERING";#N/A,#N/A,TRUE,"HANDLING";#N/A,#N/A,TRUE,"BRAKING"}</definedName>
    <definedName name="zz">#REF!</definedName>
    <definedName name="zzz" localSheetId="5">'[346]DV Release'!$D$20</definedName>
    <definedName name="zzz">'[347]DV Release'!$D$20</definedName>
    <definedName name="あ" localSheetId="5" hidden="1">{#N/A,"VA",FALSE,"output";#N/A,"VB",FALSE,"output";#N/A,"VS",FALSE,"output";#N/A,"VC",FALSE,"output";#N/A,"VG",FALSE,"output";#N/A,"J1",FALSE,"output";#N/A,"J2",FALSE,"output";#N/A,"PT",FALSE,"output"}</definedName>
    <definedName name="あ" hidden="1">{#N/A,"VA",FALSE,"output";#N/A,"VB",FALSE,"output";#N/A,"VS",FALSE,"output";#N/A,"VC",FALSE,"output";#N/A,"VG",FALSE,"output";#N/A,"J1",FALSE,"output";#N/A,"J2",FALSE,"output";#N/A,"PT",FALSE,"output"}</definedName>
    <definedName name="あｗｒ" localSheetId="5" hidden="1">{"'ｱｲﾄﾞﾙ振動'!$B$2:$Q$48"}</definedName>
    <definedName name="あｗｒ" hidden="1">{"'ｱｲﾄﾞﾙ振動'!$B$2:$Q$48"}</definedName>
    <definedName name="ああ">#REF!</definedName>
    <definedName name="ｱｱｱ" localSheetId="5" hidden="1">{#N/A,#N/A,TRUE,"RIDE";#N/A,#N/A,TRUE,"STEERING";#N/A,#N/A,TRUE,"HANDLING";#N/A,#N/A,TRUE,"BRAKING"}</definedName>
    <definedName name="ｱｱｱ" hidden="1">{#N/A,#N/A,TRUE,"RIDE";#N/A,#N/A,TRUE,"STEERING";#N/A,#N/A,TRUE,"HANDLING";#N/A,#N/A,TRUE,"BRAKING"}</definedName>
    <definedName name="あああ" localSheetId="5" hidden="1">{#N/A,"VB",FALSE,"output";#N/A,"VS",FALSE,"output";#N/A,"VC",FALSE,"output";#N/A,"VG",FALSE,"output";#N/A,"J1",FALSE,"output";#N/A,"PT",FALSE,"output"}</definedName>
    <definedName name="あああ" hidden="1">{#N/A,"VB",FALSE,"output";#N/A,"VS",FALSE,"output";#N/A,"VC",FALSE,"output";#N/A,"VG",FALSE,"output";#N/A,"J1",FALSE,"output";#N/A,"PT",FALSE,"output"}</definedName>
    <definedName name="ああああ" localSheetId="5" hidden="1">{"'ｱｲﾄﾞﾙ振動'!$B$2:$Q$48"}</definedName>
    <definedName name="ああああ" hidden="1">{"'ｱｲﾄﾞﾙ振動'!$B$2:$Q$48"}</definedName>
    <definedName name="アジェンダ">#REF!</definedName>
    <definedName name="あふぇｓ" localSheetId="5" hidden="1">{"REVISED",#N/A,FALSE,"Sheet1"}</definedName>
    <definedName name="あふぇｓ" hidden="1">{"REVISED",#N/A,FALSE,"Sheet1"}</definedName>
    <definedName name="うｔｆｍｒｃｔ" localSheetId="5" hidden="1">{"REVISED",#N/A,FALSE,"Sheet1"}</definedName>
    <definedName name="うｔｆｍｒｃｔ" hidden="1">{"REVISED",#N/A,FALSE,"Sheet1"}</definedName>
    <definedName name="ヴぇｓ" localSheetId="5" hidden="1">{"REVISED",#N/A,FALSE,"Sheet1"}</definedName>
    <definedName name="ヴぇｓ" hidden="1">{"REVISED",#N/A,FALSE,"Sheet1"}</definedName>
    <definedName name="え" localSheetId="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え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ええ">#N/A</definedName>
    <definedName name="かかか" localSheetId="5" hidden="1">{#N/A,#N/A,TRUE,"RIDE";#N/A,#N/A,TRUE,"STEERING";#N/A,#N/A,TRUE,"HANDLING";#N/A,#N/A,TRUE,"BRAKING"}</definedName>
    <definedName name="かかか" hidden="1">{#N/A,#N/A,TRUE,"RIDE";#N/A,#N/A,TRUE,"STEERING";#N/A,#N/A,TRUE,"HANDLING";#N/A,#N/A,TRUE,"BRAKING"}</definedName>
    <definedName name="ｷｭｰ音" localSheetId="5">[348]全体EC!#REF!</definedName>
    <definedName name="ｷｭｰ音">[349]全体EC!#REF!</definedName>
    <definedName name="クエリ1">#REF!</definedName>
    <definedName name="グラフのみ">#REF!</definedName>
    <definedName name="コンポ開本_Monthly">#REF!</definedName>
    <definedName name="サプライヤー">#REF!</definedName>
    <definedName name="ｼｰﾄﾊﾞｯｸ" localSheetId="5">[178]実車委託書!#REF!</definedName>
    <definedName name="ｼｰﾄﾊﾞｯｸ">[179]実車委託書!#REF!</definedName>
    <definedName name="ｼｰﾄﾊﾞｯｸG計" localSheetId="5">[178]実車委託書!#REF!</definedName>
    <definedName name="ｼｰﾄﾊﾞｯｸG計">[179]実車委託書!#REF!</definedName>
    <definedName name="シート追加" localSheetId="5">[50]!シート追加</definedName>
    <definedName name="シート追加">[51]!シート追加</definedName>
    <definedName name="シート追加_95" localSheetId="5">[52]!シート追加_95</definedName>
    <definedName name="シート追加_95">[53]!シート追加_95</definedName>
    <definedName name="ｽｸﾗｯﾌﾟ1">#REF!</definedName>
    <definedName name="ｽｸﾗｯﾌﾟ2">#REF!</definedName>
    <definedName name="せふぁ" localSheetId="5" hidden="1">{"REVISED",#N/A,FALSE,"Sheet1"}</definedName>
    <definedName name="せふぁ" hidden="1">{"REVISED",#N/A,FALSE,"Sheet1"}</definedName>
    <definedName name="ｾﾝﾀ別工数集計結果" localSheetId="5">[350]ｾﾝﾀ別工数集計結果!$A$1:$K$4</definedName>
    <definedName name="ｾﾝﾀ別工数集計結果">[351]ｾﾝﾀ別工数集計結果!$A$1:$K$4</definedName>
    <definedName name="その他検索" localSheetId="5">'[60]R&amp;D変換サブ'!$E$1</definedName>
    <definedName name="その他検索">'[61]R&amp;D変換サブ'!$E$1</definedName>
    <definedName name="ダイアログ1_95" localSheetId="5">[52]!ダイアログ1_95</definedName>
    <definedName name="ダイアログ1_95">[53]!ダイアログ1_95</definedName>
    <definedName name="ダイアログ10_95" localSheetId="5">[52]!ダイアログ10_95</definedName>
    <definedName name="ダイアログ10_95">[53]!ダイアログ10_95</definedName>
    <definedName name="ダイアログ11_95" localSheetId="5">[52]!ダイアログ11_95</definedName>
    <definedName name="ダイアログ11_95">[53]!ダイアログ11_95</definedName>
    <definedName name="ダイアログ12_95" localSheetId="5">[52]!ダイアログ12_95</definedName>
    <definedName name="ダイアログ12_95">[53]!ダイアログ12_95</definedName>
    <definedName name="ダイアログ2_95" localSheetId="5">[52]!ダイアログ2_95</definedName>
    <definedName name="ダイアログ2_95">[53]!ダイアログ2_95</definedName>
    <definedName name="ダイアログ3_95" localSheetId="5">[52]!ダイアログ3_95</definedName>
    <definedName name="ダイアログ3_95">[53]!ダイアログ3_95</definedName>
    <definedName name="ダイアログ4_95" localSheetId="5">[52]!ダイアログ4_95</definedName>
    <definedName name="ダイアログ4_95">[53]!ダイアログ4_95</definedName>
    <definedName name="ダイアログ5_95" localSheetId="5">[52]!ダイアログ5_95</definedName>
    <definedName name="ダイアログ5_95">[53]!ダイアログ5_95</definedName>
    <definedName name="ダイアログ6_95" localSheetId="5">[52]!ダイアログ6_95</definedName>
    <definedName name="ダイアログ6_95">[53]!ダイアログ6_95</definedName>
    <definedName name="ダイアログ7_95" localSheetId="5">[52]!ダイアログ7_95</definedName>
    <definedName name="ダイアログ7_95">[53]!ダイアログ7_95</definedName>
    <definedName name="ダイアログ8_95" localSheetId="5">[52]!ダイアログ8_95</definedName>
    <definedName name="ダイアログ8_95">[53]!ダイアログ8_95</definedName>
    <definedName name="ダイアログ9_95" localSheetId="5">[52]!ダイアログ9_95</definedName>
    <definedName name="ダイアログ9_95">[53]!ダイアログ9_95</definedName>
    <definedName name="ﾀﾞﾐｰ顔料" localSheetId="5">[178]実車委託書!#REF!</definedName>
    <definedName name="ﾀﾞﾐｰ顔料">[179]実車委託書!#REF!</definedName>
    <definedName name="ちA1">#REF!</definedName>
    <definedName name="であｆ" localSheetId="5" hidden="1">{"REVISED",#N/A,FALSE,"Sheet1"}</definedName>
    <definedName name="であｆ" hidden="1">{"REVISED",#N/A,FALSE,"Sheet1"}</definedName>
    <definedName name="データ" localSheetId="5">'[352]重量測定依頼&amp;結果'!$A$22:$H$837</definedName>
    <definedName name="データ">'[353]重量測定依頼&amp;結果'!$A$22:$H$837</definedName>
    <definedName name="ﾃﾞｰﾀ1">#REF!</definedName>
    <definedName name="ﾃﾞｰﾀｰ３" localSheetId="5">[354]チーム案2英語!#REF!</definedName>
    <definedName name="ﾃﾞｰﾀｰ３">[355]チーム案2英語!#REF!</definedName>
    <definedName name="ﾃﾞｰﾀｰﾍﾞｰｽ1" localSheetId="5">[356]J21KPL!#REF!</definedName>
    <definedName name="ﾃﾞｰﾀｰﾍﾞｰｽ1">[357]J21KPL!#REF!</definedName>
    <definedName name="ﾃﾞｰﾀｰﾍﾞｰｽ2" localSheetId="5">[356]J21KPL!#REF!</definedName>
    <definedName name="ﾃﾞｰﾀｰﾍﾞｰｽ2">[357]J21KPL!#REF!</definedName>
    <definedName name="ﾃﾞｰﾀｰﾍﾞｰｽ3" localSheetId="5">[356]J21KPL!#REF!</definedName>
    <definedName name="ﾃﾞｰﾀｰﾍﾞｰｽ3">[357]J21KPL!#REF!</definedName>
    <definedName name="ﾃﾞｰﾀｰﾍﾞｰｽ4" localSheetId="5">[356]J21KPL!#REF!</definedName>
    <definedName name="ﾃﾞｰﾀｰﾍﾞｰｽ4">[357]J21KPL!#REF!</definedName>
    <definedName name="ﾃﾞｰﾀｰﾍﾞｰｽ5" localSheetId="5">[356]J21KPL!#REF!</definedName>
    <definedName name="ﾃﾞｰﾀｰﾍﾞｰｽ5">[357]J21KPL!#REF!</definedName>
    <definedName name="ﾃﾞｰﾀｰﾍﾞｰｽ6" localSheetId="5">[356]J21KPL!#REF!</definedName>
    <definedName name="ﾃﾞｰﾀｰﾍﾞｰｽ6">[357]J21KPL!#REF!</definedName>
    <definedName name="ﾃﾞｰﾀｰﾍﾞｰｽ7" localSheetId="5">[356]J21KPL!#REF!</definedName>
    <definedName name="ﾃﾞｰﾀｰﾍﾞｰｽ7">[357]J21KPL!#REF!</definedName>
    <definedName name="ﾃﾞｰﾀｰﾍﾞｰｽ8" localSheetId="5">[356]J21KPL!#REF!</definedName>
    <definedName name="ﾃﾞｰﾀｰﾍﾞｰｽ8">[357]J21KPL!#REF!</definedName>
    <definedName name="データベース">#REF!</definedName>
    <definedName name="テキスト10">#REF!</definedName>
    <definedName name="ﾃｽﾄNo." localSheetId="5">[358]実車委託書!$C$13</definedName>
    <definedName name="ﾃｽﾄNo.">[359]実車委託書!$C$13</definedName>
    <definedName name="トータル台数" localSheetId="5">[66]装備比較!$AT$12</definedName>
    <definedName name="トータル台数">[67]装備比較!$AT$12</definedName>
    <definedName name="に" localSheetId="5">[360]チーム案2英語!#REF!</definedName>
    <definedName name="に">[361]チーム案2英語!#REF!</definedName>
    <definedName name="ねじり" localSheetId="5" hidden="1">{#N/A,#N/A,TRUE,"RIDE";#N/A,#N/A,TRUE,"STEERING";#N/A,#N/A,TRUE,"HANDLING";#N/A,#N/A,TRUE,"BRAKING"}</definedName>
    <definedName name="ねじり" hidden="1">{#N/A,#N/A,TRUE,"RIDE";#N/A,#N/A,TRUE,"STEERING";#N/A,#N/A,TRUE,"HANDLING";#N/A,#N/A,TRUE,"BRAKING"}</definedName>
    <definedName name="ﾊﾞｲﾔｰ･ｺｰﾄﾞ" localSheetId="5">[362]ﾊﾞｲﾔｰﾘｽﾄ!#REF!</definedName>
    <definedName name="ﾊﾞｲﾔｰ･ｺｰﾄﾞ">[363]ﾊﾞｲﾔｰﾘｽﾄ!#REF!</definedName>
    <definedName name="ﾌｨｰﾙﾄﾞ1" localSheetId="5">[356]J21KPL!#REF!</definedName>
    <definedName name="ﾌｨｰﾙﾄﾞ1">[357]J21KPL!#REF!</definedName>
    <definedName name="ﾌｨｰﾙﾄﾞ2" localSheetId="5">[356]J21KPL!#REF!</definedName>
    <definedName name="ﾌｨｰﾙﾄﾞ2">[357]J21KPL!#REF!</definedName>
    <definedName name="ﾌｨﾛｿﾌｨ領域別工数集計結果" localSheetId="5">[350]ﾌｨﾛｿﾌｨ領域別工数集計結果!$A$1:$L$27</definedName>
    <definedName name="ﾌｨﾛｿﾌｨ領域別工数集計結果">[351]ﾌｨﾛｿﾌｨ領域別工数集計結果!$A$1:$L$27</definedName>
    <definedName name="ﾌﾞﾂﾘｭｳB">#REF!</definedName>
    <definedName name="ﾌﾞﾂﾘｭｳU">#REF!</definedName>
    <definedName name="ﾌﾟﾘﾝﾄ1">#REF!</definedName>
    <definedName name="ﾌﾟﾘﾝﾄ10">#REF!</definedName>
    <definedName name="ﾌﾟﾘﾝﾄ3">#REF!</definedName>
    <definedName name="ﾌﾟﾘﾝﾄ4">#REF!</definedName>
    <definedName name="ﾌﾟﾘﾝﾄ5">#REF!</definedName>
    <definedName name="ﾌﾟﾘﾝﾄ6">#REF!</definedName>
    <definedName name="ﾌﾟﾘﾝﾄ7">#REF!</definedName>
    <definedName name="ﾌﾟﾘﾝﾄ8">#REF!</definedName>
    <definedName name="ﾌﾟﾘﾝﾄ9">#REF!</definedName>
    <definedName name="プレス加工">#REF!</definedName>
    <definedName name="ﾌﾟﾛｼﾞｪｸﾄ" localSheetId="5">[364]実車委託書!$C$14</definedName>
    <definedName name="ﾌﾟﾛｼﾞｪｸﾄ">[365]実車委託書!$C$14</definedName>
    <definedName name="ﾍﾟｰｼﾞ">#REF!</definedName>
    <definedName name="ボタン2_Click" localSheetId="5">'[366]スコアカード (2)'!ボタン2_Click</definedName>
    <definedName name="ボタン2_Click">'[367]スコアカード (2)'!ボタン2_Click</definedName>
    <definedName name="ﾏｰｹｯﾄ" localSheetId="5">[368]!AIM車種別</definedName>
    <definedName name="ﾏｰｹｯﾄ">[369]!AIM車種別</definedName>
    <definedName name="まとめ" localSheetId="5" hidden="1">{"REVISED",#N/A,FALSE,"Sheet1"}</definedName>
    <definedName name="まとめ" hidden="1">{"REVISED",#N/A,FALSE,"Sheet1"}</definedName>
    <definedName name="まとめ２" localSheetId="5" hidden="1">{"REVISED",#N/A,FALSE,"Sheet1"}</definedName>
    <definedName name="まとめ２" hidden="1">{"REVISED",#N/A,FALSE,"Sheet1"}</definedName>
    <definedName name="メーカー一覧" localSheetId="5">[370]メーカー!$A$1:$E$65536</definedName>
    <definedName name="メーカー一覧">[371]メーカー!$A$1:$E$65536</definedName>
    <definedName name="ﾓｰﾄﾞ燃費" localSheetId="5">[372]Sheet1!#REF!</definedName>
    <definedName name="ﾓｰﾄﾞ燃費">[373]Sheet1!#REF!</definedName>
    <definedName name="ﾓｰﾄﾞ燃費②" localSheetId="5">[372]Sheet1!#REF!</definedName>
    <definedName name="ﾓｰﾄﾞ燃費②">[373]Sheet1!#REF!</definedName>
    <definedName name="ﾛｳﾑﾋB">#REF!</definedName>
    <definedName name="ﾛｳﾑﾋU">#REF!</definedName>
    <definedName name="가">#REF!</definedName>
    <definedName name="개선사례" localSheetId="5">'[324]CR CODE'!$B$3:$C$6</definedName>
    <definedName name="개선사례">'[325]CR CODE'!$B$3:$C$6</definedName>
    <definedName name="本票">#REF!</definedName>
    <definedName name="編集">"ボタン 6"</definedName>
    <definedName name="変換1" localSheetId="5">'[260]R&amp;D変換サブ'!#REF!</definedName>
    <definedName name="変換1">'[261]R&amp;D変換サブ'!#REF!</definedName>
    <definedName name="変換2" localSheetId="5">'[60]R&amp;D変換サブ'!$J$1</definedName>
    <definedName name="変換2">'[61]R&amp;D変換サブ'!$J$1</definedName>
    <definedName name="表のみ">#REF!</definedName>
    <definedName name="表修正用" localSheetId="5" hidden="1">{#N/A,#N/A,TRUE,"RIDE";#N/A,#N/A,TRUE,"STEERING";#N/A,#N/A,TRUE,"HANDLING";#N/A,#N/A,TRUE,"BRAKING"}</definedName>
    <definedName name="表修正用" hidden="1">{#N/A,#N/A,TRUE,"RIDE";#N/A,#N/A,TRUE,"STEERING";#N/A,#N/A,TRUE,"HANDLING";#N/A,#N/A,TRUE,"BRAKING"}</definedName>
    <definedName name="表紙Ｅ">#REF!</definedName>
    <definedName name="部_Gr別工数実績集計結果" localSheetId="5">[350]部_Gr別工数実績集計結果!$B$1:$M$37</definedName>
    <definedName name="部_Gr別工数実績集計結果">[351]部_Gr別工数実績集計結果!$B$1:$M$37</definedName>
    <definedName name="部別工数集計結果" localSheetId="5">[350]部別工数集計結果!$B$1:$M$20</definedName>
    <definedName name="部別工数集計結果">[351]部別工数集計結果!$B$1:$M$20</definedName>
    <definedName name="部品番号１">#REF!</definedName>
    <definedName name="部品番号２">#REF!</definedName>
    <definedName name="部品番号３">#REF!</definedName>
    <definedName name="部品番号４">#REF!</definedName>
    <definedName name="部品番号５">#REF!</definedName>
    <definedName name="部品番号６">#REF!</definedName>
    <definedName name="倉田" localSheetId="5" hidden="1">{#N/A,"VA",FALSE,"output";#N/A,"VB",FALSE,"output";#N/A,"VS",FALSE,"output";#N/A,"VC",FALSE,"output";#N/A,"VG",FALSE,"output";#N/A,"J1",FALSE,"output";#N/A,"J2",FALSE,"output";#N/A,"PT",FALSE,"output"}</definedName>
    <definedName name="倉田" hidden="1">{#N/A,"VA",FALSE,"output";#N/A,"VB",FALSE,"output";#N/A,"VS",FALSE,"output";#N/A,"VC",FALSE,"output";#N/A,"VG",FALSE,"output";#N/A,"J1",FALSE,"output";#N/A,"J2",FALSE,"output";#N/A,"PT",FALSE,"output"}</definedName>
    <definedName name="車開本_Monthly" localSheetId="5">'[374]工数(MC Calib.)'!#REF!</definedName>
    <definedName name="車開本_Monthly">'[375]工数(MC Calib.)'!#REF!</definedName>
    <definedName name="車両" localSheetId="5" hidden="1">{"REVISED",#N/A,FALSE,"Sheet1"}</definedName>
    <definedName name="車両" hidden="1">{"REVISED",#N/A,FALSE,"Sheet1"}</definedName>
    <definedName name="車実入力情報">#REF!</definedName>
    <definedName name="衝突目標">#REF!</definedName>
    <definedName name="기">#REF!</definedName>
    <definedName name="기안" localSheetId="5">'[376]2.대외공문'!#REF!</definedName>
    <definedName name="기안">'[377]2.대외공문'!#REF!</definedName>
    <definedName name="기안3" localSheetId="5">#REF!</definedName>
    <definedName name="기안3">#REF!</definedName>
    <definedName name="기안갑">#REF!</definedName>
    <definedName name="기안갑1">#N/A</definedName>
    <definedName name="기안용지" localSheetId="5">#REF!</definedName>
    <definedName name="기안용지">#REF!</definedName>
    <definedName name="기안을">#REF!</definedName>
    <definedName name="기안을1">#N/A</definedName>
    <definedName name="打印" localSheetId="5">[378]物料品名!$A$2:$A$296</definedName>
    <definedName name="打印">[379]物料品名!$A$2:$A$296</definedName>
    <definedName name="担当者" localSheetId="5">[380]ﾊﾞﾝﾊﾟｰ性能委託書!$O$11</definedName>
    <definedName name="担当者">[381]ﾊﾞﾝﾊﾟｰ性能委託書!$O$11</definedName>
    <definedName name="單位阡원_阡￥" localSheetId="5">#REF!</definedName>
    <definedName name="單位阡원_阡￥">#REF!</definedName>
    <definedName name="定33">#REF!</definedName>
    <definedName name="定35">#REF!</definedName>
    <definedName name="定61">#REF!</definedName>
    <definedName name="定64">#REF!</definedName>
    <definedName name="定69">#REF!</definedName>
    <definedName name="定EDT1">#REF!</definedName>
    <definedName name="定EDT2">#REF!</definedName>
    <definedName name="定EDT3">#REF!</definedName>
    <definedName name="定極_110_All">#REF!</definedName>
    <definedName name="定極org">#REF!</definedName>
    <definedName name="番号変換" localSheetId="5">'[260]R&amp;D変換サブ'!#REF!</definedName>
    <definedName name="番号変換">'[261]R&amp;D変換サブ'!#REF!</definedName>
    <definedName name="翻訳完了">#REF!</definedName>
    <definedName name="改" localSheetId="5" hidden="1">{#VALUE!,#N/A,FALSE,0;#N/A,#N/A,FALSE,0;#N/A,#N/A,FALSE,0;#N/A,#N/A,FALSE,0}</definedName>
    <definedName name="改" hidden="1">{#VALUE!,#N/A,FALSE,0;#N/A,#N/A,FALSE,0;#N/A,#N/A,FALSE,0;#N/A,#N/A,FALSE,0}</definedName>
    <definedName name="改訂2" localSheetId="5" hidden="1">{#N/A,"VA",FALSE,"output";#N/A,"VB",FALSE,"output";#N/A,"VS",FALSE,"output";#N/A,"VC",FALSE,"output";#N/A,"VG",FALSE,"output";#N/A,"J1",FALSE,"output";#N/A,"J2",FALSE,"output";#N/A,"PT",FALSE,"output"}</definedName>
    <definedName name="改訂2" hidden="1">{#N/A,"VA",FALSE,"output";#N/A,"VB",FALSE,"output";#N/A,"VS",FALSE,"output";#N/A,"VC",FALSE,"output";#N/A,"VG",FALSE,"output";#N/A,"J1",FALSE,"output";#N/A,"J2",FALSE,"output";#N/A,"PT",FALSE,"output"}</definedName>
    <definedName name="改暦マーク記入1" localSheetId="5">[50]!改暦マーク記入1</definedName>
    <definedName name="改暦マーク記入1">[51]!改暦マーク記入1</definedName>
    <definedName name="改暦マーク記入1_95" localSheetId="5">[52]!改暦マーク記入1_95</definedName>
    <definedName name="改暦マーク記入1_95">[53]!改暦マーク記入1_95</definedName>
    <definedName name="改暦マーク記入2" localSheetId="5">[50]!改暦マーク記入2</definedName>
    <definedName name="改暦マーク記入2">[51]!改暦マーク記入2</definedName>
    <definedName name="改暦マーク記入2_95" localSheetId="5">[52]!改暦マーク記入2_95</definedName>
    <definedName name="改暦マーク記入2_95">[53]!改暦マーク記入2_95</definedName>
    <definedName name="改暦マーク記入3" localSheetId="5">[50]!改暦マーク記入3</definedName>
    <definedName name="改暦マーク記入3">[51]!改暦マーク記入3</definedName>
    <definedName name="改暦マーク記入3_95" localSheetId="5">[52]!改暦マーク記入3_95</definedName>
    <definedName name="改暦マーク記入3_95">[53]!改暦マーク記入3_95</definedName>
    <definedName name="改暦マーク記入4_95" localSheetId="5">[52]!改暦マーク記入4_95</definedName>
    <definedName name="改暦マーク記入4_95">[53]!改暦マーク記入4_95</definedName>
    <definedName name="改暦マーク記入5_95" localSheetId="5">[52]!改暦マーク記入5_95</definedName>
    <definedName name="改暦マーク記入5_95">[53]!改暦マーク記入5_95</definedName>
    <definedName name="改暦マーク記入6_95" localSheetId="5">[52]!改暦マーク記入6_95</definedName>
    <definedName name="改暦マーク記入6_95">[53]!改暦マーク記入6_95</definedName>
    <definedName name="ㄴㅇㅎㅇ">#N/A</definedName>
    <definedName name="나">#REF!</definedName>
    <definedName name="規制対応">#REF!</definedName>
    <definedName name="납품보고">#REF!</definedName>
    <definedName name="년도__실적추정은_건설이자_미포" localSheetId="5">'[382]R&amp;D'!#REF!</definedName>
    <definedName name="년도__실적추정은_건설이자_미포">'[383]R&amp;D'!#REF!</definedName>
    <definedName name="集計" localSheetId="5">'[352]重量測定依頼&amp;結果'!#REF!</definedName>
    <definedName name="集計">'[353]重量測定依頼&amp;結果'!#REF!</definedName>
    <definedName name="検索条件">#REF!</definedName>
    <definedName name="検索条件1" localSheetId="5">[356]J21KPL!#REF!</definedName>
    <definedName name="検索条件1">[357]J21KPL!#REF!</definedName>
    <definedName name="検索条件10" localSheetId="5">[356]J21KPL!#REF!</definedName>
    <definedName name="検索条件10">[357]J21KPL!#REF!</definedName>
    <definedName name="検索条件2" localSheetId="5">[356]J21KPL!#REF!</definedName>
    <definedName name="検索条件2">[357]J21KPL!#REF!</definedName>
    <definedName name="検索条件3" localSheetId="5">[356]J21KPL!#REF!</definedName>
    <definedName name="検索条件3">[357]J21KPL!#REF!</definedName>
    <definedName name="検索条件4" localSheetId="5">[356]J21KPL!#REF!</definedName>
    <definedName name="検索条件4">[357]J21KPL!#REF!</definedName>
    <definedName name="検索条件5" localSheetId="5">[356]J21KPL!#REF!</definedName>
    <definedName name="検索条件5">[357]J21KPL!#REF!</definedName>
    <definedName name="検索条件6" localSheetId="5">[356]J21KPL!#REF!</definedName>
    <definedName name="検索条件6">[357]J21KPL!#REF!</definedName>
    <definedName name="検索条件7" localSheetId="5">[356]J21KPL!#REF!</definedName>
    <definedName name="検索条件7">[357]J21KPL!#REF!</definedName>
    <definedName name="検索条件8" localSheetId="5">[356]J21KPL!#REF!</definedName>
    <definedName name="検索条件8">[357]J21KPL!#REF!</definedName>
    <definedName name="検索条件9" localSheetId="5">[356]J21KPL!#REF!</definedName>
    <definedName name="検索条件9">[357]J21KPL!#REF!</definedName>
    <definedName name="結果_計画_1" localSheetId="5">[384]GYOKAK2!$G$14,[384]GYOKAK2!$I$14,[384]GYOKAK2!$K$14,[384]GYOKAK2!$M$14,[384]GYOKAK2!$O$14,[384]GYOKAK2!$Q$14</definedName>
    <definedName name="結果_計画_1">[385]GYOKAK2!$G$14,[385]GYOKAK2!$I$14,[385]GYOKAK2!$K$14,[385]GYOKAK2!$M$14,[385]GYOKAK2!$O$14,[385]GYOKAK2!$Q$14</definedName>
    <definedName name="結果_計画_2" localSheetId="5">[384]GYOKAK2!$G$14,[384]GYOKAK2!$I$14,[384]GYOKAK2!$K$14,[384]GYOKAK2!$M$14,[384]GYOKAK2!$O$14,[384]GYOKAK2!$Q$14</definedName>
    <definedName name="結果_計画_2">[385]GYOKAK2!$G$14,[385]GYOKAK2!$I$14,[385]GYOKAK2!$K$14,[385]GYOKAK2!$M$14,[385]GYOKAK2!$O$14,[385]GYOKAK2!$Q$14</definedName>
    <definedName name="結果_計画_3" localSheetId="5">[384]GYOKAK2!$G$14,[384]GYOKAK2!$I$14,[384]GYOKAK2!$K$14,[384]GYOKAK2!$M$14,[384]GYOKAK2!$O$14,[384]GYOKAK2!$Q$14</definedName>
    <definedName name="結果_計画_3">[385]GYOKAK2!$G$14,[385]GYOKAK2!$I$14,[385]GYOKAK2!$K$14,[385]GYOKAK2!$M$14,[385]GYOKAK2!$O$14,[385]GYOKAK2!$Q$14</definedName>
    <definedName name="結果_計画_4" localSheetId="5">[384]GYOKAK2!$G$14,[384]GYOKAK2!$I$14,[384]GYOKAK2!$K$14,[384]GYOKAK2!$M$14,[384]GYOKAK2!$O$14,[384]GYOKAK2!$Q$14</definedName>
    <definedName name="結果_計画_4">[385]GYOKAK2!$G$14,[385]GYOKAK2!$I$14,[385]GYOKAK2!$K$14,[385]GYOKAK2!$M$14,[385]GYOKAK2!$O$14,[385]GYOKAK2!$Q$14</definedName>
    <definedName name="結果_計画_5" localSheetId="5">[384]GYOKAK2!$G$14,[384]GYOKAK2!$I$14,[384]GYOKAK2!$K$14,[384]GYOKAK2!$M$14,[384]GYOKAK2!$O$14,[384]GYOKAK2!$Q$14</definedName>
    <definedName name="結果_計画_5">[385]GYOKAK2!$G$14,[385]GYOKAK2!$I$14,[385]GYOKAK2!$K$14,[385]GYOKAK2!$M$14,[385]GYOKAK2!$O$14,[385]GYOKAK2!$Q$14</definedName>
    <definedName name="解_任_" localSheetId="5">[54]기안!$A$34</definedName>
    <definedName name="解_任_">[55]기안!$A$34</definedName>
    <definedName name="今月判定" localSheetId="5">[386]実施期確認後CDFを記入!#REF!</definedName>
    <definedName name="今月判定">[387]実施期確認後CDFを記入!#REF!</definedName>
    <definedName name="経費508" localSheetId="5">[72]KEI133!#REF!</definedName>
    <definedName name="経費508">[73]KEI133!#REF!</definedName>
    <definedName name="九桁目">#REF!</definedName>
    <definedName name="ㄷ">#REF!</definedName>
    <definedName name="ㄷㅈ" localSheetId="5">[388]총괄표!$C$2</definedName>
    <definedName name="ㄷㅈ">[389]총괄표!$C$2</definedName>
    <definedName name="다">#REF!</definedName>
    <definedName name="단위">1000</definedName>
    <definedName name="대림PL" localSheetId="5">[390]ML!#REF!</definedName>
    <definedName name="대림PL">[391]ML!#REF!</definedName>
    <definedName name="대회">#REF!</definedName>
    <definedName name="領域">#REF!</definedName>
    <definedName name="母集団_計画_1" localSheetId="5">[384]GYOKAK2!$G$14,[384]GYOKAK2!$I$14,[384]GYOKAK2!$K$14,[384]GYOKAK2!$M$14,[384]GYOKAK2!$O$14,[384]GYOKAK2!$Q$14</definedName>
    <definedName name="母集団_計画_1">[385]GYOKAK2!$G$14,[385]GYOKAK2!$I$14,[385]GYOKAK2!$K$14,[385]GYOKAK2!$M$14,[385]GYOKAK2!$O$14,[385]GYOKAK2!$Q$14</definedName>
    <definedName name="母集団_計画_2" localSheetId="5">[384]GYOKAK2!$G$14,[384]GYOKAK2!$I$14,[384]GYOKAK2!$K$14,[384]GYOKAK2!$M$14,[384]GYOKAK2!$O$14,[384]GYOKAK2!$Q$14</definedName>
    <definedName name="母集団_計画_2">[385]GYOKAK2!$G$14,[385]GYOKAK2!$I$14,[385]GYOKAK2!$K$14,[385]GYOKAK2!$M$14,[385]GYOKAK2!$O$14,[385]GYOKAK2!$Q$14</definedName>
    <definedName name="母集団_計画_3" localSheetId="5">[384]GYOKAK2!$G$14,[384]GYOKAK2!$I$14,[384]GYOKAK2!$K$14,[384]GYOKAK2!$M$14,[384]GYOKAK2!$O$14,[384]GYOKAK2!$Q$14</definedName>
    <definedName name="母集団_計画_3">[385]GYOKAK2!$G$14,[385]GYOKAK2!$I$14,[385]GYOKAK2!$K$14,[385]GYOKAK2!$M$14,[385]GYOKAK2!$O$14,[385]GYOKAK2!$Q$14</definedName>
    <definedName name="母集団_計画_4" localSheetId="5">[384]GYOKAK2!$G$14,[384]GYOKAK2!$I$14,[384]GYOKAK2!$K$14,[384]GYOKAK2!$M$14,[384]GYOKAK2!$O$14,[384]GYOKAK2!$Q$14</definedName>
    <definedName name="母集団_計画_4">[385]GYOKAK2!$G$14,[385]GYOKAK2!$I$14,[385]GYOKAK2!$K$14,[385]GYOKAK2!$M$14,[385]GYOKAK2!$O$14,[385]GYOKAK2!$Q$14</definedName>
    <definedName name="母集団_計画_5" localSheetId="5">[384]GYOKAK2!$G$14,[384]GYOKAK2!$I$14,[384]GYOKAK2!$K$14,[384]GYOKAK2!$M$14,[384]GYOKAK2!$O$14,[384]GYOKAK2!$Q$14</definedName>
    <definedName name="母集団_計画_5">[385]GYOKAK2!$G$14,[385]GYOKAK2!$I$14,[385]GYOKAK2!$K$14,[385]GYOKAK2!$M$14,[385]GYOKAK2!$O$14,[385]GYOKAK2!$Q$14</definedName>
    <definedName name="目標" localSheetId="5" hidden="1">{#N/A,"VA",FALSE,"output";#N/A,"VB",FALSE,"output";#N/A,"VS",FALSE,"output";#N/A,"VC",FALSE,"output";#N/A,"VG",FALSE,"output";#N/A,"J1",FALSE,"output";#N/A,"J2",FALSE,"output";#N/A,"PT",FALSE,"output"}</definedName>
    <definedName name="目標" hidden="1">{#N/A,"VA",FALSE,"output";#N/A,"VB",FALSE,"output";#N/A,"VS",FALSE,"output";#N/A,"VC",FALSE,"output";#N/A,"VG",FALSE,"output";#N/A,"J1",FALSE,"output";#N/A,"J2",FALSE,"output";#N/A,"PT",FALSE,"output"}</definedName>
    <definedName name="耐久路周回">#REF!</definedName>
    <definedName name="切片器_物料类别">#N/A</definedName>
    <definedName name="区分">#REF!</definedName>
    <definedName name="全体">#REF!</definedName>
    <definedName name="全需" localSheetId="5">[392]全需!$A$9:$FQ$63</definedName>
    <definedName name="全需">[393]全需!$A$9:$FQ$63</definedName>
    <definedName name="ㄹㅇㄹㄴㅇ" localSheetId="5">[394]HP1AMLIST!#REF!</definedName>
    <definedName name="ㄹㅇㄹㄴㅇ">[395]HP1AMLIST!#REF!</definedName>
    <definedName name="라">#REF!</definedName>
    <definedName name="라ㅕ화">#REF!</definedName>
    <definedName name="日付変更" localSheetId="5">'[260]R&amp;D変換サブ'!#REF!</definedName>
    <definedName name="日付変更">'[261]R&amp;D変換サブ'!#REF!</definedName>
    <definedName name="入力情報">#REF!</definedName>
    <definedName name="上期">#REF!</definedName>
    <definedName name="設本">#REF!</definedName>
    <definedName name="設変">#REF!</definedName>
    <definedName name="実績">#REF!</definedName>
    <definedName name="仕向地変換" localSheetId="5">'[260]R&amp;D変換サブ'!#REF!</definedName>
    <definedName name="仕向地変換">'[261]R&amp;D変換サブ'!#REF!</definedName>
    <definedName name="順番並べ" localSheetId="5">'[60]R&amp;D変換サブ'!$F$1</definedName>
    <definedName name="順番並べ">'[61]R&amp;D変換サブ'!$F$1</definedName>
    <definedName name="台数変更年式変更" localSheetId="5">'[396]3f Volume, Mix &amp; Option rate'!$K$21:$O$24</definedName>
    <definedName name="台数変更年式変更">'[397]3f Volume, Mix &amp; Option rate'!$K$21:$O$24</definedName>
    <definedName name="_xlnm.Extract" localSheetId="5">[398]RE燃費!#REF!</definedName>
    <definedName name="_xlnm.Extract">[399]RE燃費!#REF!</definedName>
    <definedName name="田中" localSheetId="5" hidden="1">{#N/A,"VA",FALSE,"output";#N/A,"VB",FALSE,"output";#N/A,"VS",FALSE,"output";#N/A,"VC",FALSE,"output";#N/A,"VG",FALSE,"output";#N/A,"J1",FALSE,"output";#N/A,"J2",FALSE,"output";#N/A,"PT",FALSE,"output"}</definedName>
    <definedName name="田中" hidden="1">{#N/A,"VA",FALSE,"output";#N/A,"VB",FALSE,"output";#N/A,"VS",FALSE,"output";#N/A,"VC",FALSE,"output";#N/A,"VG",FALSE,"output";#N/A,"J1",FALSE,"output";#N/A,"J2",FALSE,"output";#N/A,"PT",FALSE,"output"}</definedName>
    <definedName name="貼付2" localSheetId="5">[400]発行表!#REF!</definedName>
    <definedName name="貼付2">[401]発行表!#REF!</definedName>
    <definedName name="通期タイプ">#REF!</definedName>
    <definedName name="ㅁ1" localSheetId="5">[68]신규DEP!#REF!</definedName>
    <definedName name="ㅁ1">[69]신규DEP!#REF!</definedName>
    <definedName name="ㅁ1430" localSheetId="5">#REF!</definedName>
    <definedName name="ㅁ1430">#REF!</definedName>
    <definedName name="ㅁ169">#REF!</definedName>
    <definedName name="ㅁddd">#REF!</definedName>
    <definedName name="ㅁㅁㅁ" localSheetId="5">'[402]5.세운W-A'!#REF!</definedName>
    <definedName name="ㅁㅁㅁ">'[403]5.세운W-A'!#REF!</definedName>
    <definedName name="마">#REF!</definedName>
    <definedName name="投影">#REF!</definedName>
    <definedName name="委託番号" localSheetId="5">[380]ﾊﾞﾝﾊﾟｰ性能委託書!$D$15</definedName>
    <definedName name="委託番号">[381]ﾊﾞﾝﾊﾟｰ性能委託書!$D$15</definedName>
    <definedName name="下期">#REF!</definedName>
    <definedName name="모">#REF!</definedName>
    <definedName name="詳細工数">#REF!</definedName>
    <definedName name="項目入力" localSheetId="5">[50]!項目入力</definedName>
    <definedName name="項目入力">[51]!項目入力</definedName>
    <definedName name="項目入力_95" localSheetId="5">[52]!項目入力_95</definedName>
    <definedName name="項目入力_95">[53]!項目入力_95</definedName>
    <definedName name="小">#REF!</definedName>
    <definedName name="効果_計画_1" localSheetId="5">[384]GYOKAK2!$G$14,[384]GYOKAK2!$I$14,[384]GYOKAK2!$K$14,[384]GYOKAK2!$M$14,[384]GYOKAK2!$O$14,[384]GYOKAK2!$Q$14</definedName>
    <definedName name="効果_計画_1">[385]GYOKAK2!$G$14,[385]GYOKAK2!$I$14,[385]GYOKAK2!$K$14,[385]GYOKAK2!$M$14,[385]GYOKAK2!$O$14,[385]GYOKAK2!$Q$14</definedName>
    <definedName name="効果_計画_2" localSheetId="5">[384]GYOKAK2!$G$14,[384]GYOKAK2!$I$14,[384]GYOKAK2!$K$14,[384]GYOKAK2!$M$14,[384]GYOKAK2!$O$14,[384]GYOKAK2!$Q$14</definedName>
    <definedName name="効果_計画_2">[385]GYOKAK2!$G$14,[385]GYOKAK2!$I$14,[385]GYOKAK2!$K$14,[385]GYOKAK2!$M$14,[385]GYOKAK2!$O$14,[385]GYOKAK2!$Q$14</definedName>
    <definedName name="効果_計画_3" localSheetId="5">[384]GYOKAK2!$G$14,[384]GYOKAK2!$I$14,[384]GYOKAK2!$K$14,[384]GYOKAK2!$M$14,[384]GYOKAK2!$O$14,[384]GYOKAK2!$Q$14</definedName>
    <definedName name="効果_計画_3">[385]GYOKAK2!$G$14,[385]GYOKAK2!$I$14,[385]GYOKAK2!$K$14,[385]GYOKAK2!$M$14,[385]GYOKAK2!$O$14,[385]GYOKAK2!$Q$14</definedName>
    <definedName name="効果_計画_4" localSheetId="5">[384]GYOKAK2!$G$14,[384]GYOKAK2!$I$14,[384]GYOKAK2!$K$14,[384]GYOKAK2!$M$14,[384]GYOKAK2!$O$14,[384]GYOKAK2!$Q$14</definedName>
    <definedName name="効果_計画_4">[385]GYOKAK2!$G$14,[385]GYOKAK2!$I$14,[385]GYOKAK2!$K$14,[385]GYOKAK2!$M$14,[385]GYOKAK2!$O$14,[385]GYOKAK2!$Q$14</definedName>
    <definedName name="効果_計画_5" localSheetId="5">[384]GYOKAK2!$G$14,[384]GYOKAK2!$I$14,[384]GYOKAK2!$K$14,[384]GYOKAK2!$M$14,[384]GYOKAK2!$O$14,[384]GYOKAK2!$Q$14</definedName>
    <definedName name="効果_計画_5">[385]GYOKAK2!$G$14,[385]GYOKAK2!$I$14,[385]GYOKAK2!$K$14,[385]GYOKAK2!$M$14,[385]GYOKAK2!$O$14,[385]GYOKAK2!$Q$14</definedName>
    <definedName name="削除" localSheetId="5">'[60]R&amp;D変換'!$H$1</definedName>
    <definedName name="削除">'[61]R&amp;D変換'!$H$1</definedName>
    <definedName name="刈取ﾍﾞｰｽ">#REF!</definedName>
    <definedName name="議事録">#REF!</definedName>
    <definedName name="印刷タイトル">#REF!</definedName>
    <definedName name="印刷領域">#REF!</definedName>
    <definedName name="英" localSheetId="5" hidden="1">{#N/A,#N/A,TRUE,"RIDE";#N/A,#N/A,TRUE,"STEERING";#N/A,#N/A,TRUE,"HANDLING";#N/A,#N/A,TRUE,"BRAKING"}</definedName>
    <definedName name="英" hidden="1">{#N/A,#N/A,TRUE,"RIDE";#N/A,#N/A,TRUE,"STEERING";#N/A,#N/A,TRUE,"HANDLING";#N/A,#N/A,TRUE,"BRAKING"}</definedName>
    <definedName name="英語" localSheetId="5" hidden="1">{#VALUE!,#N/A,FALSE,0;#N/A,#N/A,FALSE,0;#N/A,#N/A,FALSE,0;#N/A,#N/A,FALSE,0}</definedName>
    <definedName name="英語" hidden="1">{#VALUE!,#N/A,FALSE,0;#N/A,#N/A,FALSE,0;#N/A,#N/A,FALSE,0;#N/A,#N/A,FALSE,0}</definedName>
    <definedName name="営業用取得税" localSheetId="5">[404]!営業用取得税</definedName>
    <definedName name="営業用取得税">[405]!営業用取得税</definedName>
    <definedName name="営業用重量税" localSheetId="5">[404]!営業用重量税</definedName>
    <definedName name="営業用重量税">[405]!営業用重量税</definedName>
    <definedName name="油脂" localSheetId="5">[72]KEI133!#REF!</definedName>
    <definedName name="油脂">[73]KEI133!#REF!</definedName>
    <definedName name="予算" localSheetId="5">[72]KEI133!#REF!</definedName>
    <definedName name="予算">[73]KEI133!#REF!</definedName>
    <definedName name="바">#REF!</definedName>
    <definedName name="雑費" localSheetId="5">[72]KEI133!#REF!</definedName>
    <definedName name="雑費">[73]KEI133!#REF!</definedName>
    <definedName name="발">#REF!</definedName>
    <definedName name="백만">1000000</definedName>
    <definedName name="戦略価格の設定" localSheetId="5">'[396]P.2 Price Strategy'!$A$9:$K$27</definedName>
    <definedName name="戦略価格の設定">'[397]P.2 Price Strategy'!$A$9:$K$27</definedName>
    <definedName name="변경" localSheetId="5">#REF!</definedName>
    <definedName name="변경">#REF!</definedName>
    <definedName name="整合" localSheetId="5">[60]効果の確認整合!#REF!</definedName>
    <definedName name="整合">[61]効果の確認整合!#REF!</definedName>
    <definedName name="中販">#REF!</definedName>
    <definedName name="準備X" localSheetId="5">[386]実施期確認後CDFを記入!#REF!</definedName>
    <definedName name="準備X">[387]実施期確認後CDFを記入!#REF!</definedName>
    <definedName name="自家用取得税" localSheetId="5">[404]!自家用取得税</definedName>
    <definedName name="自家用取得税">[405]!自家用取得税</definedName>
    <definedName name="自家用重量税" localSheetId="5">[404]!自家用重量税</definedName>
    <definedName name="自家用重量税">[405]!自家用重量税</definedName>
    <definedName name="부문" localSheetId="5">[324]부서CODE!$B$1:$D$161</definedName>
    <definedName name="부문">[325]부서CODE!$B$1:$D$161</definedName>
    <definedName name="부서" localSheetId="5">#REF!</definedName>
    <definedName name="부서">#REF!</definedName>
    <definedName name="부서별예산">#REF!</definedName>
    <definedName name="最新価格リスト" localSheetId="5">'[396]2f Pricing Strategy'!$G$34:$M$43</definedName>
    <definedName name="最新価格リスト">'[397]2f Pricing Strategy'!$G$34:$M$43</definedName>
    <definedName name="最終編集" localSheetId="5">'[60]R&amp;D整合'!$J$1</definedName>
    <definedName name="最終編集">'[61]R&amp;D整合'!$J$1</definedName>
    <definedName name="最終列発見" localSheetId="5">'[60]R&amp;D変換サブ'!$M$1</definedName>
    <definedName name="最終列発見">'[61]R&amp;D変換サブ'!$M$1</definedName>
    <definedName name="作業508" localSheetId="5">[72]KEI133!#REF!</definedName>
    <definedName name="作業508">[73]KEI133!#REF!</definedName>
    <definedName name="作業数ALL" localSheetId="5">[406]作業数ALL!$A$1:$C$4438</definedName>
    <definedName name="作業数ALL">[407]作業数ALL!$A$1:$C$4438</definedName>
    <definedName name="作業域A" localSheetId="5">[408]output!$CB$20:$CO$27,[408]output!$CB$30:$CO$37,[408]output!$CB$40:$CO$47,[408]output!$CB$50:$CO$57</definedName>
    <definedName name="作業域A">[409]output!$CB$20:$CO$27,[409]output!$CB$30:$CO$37,[409]output!$CB$40:$CO$47,[409]output!$CB$50:$CO$57</definedName>
    <definedName name="作業域B" localSheetId="5">[408]output!$CB$67:$CO$74,[408]output!$CB$77:$CO$84,[408]output!$CB$87:$CO$94,[408]output!$CB$97:$CO$104</definedName>
    <definedName name="作業域B">[409]output!$CB$67:$CO$74,[409]output!$CB$77:$CO$84,[409]output!$CB$87:$CO$94,[409]output!$CB$97:$CO$104</definedName>
    <definedName name="作業域C" localSheetId="5">[408]output!$CB$116:$CO$123,[408]output!$CB$126:$CO$133,[408]output!$CB$136:$CO$143,[408]output!$CB$146:$CO$153</definedName>
    <definedName name="作業域C">[409]output!$CB$116:$CO$123,[409]output!$CB$126:$CO$133,[409]output!$CB$136:$CO$143,[409]output!$CB$146:$CO$153</definedName>
    <definedName name="作業域D" localSheetId="5">[276]JY134J!$CD$192:$CR$200,[276]JY134J!$CD$204:$CR$212,[276]JY134J!$CD$216:$CR$224,[276]JY134J!$CD$228:$CR$236</definedName>
    <definedName name="作業域D">[277]JY134J!$CD$192:$CR$200,[277]JY134J!$CD$204:$CR$212,[277]JY134J!$CD$216:$CR$224,[277]JY134J!$CD$228:$CR$236</definedName>
    <definedName name="비교A" localSheetId="5">#REF!</definedName>
    <definedName name="비교A">#REF!</definedName>
    <definedName name="ㅅ7">#REF!</definedName>
    <definedName name="사">#REF!</definedName>
    <definedName name="사업투자">#REF!</definedName>
    <definedName name="사업투자1">#REF!</definedName>
    <definedName name="생산95" localSheetId="5">'[324]CR CODE'!$D$10:$E$21</definedName>
    <definedName name="생산95">'[325]CR CODE'!$D$10:$E$21</definedName>
    <definedName name="생산96" localSheetId="5">'[324]CR CODE'!$D$22:$E$33</definedName>
    <definedName name="생산96">'[325]CR CODE'!$D$22:$E$33</definedName>
    <definedName name="생산97" localSheetId="5">'[324]CR CODE'!$D$34:$E$47</definedName>
    <definedName name="생산97">'[325]CR CODE'!$D$34:$E$47</definedName>
    <definedName name="생산98" localSheetId="5">'[324]CR CODE'!$D$48:$E$64</definedName>
    <definedName name="생산98">'[325]CR CODE'!$D$48:$E$64</definedName>
    <definedName name="소">#REF!</definedName>
    <definedName name="ㅇㄻㄴㅇㄻㄴ">#REF!</definedName>
    <definedName name="아">#REF!</definedName>
    <definedName name="엉댜ㄷㅈ">#REF!</definedName>
    <definedName name="엉댜ㄷㅈ1">#N/A</definedName>
    <definedName name="예산총괄시트설ONLY" localSheetId="5">#REF!</definedName>
    <definedName name="예산총괄시트설ONLY">#REF!</definedName>
    <definedName name="원">1</definedName>
    <definedName name="자">#REF!</definedName>
    <definedName name="장기투자.94.BB">#REF!</definedName>
    <definedName name="장종찬" localSheetId="5">[246]구동!#REF!</definedName>
    <definedName name="장종찬">[247]구동!#REF!</definedName>
    <definedName name="제목">#REF!</definedName>
    <definedName name="주요업무실적">#REF!</definedName>
    <definedName name="차">#REF!</definedName>
    <definedName name="첨부1" localSheetId="5">'[410]96'!#REF!</definedName>
    <definedName name="첨부1">'[411]96'!#REF!</definedName>
    <definedName name="투자비" localSheetId="5">#REF!</definedName>
    <definedName name="투자비">#REF!</definedName>
    <definedName name="품명">#REF!</definedName>
    <definedName name="품번">#REF!</definedName>
    <definedName name="허">#N/A</definedName>
    <definedName name="확정하여_보고할것.">#REF!</definedName>
    <definedName name="활동이력">#REF!</definedName>
    <definedName name="회의록" localSheetId="5">[412]ML!#REF!</definedName>
    <definedName name="회의록">[413]ML!#REF!</definedName>
    <definedName name="회의자료">#REF!</definedName>
    <definedName name="흵____R3_t">#REF!</definedName>
    <definedName name="ㅗㅗㅘㅣㅣㅏ">#REF!</definedName>
    <definedName name="ㅘㅎ">#N/A</definedName>
  </definedNames>
  <calcPr calcId="191029"/>
</workbook>
</file>

<file path=xl/calcChain.xml><?xml version="1.0" encoding="utf-8"?>
<calcChain xmlns="http://schemas.openxmlformats.org/spreadsheetml/2006/main">
  <c r="N13" i="6" l="1"/>
  <c r="R31" i="5" l="1"/>
  <c r="S31" i="5" s="1"/>
  <c r="W31" i="5"/>
  <c r="Y31" i="5" s="1"/>
  <c r="W32" i="5"/>
  <c r="Y32" i="5" s="1"/>
  <c r="W33" i="5"/>
  <c r="Y33" i="5" s="1"/>
  <c r="S34" i="5"/>
  <c r="W34" i="5"/>
  <c r="Y34" i="5" s="1"/>
  <c r="J4" i="6"/>
  <c r="J5" i="6"/>
  <c r="J6" i="6"/>
  <c r="J7" i="6"/>
  <c r="J8" i="6"/>
  <c r="J9" i="6"/>
  <c r="J10" i="6"/>
  <c r="J11" i="6"/>
  <c r="J12" i="6"/>
  <c r="J13" i="6"/>
  <c r="H4" i="6"/>
  <c r="H5" i="6"/>
  <c r="H6" i="6"/>
  <c r="H7" i="6"/>
  <c r="H8" i="6"/>
  <c r="H9" i="6"/>
  <c r="H10" i="6"/>
  <c r="H11" i="6"/>
  <c r="H12" i="6"/>
  <c r="H13" i="6"/>
  <c r="D4" i="6"/>
  <c r="D5" i="6"/>
  <c r="D6" i="6"/>
  <c r="D8" i="6"/>
  <c r="D9" i="6"/>
  <c r="D10" i="6"/>
  <c r="D11" i="6"/>
  <c r="D12" i="6"/>
  <c r="D13" i="6"/>
  <c r="S82" i="5"/>
  <c r="W80" i="5"/>
  <c r="Y80" i="5" s="1"/>
  <c r="W79" i="5"/>
  <c r="Y79" i="5" s="1"/>
  <c r="R79" i="5"/>
  <c r="S79" i="5" s="1"/>
  <c r="S86" i="5" s="1"/>
  <c r="P21" i="5"/>
  <c r="Y38" i="5" l="1"/>
  <c r="AA31" i="5" s="1"/>
  <c r="S38" i="5"/>
  <c r="Y86" i="5"/>
  <c r="AA79" i="5" s="1"/>
  <c r="F13" i="6" s="1"/>
  <c r="O13" i="6" s="1"/>
  <c r="S9" i="5"/>
  <c r="W8" i="5"/>
  <c r="Y8" i="5" s="1"/>
  <c r="W7" i="5"/>
  <c r="Y7" i="5" s="1"/>
  <c r="W6" i="5"/>
  <c r="Y6" i="5" s="1"/>
  <c r="R6" i="5"/>
  <c r="S6" i="5" s="1"/>
  <c r="W74" i="5"/>
  <c r="Y74" i="5" s="1"/>
  <c r="Y13" i="5" l="1"/>
  <c r="AA6" i="5" s="1"/>
  <c r="F4" i="6" s="1"/>
  <c r="O4" i="6" s="1"/>
  <c r="S13" i="5"/>
  <c r="S74" i="5" l="1"/>
  <c r="W73" i="5"/>
  <c r="Y73" i="5" s="1"/>
  <c r="W72" i="5"/>
  <c r="Y72" i="5" s="1"/>
  <c r="W71" i="5"/>
  <c r="Y71" i="5" s="1"/>
  <c r="R71" i="5"/>
  <c r="S71" i="5" s="1"/>
  <c r="S66" i="5"/>
  <c r="W65" i="5"/>
  <c r="Y65" i="5" s="1"/>
  <c r="W64" i="5"/>
  <c r="Y64" i="5" s="1"/>
  <c r="W63" i="5"/>
  <c r="Y63" i="5" s="1"/>
  <c r="R63" i="5"/>
  <c r="S63" i="5" s="1"/>
  <c r="W58" i="5"/>
  <c r="Y58" i="5" s="1"/>
  <c r="S58" i="5"/>
  <c r="W57" i="5"/>
  <c r="Y57" i="5" s="1"/>
  <c r="W56" i="5"/>
  <c r="Y56" i="5" s="1"/>
  <c r="W55" i="5"/>
  <c r="Y55" i="5" s="1"/>
  <c r="R55" i="5"/>
  <c r="S55" i="5" s="1"/>
  <c r="S78" i="5" l="1"/>
  <c r="Y78" i="5"/>
  <c r="AA71" i="5" s="1"/>
  <c r="F12" i="6" s="1"/>
  <c r="O12" i="6" s="1"/>
  <c r="Y70" i="5"/>
  <c r="AA63" i="5" s="1"/>
  <c r="F11" i="6" s="1"/>
  <c r="O11" i="6" s="1"/>
  <c r="S70" i="5"/>
  <c r="S62" i="5"/>
  <c r="Y62" i="5"/>
  <c r="AA55" i="5" s="1"/>
  <c r="F10" i="6" s="1"/>
  <c r="O10" i="6" s="1"/>
  <c r="W50" i="5" l="1"/>
  <c r="Y50" i="5" s="1"/>
  <c r="S50" i="5"/>
  <c r="W49" i="5"/>
  <c r="Y49" i="5" s="1"/>
  <c r="W48" i="5"/>
  <c r="Y48" i="5" s="1"/>
  <c r="W47" i="5"/>
  <c r="Y47" i="5" s="1"/>
  <c r="R47" i="5"/>
  <c r="S47" i="5" s="1"/>
  <c r="W43" i="5"/>
  <c r="Y43" i="5" s="1"/>
  <c r="W42" i="5"/>
  <c r="Y42" i="5" s="1"/>
  <c r="S42" i="5"/>
  <c r="W41" i="5"/>
  <c r="Y41" i="5" s="1"/>
  <c r="W40" i="5"/>
  <c r="Y40" i="5" s="1"/>
  <c r="W39" i="5"/>
  <c r="Y39" i="5" s="1"/>
  <c r="R39" i="5"/>
  <c r="S39" i="5" s="1"/>
  <c r="W14" i="5"/>
  <c r="Y14" i="5" s="1"/>
  <c r="S46" i="5" l="1"/>
  <c r="S54" i="5"/>
  <c r="Y54" i="5"/>
  <c r="AA47" i="5" s="1"/>
  <c r="F9" i="6" s="1"/>
  <c r="O9" i="6" s="1"/>
  <c r="Y46" i="5"/>
  <c r="AA39" i="5" s="1"/>
  <c r="F8" i="6" s="1"/>
  <c r="O8" i="6" s="1"/>
  <c r="R22" i="5" l="1"/>
  <c r="S22" i="5" s="1"/>
  <c r="Y27" i="5"/>
  <c r="W26" i="5"/>
  <c r="Y26" i="5" s="1"/>
  <c r="W25" i="5"/>
  <c r="Y25" i="5" s="1"/>
  <c r="W24" i="5"/>
  <c r="Y24" i="5" s="1"/>
  <c r="S24" i="5"/>
  <c r="W23" i="5"/>
  <c r="Y23" i="5" s="1"/>
  <c r="W22" i="5"/>
  <c r="Y22" i="5" s="1"/>
  <c r="W21" i="5"/>
  <c r="Y21" i="5" s="1"/>
  <c r="R21" i="5"/>
  <c r="S21" i="5" s="1"/>
  <c r="W18" i="5"/>
  <c r="Y18" i="5" s="1"/>
  <c r="W17" i="5"/>
  <c r="Y17" i="5" s="1"/>
  <c r="S17" i="5"/>
  <c r="W16" i="5"/>
  <c r="Y16" i="5" s="1"/>
  <c r="W15" i="5"/>
  <c r="Y15" i="5" s="1"/>
  <c r="Y30" i="5" l="1"/>
  <c r="AA21" i="5" s="1"/>
  <c r="F6" i="6" s="1"/>
  <c r="O6" i="6" s="1"/>
  <c r="F7" i="6"/>
  <c r="O7" i="6" s="1"/>
  <c r="S30" i="5"/>
  <c r="Y20" i="5"/>
  <c r="R14" i="5"/>
  <c r="S14" i="5" s="1"/>
  <c r="S20" i="5" l="1"/>
  <c r="AA14" i="5"/>
  <c r="F5" i="6" s="1"/>
  <c r="O5" i="6" s="1"/>
  <c r="O14" i="6" s="1"/>
  <c r="J10" i="11" l="1"/>
  <c r="J9" i="11"/>
  <c r="J8" i="11"/>
  <c r="J7" i="11"/>
  <c r="J6" i="11"/>
  <c r="J5" i="11"/>
  <c r="J4" i="11"/>
  <c r="J3" i="11"/>
  <c r="K26" i="8" l="1"/>
  <c r="H26" i="8"/>
  <c r="K25" i="8"/>
  <c r="H25" i="8"/>
  <c r="K24" i="8"/>
  <c r="H24" i="8"/>
  <c r="K23" i="8"/>
  <c r="H23" i="8"/>
  <c r="K22" i="8"/>
  <c r="H22" i="8"/>
  <c r="K21" i="8"/>
  <c r="H21" i="8"/>
  <c r="K20" i="8"/>
  <c r="H20" i="8"/>
  <c r="K19" i="8"/>
  <c r="H19" i="8"/>
  <c r="K18" i="8"/>
  <c r="H18" i="8"/>
  <c r="K17" i="8"/>
  <c r="H17" i="8"/>
  <c r="K16" i="8"/>
  <c r="H16" i="8"/>
  <c r="K15" i="8"/>
  <c r="H15" i="8"/>
  <c r="K14" i="8"/>
  <c r="H14" i="8"/>
  <c r="K13" i="8"/>
  <c r="H13" i="8"/>
  <c r="K12" i="8"/>
  <c r="H12" i="8"/>
  <c r="K11" i="8"/>
  <c r="H11" i="8"/>
  <c r="K10" i="8"/>
  <c r="H10" i="8"/>
  <c r="K9" i="8"/>
  <c r="H9" i="8"/>
  <c r="K8" i="8"/>
  <c r="H8" i="8"/>
  <c r="K7" i="8"/>
  <c r="H7" i="8"/>
  <c r="K6" i="8"/>
  <c r="H6" i="8"/>
  <c r="K5" i="8"/>
  <c r="H5" i="8"/>
  <c r="K4" i="8"/>
  <c r="H4" i="8"/>
  <c r="K3" i="8"/>
  <c r="H3" i="8"/>
  <c r="K2" i="8"/>
  <c r="H2" i="8"/>
  <c r="O204" i="9"/>
  <c r="L204" i="9"/>
  <c r="H204" i="9"/>
  <c r="M204" i="9" s="1"/>
  <c r="O203" i="9"/>
  <c r="L203" i="9"/>
  <c r="H203" i="9"/>
  <c r="M203" i="9" s="1"/>
  <c r="O202" i="9"/>
  <c r="L202" i="9"/>
  <c r="H202" i="9"/>
  <c r="M202" i="9" s="1"/>
  <c r="O201" i="9"/>
  <c r="L201" i="9"/>
  <c r="H201" i="9"/>
  <c r="M201" i="9" s="1"/>
  <c r="O200" i="9"/>
  <c r="L200" i="9"/>
  <c r="H200" i="9"/>
  <c r="M200" i="9" s="1"/>
  <c r="O199" i="9"/>
  <c r="H199" i="9"/>
  <c r="M199" i="9" s="1"/>
  <c r="O198" i="9"/>
  <c r="H198" i="9"/>
  <c r="M198" i="9" s="1"/>
  <c r="O197" i="9"/>
  <c r="G197" i="9"/>
  <c r="H197" i="9" s="1"/>
  <c r="M197" i="9" s="1"/>
  <c r="F197" i="9"/>
  <c r="O196" i="9"/>
  <c r="J196" i="9"/>
  <c r="G196" i="9"/>
  <c r="L196" i="9" s="1"/>
  <c r="F196" i="9"/>
  <c r="O195" i="9"/>
  <c r="H195" i="9"/>
  <c r="M195" i="9" s="1"/>
  <c r="O194" i="9"/>
  <c r="H194" i="9"/>
  <c r="M194" i="9" s="1"/>
  <c r="O193" i="9"/>
  <c r="M193" i="9"/>
  <c r="G193" i="9"/>
  <c r="H193" i="9" s="1"/>
  <c r="F193" i="9"/>
  <c r="O192" i="9"/>
  <c r="J192" i="9"/>
  <c r="G192" i="9" s="1"/>
  <c r="L192" i="9" s="1"/>
  <c r="H192" i="9"/>
  <c r="M192" i="9" s="1"/>
  <c r="F192" i="9"/>
  <c r="O191" i="9"/>
  <c r="M191" i="9"/>
  <c r="H191" i="9"/>
  <c r="O190" i="9"/>
  <c r="H190" i="9"/>
  <c r="M190" i="9" s="1"/>
  <c r="O189" i="9"/>
  <c r="M189" i="9"/>
  <c r="G189" i="9"/>
  <c r="H189" i="9" s="1"/>
  <c r="F189" i="9"/>
  <c r="O188" i="9"/>
  <c r="G188" i="9"/>
  <c r="H188" i="9" s="1"/>
  <c r="M188" i="9" s="1"/>
  <c r="F188" i="9"/>
  <c r="O187" i="9"/>
  <c r="H187" i="9"/>
  <c r="M187" i="9" s="1"/>
  <c r="O186" i="9"/>
  <c r="H186" i="9"/>
  <c r="M186" i="9" s="1"/>
  <c r="O185" i="9"/>
  <c r="H185" i="9"/>
  <c r="M185" i="9" s="1"/>
  <c r="G185" i="9"/>
  <c r="F185" i="9"/>
  <c r="O184" i="9"/>
  <c r="J184" i="9"/>
  <c r="G184" i="9"/>
  <c r="F184" i="9"/>
  <c r="O183" i="9"/>
  <c r="L183" i="9"/>
  <c r="J183" i="9"/>
  <c r="H183" i="9"/>
  <c r="M183" i="9" s="1"/>
  <c r="O182" i="9"/>
  <c r="J182" i="9"/>
  <c r="H182" i="9"/>
  <c r="O181" i="9"/>
  <c r="L181" i="9"/>
  <c r="J181" i="9"/>
  <c r="H181" i="9"/>
  <c r="O180" i="9"/>
  <c r="J180" i="9"/>
  <c r="L180" i="9" s="1"/>
  <c r="H180" i="9"/>
  <c r="O179" i="9"/>
  <c r="J179" i="9"/>
  <c r="L179" i="9" s="1"/>
  <c r="H179" i="9"/>
  <c r="O178" i="9"/>
  <c r="J178" i="9"/>
  <c r="L178" i="9" s="1"/>
  <c r="H178" i="9"/>
  <c r="O177" i="9"/>
  <c r="L177" i="9"/>
  <c r="H177" i="9"/>
  <c r="M177" i="9" s="1"/>
  <c r="O176" i="9"/>
  <c r="L176" i="9"/>
  <c r="H176" i="9"/>
  <c r="M176" i="9" s="1"/>
  <c r="O175" i="9"/>
  <c r="L175" i="9"/>
  <c r="J175" i="9"/>
  <c r="H175" i="9"/>
  <c r="G175" i="9"/>
  <c r="O174" i="9"/>
  <c r="J174" i="9"/>
  <c r="L174" i="9" s="1"/>
  <c r="H174" i="9"/>
  <c r="M174" i="9" s="1"/>
  <c r="G174" i="9"/>
  <c r="O173" i="9"/>
  <c r="J173" i="9"/>
  <c r="L173" i="9" s="1"/>
  <c r="H173" i="9"/>
  <c r="M173" i="9" s="1"/>
  <c r="O172" i="9"/>
  <c r="L172" i="9"/>
  <c r="H172" i="9"/>
  <c r="M172" i="9" s="1"/>
  <c r="O171" i="9"/>
  <c r="L171" i="9"/>
  <c r="H171" i="9"/>
  <c r="M171" i="9" s="1"/>
  <c r="O170" i="9"/>
  <c r="J170" i="9"/>
  <c r="L170" i="9" s="1"/>
  <c r="H170" i="9"/>
  <c r="O169" i="9"/>
  <c r="I169" i="9"/>
  <c r="J169" i="9" s="1"/>
  <c r="L169" i="9" s="1"/>
  <c r="H169" i="9"/>
  <c r="O168" i="9"/>
  <c r="J168" i="9"/>
  <c r="L168" i="9" s="1"/>
  <c r="H168" i="9"/>
  <c r="O167" i="9"/>
  <c r="J167" i="9"/>
  <c r="L167" i="9" s="1"/>
  <c r="H167" i="9"/>
  <c r="O166" i="9"/>
  <c r="J166" i="9"/>
  <c r="L166" i="9" s="1"/>
  <c r="H166" i="9"/>
  <c r="M166" i="9" s="1"/>
  <c r="O165" i="9"/>
  <c r="J165" i="9"/>
  <c r="L165" i="9" s="1"/>
  <c r="H165" i="9"/>
  <c r="O164" i="9"/>
  <c r="L164" i="9"/>
  <c r="J164" i="9"/>
  <c r="H164" i="9"/>
  <c r="M164" i="9" s="1"/>
  <c r="O163" i="9"/>
  <c r="J163" i="9"/>
  <c r="L163" i="9" s="1"/>
  <c r="H163" i="9"/>
  <c r="O162" i="9"/>
  <c r="L162" i="9"/>
  <c r="J162" i="9"/>
  <c r="H162" i="9"/>
  <c r="O161" i="9"/>
  <c r="J161" i="9"/>
  <c r="L161" i="9" s="1"/>
  <c r="H161" i="9"/>
  <c r="O160" i="9"/>
  <c r="J160" i="9"/>
  <c r="L160" i="9" s="1"/>
  <c r="H160" i="9"/>
  <c r="O159" i="9"/>
  <c r="J159" i="9"/>
  <c r="L159" i="9" s="1"/>
  <c r="H159" i="9"/>
  <c r="O158" i="9"/>
  <c r="L158" i="9"/>
  <c r="J158" i="9"/>
  <c r="H158" i="9"/>
  <c r="M158" i="9" s="1"/>
  <c r="O157" i="9"/>
  <c r="J157" i="9"/>
  <c r="L157" i="9" s="1"/>
  <c r="H157" i="9"/>
  <c r="O156" i="9"/>
  <c r="L156" i="9"/>
  <c r="J156" i="9"/>
  <c r="H156" i="9"/>
  <c r="O155" i="9"/>
  <c r="J155" i="9"/>
  <c r="L155" i="9" s="1"/>
  <c r="H155" i="9"/>
  <c r="O154" i="9"/>
  <c r="L154" i="9"/>
  <c r="J154" i="9"/>
  <c r="H154" i="9"/>
  <c r="O153" i="9"/>
  <c r="J153" i="9"/>
  <c r="L153" i="9" s="1"/>
  <c r="H153" i="9"/>
  <c r="O152" i="9"/>
  <c r="J152" i="9"/>
  <c r="L152" i="9" s="1"/>
  <c r="H152" i="9"/>
  <c r="O151" i="9"/>
  <c r="L151" i="9"/>
  <c r="H151" i="9"/>
  <c r="M151" i="9" s="1"/>
  <c r="O150" i="9"/>
  <c r="J150" i="9"/>
  <c r="L150" i="9" s="1"/>
  <c r="H150" i="9"/>
  <c r="O149" i="9"/>
  <c r="J149" i="9"/>
  <c r="L149" i="9" s="1"/>
  <c r="H149" i="9"/>
  <c r="O148" i="9"/>
  <c r="J148" i="9"/>
  <c r="L148" i="9" s="1"/>
  <c r="H148" i="9"/>
  <c r="O147" i="9"/>
  <c r="L147" i="9"/>
  <c r="J147" i="9"/>
  <c r="H147" i="9"/>
  <c r="M147" i="9" s="1"/>
  <c r="O146" i="9"/>
  <c r="J146" i="9"/>
  <c r="L146" i="9" s="1"/>
  <c r="H146" i="9"/>
  <c r="O145" i="9"/>
  <c r="J145" i="9"/>
  <c r="L145" i="9" s="1"/>
  <c r="H145" i="9"/>
  <c r="O144" i="9"/>
  <c r="J144" i="9"/>
  <c r="L144" i="9" s="1"/>
  <c r="H144" i="9"/>
  <c r="O143" i="9"/>
  <c r="L143" i="9"/>
  <c r="J143" i="9"/>
  <c r="H143" i="9"/>
  <c r="M143" i="9" s="1"/>
  <c r="O142" i="9"/>
  <c r="J142" i="9"/>
  <c r="L142" i="9" s="1"/>
  <c r="H142" i="9"/>
  <c r="O141" i="9"/>
  <c r="M141" i="9"/>
  <c r="L141" i="9"/>
  <c r="H141" i="9"/>
  <c r="O140" i="9"/>
  <c r="M140" i="9"/>
  <c r="L140" i="9"/>
  <c r="H140" i="9"/>
  <c r="O139" i="9"/>
  <c r="M139" i="9"/>
  <c r="L139" i="9"/>
  <c r="H139" i="9"/>
  <c r="O138" i="9"/>
  <c r="M138" i="9"/>
  <c r="L138" i="9"/>
  <c r="H138" i="9"/>
  <c r="O137" i="9"/>
  <c r="M137" i="9"/>
  <c r="L137" i="9"/>
  <c r="H137" i="9"/>
  <c r="O136" i="9"/>
  <c r="M136" i="9"/>
  <c r="L136" i="9"/>
  <c r="H136" i="9"/>
  <c r="O135" i="9"/>
  <c r="M135" i="9"/>
  <c r="L135" i="9"/>
  <c r="H135" i="9"/>
  <c r="O134" i="9"/>
  <c r="I134" i="9"/>
  <c r="J134" i="9" s="1"/>
  <c r="G134" i="9"/>
  <c r="H134" i="9" s="1"/>
  <c r="M134" i="9" s="1"/>
  <c r="O133" i="9"/>
  <c r="L133" i="9"/>
  <c r="H133" i="9"/>
  <c r="M133" i="9" s="1"/>
  <c r="O132" i="9"/>
  <c r="L132" i="9"/>
  <c r="H132" i="9"/>
  <c r="M132" i="9" s="1"/>
  <c r="O131" i="9"/>
  <c r="L131" i="9"/>
  <c r="H131" i="9"/>
  <c r="M131" i="9" s="1"/>
  <c r="O130" i="9"/>
  <c r="I130" i="9"/>
  <c r="J130" i="9" s="1"/>
  <c r="L130" i="9" s="1"/>
  <c r="H130" i="9"/>
  <c r="O129" i="9"/>
  <c r="J129" i="9"/>
  <c r="L129" i="9" s="1"/>
  <c r="I129" i="9"/>
  <c r="H129" i="9"/>
  <c r="M129" i="9" s="1"/>
  <c r="O128" i="9"/>
  <c r="I128" i="9"/>
  <c r="J128" i="9" s="1"/>
  <c r="L128" i="9" s="1"/>
  <c r="H128" i="9"/>
  <c r="O127" i="9"/>
  <c r="I127" i="9"/>
  <c r="J127" i="9" s="1"/>
  <c r="L127" i="9" s="1"/>
  <c r="H127" i="9"/>
  <c r="M127" i="9" s="1"/>
  <c r="O126" i="9"/>
  <c r="J126" i="9"/>
  <c r="L126" i="9" s="1"/>
  <c r="I126" i="9"/>
  <c r="H126" i="9"/>
  <c r="M126" i="9" s="1"/>
  <c r="O125" i="9"/>
  <c r="I125" i="9"/>
  <c r="J125" i="9" s="1"/>
  <c r="L125" i="9" s="1"/>
  <c r="H125" i="9"/>
  <c r="O124" i="9"/>
  <c r="I124" i="9"/>
  <c r="J124" i="9" s="1"/>
  <c r="H124" i="9"/>
  <c r="O123" i="9"/>
  <c r="I123" i="9"/>
  <c r="J123" i="9" s="1"/>
  <c r="L123" i="9" s="1"/>
  <c r="H123" i="9"/>
  <c r="O122" i="9"/>
  <c r="J122" i="9"/>
  <c r="H122" i="9"/>
  <c r="O121" i="9"/>
  <c r="J121" i="9"/>
  <c r="L121" i="9" s="1"/>
  <c r="H121" i="9"/>
  <c r="O120" i="9"/>
  <c r="J120" i="9"/>
  <c r="L120" i="9" s="1"/>
  <c r="H120" i="9"/>
  <c r="O119" i="9"/>
  <c r="M119" i="9"/>
  <c r="L119" i="9"/>
  <c r="H119" i="9"/>
  <c r="O118" i="9"/>
  <c r="M118" i="9"/>
  <c r="L118" i="9"/>
  <c r="H118" i="9"/>
  <c r="O117" i="9"/>
  <c r="M117" i="9"/>
  <c r="L117" i="9"/>
  <c r="H117" i="9"/>
  <c r="O116" i="9"/>
  <c r="M116" i="9"/>
  <c r="L116" i="9"/>
  <c r="H116" i="9"/>
  <c r="O115" i="9"/>
  <c r="M115" i="9"/>
  <c r="L115" i="9"/>
  <c r="H115" i="9"/>
  <c r="O114" i="9"/>
  <c r="M114" i="9"/>
  <c r="L114" i="9"/>
  <c r="H114" i="9"/>
  <c r="O113" i="9"/>
  <c r="M113" i="9"/>
  <c r="L113" i="9"/>
  <c r="H113" i="9"/>
  <c r="O112" i="9"/>
  <c r="M112" i="9"/>
  <c r="L112" i="9"/>
  <c r="H112" i="9"/>
  <c r="O111" i="9"/>
  <c r="M111" i="9"/>
  <c r="L111" i="9"/>
  <c r="H111" i="9"/>
  <c r="O110" i="9"/>
  <c r="M110" i="9"/>
  <c r="L110" i="9"/>
  <c r="H110" i="9"/>
  <c r="O109" i="9"/>
  <c r="M109" i="9"/>
  <c r="L109" i="9"/>
  <c r="H109" i="9"/>
  <c r="O108" i="9"/>
  <c r="M108" i="9"/>
  <c r="L108" i="9"/>
  <c r="H108" i="9"/>
  <c r="O107" i="9"/>
  <c r="M107" i="9"/>
  <c r="L107" i="9"/>
  <c r="H107" i="9"/>
  <c r="O106" i="9"/>
  <c r="M106" i="9"/>
  <c r="L106" i="9"/>
  <c r="H106" i="9"/>
  <c r="O105" i="9"/>
  <c r="M105" i="9"/>
  <c r="L105" i="9"/>
  <c r="H105" i="9"/>
  <c r="O104" i="9"/>
  <c r="M104" i="9"/>
  <c r="L104" i="9"/>
  <c r="H104" i="9"/>
  <c r="O103" i="9"/>
  <c r="M103" i="9"/>
  <c r="L103" i="9"/>
  <c r="H103" i="9"/>
  <c r="O102" i="9"/>
  <c r="M102" i="9"/>
  <c r="L102" i="9"/>
  <c r="H102" i="9"/>
  <c r="O101" i="9"/>
  <c r="M101" i="9"/>
  <c r="L101" i="9"/>
  <c r="H101" i="9"/>
  <c r="O100" i="9"/>
  <c r="M100" i="9"/>
  <c r="L100" i="9"/>
  <c r="H100" i="9"/>
  <c r="O99" i="9"/>
  <c r="M99" i="9"/>
  <c r="L99" i="9"/>
  <c r="H99" i="9"/>
  <c r="O98" i="9"/>
  <c r="M98" i="9"/>
  <c r="L98" i="9"/>
  <c r="H98" i="9"/>
  <c r="O97" i="9"/>
  <c r="M97" i="9"/>
  <c r="L97" i="9"/>
  <c r="H97" i="9"/>
  <c r="O96" i="9"/>
  <c r="M96" i="9"/>
  <c r="L96" i="9"/>
  <c r="H96" i="9"/>
  <c r="O95" i="9"/>
  <c r="L95" i="9"/>
  <c r="I95" i="9"/>
  <c r="H95" i="9"/>
  <c r="M95" i="9" s="1"/>
  <c r="F95" i="9"/>
  <c r="O94" i="9"/>
  <c r="L94" i="9"/>
  <c r="H94" i="9"/>
  <c r="M94" i="9" s="1"/>
  <c r="O93" i="9"/>
  <c r="M93" i="9"/>
  <c r="L93" i="9"/>
  <c r="H93" i="9"/>
  <c r="O92" i="9"/>
  <c r="L92" i="9"/>
  <c r="H92" i="9"/>
  <c r="M92" i="9" s="1"/>
  <c r="O91" i="9"/>
  <c r="M91" i="9"/>
  <c r="L91" i="9"/>
  <c r="H91" i="9"/>
  <c r="O90" i="9"/>
  <c r="L90" i="9"/>
  <c r="H90" i="9"/>
  <c r="M90" i="9" s="1"/>
  <c r="O89" i="9"/>
  <c r="L89" i="9"/>
  <c r="H89" i="9"/>
  <c r="M89" i="9" s="1"/>
  <c r="O88" i="9"/>
  <c r="L88" i="9"/>
  <c r="H88" i="9"/>
  <c r="M88" i="9" s="1"/>
  <c r="O87" i="9"/>
  <c r="L87" i="9"/>
  <c r="H87" i="9"/>
  <c r="M87" i="9" s="1"/>
  <c r="O86" i="9"/>
  <c r="L86" i="9"/>
  <c r="H86" i="9"/>
  <c r="M86" i="9" s="1"/>
  <c r="O85" i="9"/>
  <c r="M85" i="9"/>
  <c r="L85" i="9"/>
  <c r="H85" i="9"/>
  <c r="O84" i="9"/>
  <c r="L84" i="9"/>
  <c r="H84" i="9"/>
  <c r="M84" i="9" s="1"/>
  <c r="O83" i="9"/>
  <c r="M83" i="9"/>
  <c r="L83" i="9"/>
  <c r="H83" i="9"/>
  <c r="O82" i="9"/>
  <c r="L82" i="9"/>
  <c r="H82" i="9"/>
  <c r="M82" i="9" s="1"/>
  <c r="O81" i="9"/>
  <c r="L81" i="9"/>
  <c r="H81" i="9"/>
  <c r="M81" i="9" s="1"/>
  <c r="O80" i="9"/>
  <c r="L80" i="9"/>
  <c r="H80" i="9"/>
  <c r="M80" i="9" s="1"/>
  <c r="O79" i="9"/>
  <c r="L79" i="9"/>
  <c r="H79" i="9"/>
  <c r="M79" i="9" s="1"/>
  <c r="O78" i="9"/>
  <c r="L78" i="9"/>
  <c r="H78" i="9"/>
  <c r="M78" i="9" s="1"/>
  <c r="O77" i="9"/>
  <c r="M77" i="9"/>
  <c r="L77" i="9"/>
  <c r="H77" i="9"/>
  <c r="O76" i="9"/>
  <c r="L76" i="9"/>
  <c r="H76" i="9"/>
  <c r="M76" i="9" s="1"/>
  <c r="O75" i="9"/>
  <c r="M75" i="9"/>
  <c r="L75" i="9"/>
  <c r="H75" i="9"/>
  <c r="O74" i="9"/>
  <c r="L74" i="9"/>
  <c r="H74" i="9"/>
  <c r="M74" i="9" s="1"/>
  <c r="O73" i="9"/>
  <c r="L73" i="9"/>
  <c r="H73" i="9"/>
  <c r="M73" i="9" s="1"/>
  <c r="O72" i="9"/>
  <c r="L72" i="9"/>
  <c r="H72" i="9"/>
  <c r="M72" i="9" s="1"/>
  <c r="O71" i="9"/>
  <c r="L71" i="9"/>
  <c r="H71" i="9"/>
  <c r="M71" i="9" s="1"/>
  <c r="O70" i="9"/>
  <c r="L70" i="9"/>
  <c r="H70" i="9"/>
  <c r="M70" i="9" s="1"/>
  <c r="O69" i="9"/>
  <c r="M69" i="9"/>
  <c r="L69" i="9"/>
  <c r="H69" i="9"/>
  <c r="O68" i="9"/>
  <c r="L68" i="9"/>
  <c r="H68" i="9"/>
  <c r="M68" i="9" s="1"/>
  <c r="O67" i="9"/>
  <c r="M67" i="9"/>
  <c r="L67" i="9"/>
  <c r="H67" i="9"/>
  <c r="O66" i="9"/>
  <c r="L66" i="9"/>
  <c r="H66" i="9"/>
  <c r="M66" i="9" s="1"/>
  <c r="O65" i="9"/>
  <c r="L65" i="9"/>
  <c r="H65" i="9"/>
  <c r="M65" i="9" s="1"/>
  <c r="O64" i="9"/>
  <c r="L64" i="9"/>
  <c r="H64" i="9"/>
  <c r="M64" i="9" s="1"/>
  <c r="O63" i="9"/>
  <c r="L63" i="9"/>
  <c r="H63" i="9"/>
  <c r="M63" i="9" s="1"/>
  <c r="O62" i="9"/>
  <c r="L62" i="9"/>
  <c r="H62" i="9"/>
  <c r="M62" i="9" s="1"/>
  <c r="O61" i="9"/>
  <c r="M61" i="9"/>
  <c r="L61" i="9"/>
  <c r="H61" i="9"/>
  <c r="O60" i="9"/>
  <c r="L60" i="9"/>
  <c r="H60" i="9"/>
  <c r="M60" i="9" s="1"/>
  <c r="O59" i="9"/>
  <c r="M59" i="9"/>
  <c r="L59" i="9"/>
  <c r="H59" i="9"/>
  <c r="O58" i="9"/>
  <c r="L58" i="9"/>
  <c r="H58" i="9"/>
  <c r="M58" i="9" s="1"/>
  <c r="O57" i="9"/>
  <c r="L57" i="9"/>
  <c r="H57" i="9"/>
  <c r="M57" i="9" s="1"/>
  <c r="O56" i="9"/>
  <c r="L56" i="9"/>
  <c r="H56" i="9"/>
  <c r="M56" i="9" s="1"/>
  <c r="O55" i="9"/>
  <c r="L55" i="9"/>
  <c r="H55" i="9"/>
  <c r="M55" i="9" s="1"/>
  <c r="O54" i="9"/>
  <c r="L54" i="9"/>
  <c r="H54" i="9"/>
  <c r="M54" i="9" s="1"/>
  <c r="O53" i="9"/>
  <c r="M53" i="9"/>
  <c r="L53" i="9"/>
  <c r="H53" i="9"/>
  <c r="O52" i="9"/>
  <c r="L52" i="9"/>
  <c r="H52" i="9"/>
  <c r="M52" i="9" s="1"/>
  <c r="O51" i="9"/>
  <c r="L51" i="9"/>
  <c r="H51" i="9"/>
  <c r="M51" i="9" s="1"/>
  <c r="O50" i="9"/>
  <c r="L50" i="9"/>
  <c r="H50" i="9"/>
  <c r="M50" i="9" s="1"/>
  <c r="O49" i="9"/>
  <c r="M49" i="9"/>
  <c r="L49" i="9"/>
  <c r="H49" i="9"/>
  <c r="O48" i="9"/>
  <c r="L48" i="9"/>
  <c r="H48" i="9"/>
  <c r="M48" i="9" s="1"/>
  <c r="O47" i="9"/>
  <c r="L47" i="9"/>
  <c r="H47" i="9"/>
  <c r="M47" i="9" s="1"/>
  <c r="O46" i="9"/>
  <c r="L46" i="9"/>
  <c r="H46" i="9"/>
  <c r="M46" i="9" s="1"/>
  <c r="O45" i="9"/>
  <c r="L45" i="9"/>
  <c r="H45" i="9"/>
  <c r="M45" i="9" s="1"/>
  <c r="O44" i="9"/>
  <c r="L44" i="9"/>
  <c r="H44" i="9"/>
  <c r="M44" i="9" s="1"/>
  <c r="O43" i="9"/>
  <c r="M43" i="9"/>
  <c r="L43" i="9"/>
  <c r="H43" i="9"/>
  <c r="O42" i="9"/>
  <c r="L42" i="9"/>
  <c r="H42" i="9"/>
  <c r="M42" i="9" s="1"/>
  <c r="O41" i="9"/>
  <c r="L41" i="9"/>
  <c r="H41" i="9"/>
  <c r="M41" i="9" s="1"/>
  <c r="O40" i="9"/>
  <c r="L40" i="9"/>
  <c r="H40" i="9"/>
  <c r="M40" i="9" s="1"/>
  <c r="O39" i="9"/>
  <c r="L39" i="9"/>
  <c r="H39" i="9"/>
  <c r="M39" i="9" s="1"/>
  <c r="O38" i="9"/>
  <c r="L38" i="9"/>
  <c r="H38" i="9"/>
  <c r="M38" i="9" s="1"/>
  <c r="O37" i="9"/>
  <c r="M37" i="9"/>
  <c r="L37" i="9"/>
  <c r="H37" i="9"/>
  <c r="O36" i="9"/>
  <c r="L36" i="9"/>
  <c r="H36" i="9"/>
  <c r="M36" i="9" s="1"/>
  <c r="O35" i="9"/>
  <c r="L35" i="9"/>
  <c r="H35" i="9"/>
  <c r="M35" i="9" s="1"/>
  <c r="O34" i="9"/>
  <c r="L34" i="9"/>
  <c r="H34" i="9"/>
  <c r="M34" i="9" s="1"/>
  <c r="O33" i="9"/>
  <c r="M33" i="9"/>
  <c r="L33" i="9"/>
  <c r="H33" i="9"/>
  <c r="O32" i="9"/>
  <c r="L32" i="9"/>
  <c r="H32" i="9"/>
  <c r="M32" i="9" s="1"/>
  <c r="O31" i="9"/>
  <c r="M31" i="9"/>
  <c r="L31" i="9"/>
  <c r="H31" i="9"/>
  <c r="O30" i="9"/>
  <c r="L30" i="9"/>
  <c r="H30" i="9"/>
  <c r="M30" i="9" s="1"/>
  <c r="O29" i="9"/>
  <c r="L29" i="9"/>
  <c r="H29" i="9"/>
  <c r="M29" i="9" s="1"/>
  <c r="O28" i="9"/>
  <c r="L28" i="9"/>
  <c r="H28" i="9"/>
  <c r="M28" i="9" s="1"/>
  <c r="O27" i="9"/>
  <c r="L27" i="9"/>
  <c r="H27" i="9"/>
  <c r="M27" i="9" s="1"/>
  <c r="O26" i="9"/>
  <c r="L26" i="9"/>
  <c r="H26" i="9"/>
  <c r="M26" i="9" s="1"/>
  <c r="O25" i="9"/>
  <c r="L25" i="9"/>
  <c r="H25" i="9"/>
  <c r="M25" i="9" s="1"/>
  <c r="O24" i="9"/>
  <c r="L24" i="9"/>
  <c r="H24" i="9"/>
  <c r="M24" i="9" s="1"/>
  <c r="O23" i="9"/>
  <c r="L23" i="9"/>
  <c r="H23" i="9"/>
  <c r="M23" i="9" s="1"/>
  <c r="O22" i="9"/>
  <c r="L22" i="9"/>
  <c r="H22" i="9"/>
  <c r="M22" i="9" s="1"/>
  <c r="O21" i="9"/>
  <c r="L21" i="9"/>
  <c r="H21" i="9"/>
  <c r="M21" i="9" s="1"/>
  <c r="O20" i="9"/>
  <c r="L20" i="9"/>
  <c r="H20" i="9"/>
  <c r="M20" i="9" s="1"/>
  <c r="O19" i="9"/>
  <c r="L19" i="9"/>
  <c r="H19" i="9"/>
  <c r="M19" i="9" s="1"/>
  <c r="O18" i="9"/>
  <c r="L18" i="9"/>
  <c r="H18" i="9"/>
  <c r="M18" i="9" s="1"/>
  <c r="O17" i="9"/>
  <c r="M17" i="9"/>
  <c r="L17" i="9"/>
  <c r="H17" i="9"/>
  <c r="O16" i="9"/>
  <c r="J16" i="9"/>
  <c r="L16" i="9" s="1"/>
  <c r="H16" i="9"/>
  <c r="M16" i="9" s="1"/>
  <c r="G16" i="9"/>
  <c r="F16" i="9"/>
  <c r="O15" i="9"/>
  <c r="L15" i="9"/>
  <c r="I15" i="9"/>
  <c r="H15" i="9"/>
  <c r="M15" i="9" s="1"/>
  <c r="F15" i="9"/>
  <c r="O14" i="9"/>
  <c r="J14" i="9"/>
  <c r="H14" i="9"/>
  <c r="G14" i="9"/>
  <c r="F14" i="9"/>
  <c r="O13" i="9"/>
  <c r="L13" i="9"/>
  <c r="I13" i="9"/>
  <c r="H13" i="9"/>
  <c r="M13" i="9" s="1"/>
  <c r="F13" i="9"/>
  <c r="O12" i="9"/>
  <c r="J12" i="9"/>
  <c r="H12" i="9"/>
  <c r="G12" i="9"/>
  <c r="L12" i="9" s="1"/>
  <c r="F12" i="9"/>
  <c r="O11" i="9"/>
  <c r="L11" i="9"/>
  <c r="I11" i="9"/>
  <c r="H11" i="9"/>
  <c r="M11" i="9" s="1"/>
  <c r="G11" i="9"/>
  <c r="F11" i="9"/>
  <c r="O10" i="9"/>
  <c r="J10" i="9"/>
  <c r="L10" i="9" s="1"/>
  <c r="H10" i="9"/>
  <c r="M10" i="9" s="1"/>
  <c r="O9" i="9"/>
  <c r="I9" i="9"/>
  <c r="H9" i="9"/>
  <c r="M9" i="9" s="1"/>
  <c r="G9" i="9"/>
  <c r="L9" i="9" s="1"/>
  <c r="F9" i="9"/>
  <c r="O8" i="9"/>
  <c r="M8" i="9"/>
  <c r="L8" i="9"/>
  <c r="H8" i="9"/>
  <c r="O7" i="9"/>
  <c r="L7" i="9"/>
  <c r="H7" i="9"/>
  <c r="M7" i="9" s="1"/>
  <c r="O6" i="9"/>
  <c r="L6" i="9"/>
  <c r="H6" i="9"/>
  <c r="M6" i="9" s="1"/>
  <c r="O5" i="9"/>
  <c r="L5" i="9"/>
  <c r="I5" i="9"/>
  <c r="H5" i="9"/>
  <c r="M5" i="9" s="1"/>
  <c r="G5" i="9"/>
  <c r="F5" i="9"/>
  <c r="O4" i="9"/>
  <c r="M4" i="9"/>
  <c r="L4" i="9"/>
  <c r="H4" i="9"/>
  <c r="O3" i="9"/>
  <c r="J3" i="9"/>
  <c r="G3" i="9"/>
  <c r="L3" i="9" s="1"/>
  <c r="F29" i="4"/>
  <c r="C29" i="4"/>
  <c r="G28" i="4"/>
  <c r="F28" i="4"/>
  <c r="E28" i="4"/>
  <c r="C28" i="4"/>
  <c r="E27" i="4"/>
  <c r="F27" i="4" s="1"/>
  <c r="C27" i="4" s="1"/>
  <c r="H9" i="4"/>
  <c r="H8" i="4"/>
  <c r="F3" i="5"/>
  <c r="F2" i="5"/>
  <c r="E17" i="1"/>
  <c r="E16" i="1"/>
  <c r="V11" i="1"/>
  <c r="Q11" i="1"/>
  <c r="V10" i="1"/>
  <c r="V9" i="1"/>
  <c r="N9" i="1"/>
  <c r="V6" i="1"/>
  <c r="Q6" i="1"/>
  <c r="V5" i="1"/>
  <c r="V4" i="1"/>
  <c r="J4" i="1"/>
  <c r="N4" i="1" s="1"/>
  <c r="I4" i="1"/>
  <c r="M14" i="9" l="1"/>
  <c r="L124" i="9"/>
  <c r="M124" i="9"/>
  <c r="L14" i="9"/>
  <c r="M122" i="9"/>
  <c r="M130" i="9"/>
  <c r="H196" i="9"/>
  <c r="M196" i="9" s="1"/>
  <c r="M162" i="9"/>
  <c r="M175" i="9"/>
  <c r="L184" i="9"/>
  <c r="M123" i="9"/>
  <c r="M160" i="9"/>
  <c r="M169" i="9"/>
  <c r="M12" i="9"/>
  <c r="M149" i="9"/>
  <c r="M156" i="9"/>
  <c r="M154" i="9"/>
  <c r="M181" i="9"/>
  <c r="M145" i="9"/>
  <c r="M152" i="9"/>
  <c r="M168" i="9"/>
  <c r="M179" i="9"/>
  <c r="O4" i="1"/>
  <c r="V7" i="1" s="1"/>
  <c r="V8" i="1" s="1"/>
  <c r="O9" i="1"/>
  <c r="V12" i="1" s="1"/>
  <c r="V13" i="1" s="1"/>
  <c r="H3" i="9"/>
  <c r="M3" i="9" s="1"/>
  <c r="M120" i="9"/>
  <c r="L122" i="9"/>
  <c r="M125" i="9"/>
  <c r="M128" i="9"/>
  <c r="M182" i="9"/>
  <c r="L182" i="9"/>
  <c r="M121" i="9"/>
  <c r="L134" i="9"/>
  <c r="M142" i="9"/>
  <c r="M144" i="9"/>
  <c r="M146" i="9"/>
  <c r="M148" i="9"/>
  <c r="M150" i="9"/>
  <c r="M170" i="9"/>
  <c r="M178" i="9"/>
  <c r="M180" i="9"/>
  <c r="M153" i="9"/>
  <c r="M155" i="9"/>
  <c r="M157" i="9"/>
  <c r="M159" i="9"/>
  <c r="M161" i="9"/>
  <c r="M163" i="9"/>
  <c r="M165" i="9"/>
  <c r="M167" i="9"/>
  <c r="L188" i="9"/>
  <c r="H184" i="9"/>
  <c r="M184" i="9" s="1"/>
  <c r="P9" i="1" l="1"/>
  <c r="Q9" i="1" s="1"/>
  <c r="P4" i="1"/>
  <c r="Q4" i="1" s="1"/>
  <c r="X4" i="1" l="1"/>
  <c r="Q8" i="1"/>
  <c r="Q13" i="1"/>
  <c r="X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Q6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Q11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外购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S9" authorId="0" shapeId="0" xr:uid="{793A916D-F9A9-441D-8BB9-31A8E8A61B61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S17" authorId="0" shapeId="0" xr:uid="{5BA0C162-5107-4071-B5E5-100EFDA45C92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S24" authorId="0" shapeId="0" xr:uid="{94244342-7226-44CA-A0CD-D38CF8B3A515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S34" authorId="0" shapeId="0" xr:uid="{6EE26C34-34D3-4498-B730-725A9E3C136F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S42" authorId="0" shapeId="0" xr:uid="{C0AF0668-8461-43EA-8153-49AFF5DC0B0E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S50" authorId="0" shapeId="0" xr:uid="{1CA0F072-7BA4-4319-9879-13A1AA957AE2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S58" authorId="0" shapeId="0" xr:uid="{2CAD099E-CCC5-4C33-B81B-543632D0F529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S66" authorId="0" shapeId="0" xr:uid="{DE05213A-0FC9-40BB-BB79-6682770D32F2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S74" authorId="0" shapeId="0" xr:uid="{65396AA0-5FFB-4D8D-BEB1-21DB4C644E41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  <comment ref="S82" authorId="0" shapeId="0" xr:uid="{9298627B-C704-4241-A158-F57E4C915953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外购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120" authorId="0" shapeId="0" xr:uid="{00000000-0006-0000-0400-000001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21" authorId="0" shapeId="0" xr:uid="{00000000-0006-0000-0400-000002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22" authorId="0" shapeId="0" xr:uid="{00000000-0006-0000-0400-000003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F123" authorId="0" shapeId="0" xr:uid="{00000000-0006-0000-0400-000004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4" authorId="0" shapeId="0" xr:uid="{00000000-0006-0000-0400-000005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5" authorId="0" shapeId="0" xr:uid="{00000000-0006-0000-0400-000006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6" authorId="0" shapeId="0" xr:uid="{00000000-0006-0000-0400-000007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7" authorId="0" shapeId="0" xr:uid="{00000000-0006-0000-0400-000008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F128" authorId="0" shapeId="0" xr:uid="{00000000-0006-0000-0400-000009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F129" authorId="0" shapeId="0" xr:uid="{00000000-0006-0000-0400-00000A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F130" authorId="0" shapeId="0" xr:uid="{00000000-0006-0000-0400-00000B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  <comment ref="F169" authorId="0" shapeId="0" xr:uid="{00000000-0006-0000-0400-00000C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sharedStrings.xml><?xml version="1.0" encoding="utf-8"?>
<sst xmlns="http://schemas.openxmlformats.org/spreadsheetml/2006/main" count="1958" uniqueCount="910">
  <si>
    <t>目标价格核算明细表</t>
  </si>
  <si>
    <t>序</t>
  </si>
  <si>
    <t>物料代码</t>
  </si>
  <si>
    <t>名称</t>
  </si>
  <si>
    <t>图片</t>
  </si>
  <si>
    <t>单件图号</t>
  </si>
  <si>
    <t>零件名称</t>
  </si>
  <si>
    <t>耗用量</t>
  </si>
  <si>
    <t>材质</t>
  </si>
  <si>
    <t>下料尺寸</t>
  </si>
  <si>
    <t>未税单价</t>
  </si>
  <si>
    <t>重量</t>
  </si>
  <si>
    <t>材料费</t>
  </si>
  <si>
    <t>加工成本</t>
  </si>
  <si>
    <t>系数</t>
  </si>
  <si>
    <t>未税目标价</t>
  </si>
  <si>
    <t>号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</si>
  <si>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</si>
  <si>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</si>
  <si>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</si>
  <si>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</si>
  <si>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</si>
  <si>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</si>
  <si>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</si>
  <si>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</si>
  <si>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</si>
  <si>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</si>
  <si>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</si>
  <si>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</si>
  <si>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REM00001652</t>
  </si>
  <si>
    <t>1580定位片</t>
  </si>
  <si>
    <t>Q235</t>
  </si>
  <si>
    <t>落料</t>
  </si>
  <si>
    <t>100T</t>
  </si>
  <si>
    <t>冲孔</t>
  </si>
  <si>
    <t>25T</t>
  </si>
  <si>
    <t>成型</t>
  </si>
  <si>
    <t>电镀</t>
  </si>
  <si>
    <t>材料成本合计：</t>
  </si>
  <si>
    <t>加工成本合计：</t>
  </si>
  <si>
    <t>BFA0000438</t>
  </si>
  <si>
    <t>重卡下视镜紧固件</t>
  </si>
  <si>
    <t>40T</t>
  </si>
  <si>
    <t>长</t>
  </si>
  <si>
    <t>宽</t>
  </si>
  <si>
    <t>厚</t>
  </si>
  <si>
    <t>冲压力测算</t>
  </si>
  <si>
    <t>序号</t>
  </si>
  <si>
    <t>零件号</t>
  </si>
  <si>
    <t>名  称</t>
  </si>
  <si>
    <t>2023.4月使用量</t>
  </si>
  <si>
    <t>未税目标价（不含模摊）</t>
  </si>
  <si>
    <t>供应商</t>
  </si>
  <si>
    <t>是否完成模摊</t>
  </si>
  <si>
    <t>对称件</t>
  </si>
  <si>
    <t>备  注</t>
  </si>
  <si>
    <t>SCS0004400</t>
  </si>
  <si>
    <t>SHT0014205</t>
  </si>
  <si>
    <t>下框左连接梁总成</t>
  </si>
  <si>
    <t>SHT0014359</t>
  </si>
  <si>
    <t>下框右连接梁总成</t>
  </si>
  <si>
    <t>SLT0011383</t>
  </si>
  <si>
    <t>左侧调角器下连接板</t>
  </si>
  <si>
    <t>SLT0011384</t>
  </si>
  <si>
    <t>右侧调角器下连接板</t>
  </si>
  <si>
    <t>SBS0010286</t>
  </si>
  <si>
    <t>SLT0010876</t>
  </si>
  <si>
    <t>SLT0010899</t>
  </si>
  <si>
    <t>SLT0010901</t>
  </si>
  <si>
    <t>一级调节右旁接板焊接总成</t>
  </si>
  <si>
    <t>SLT0010908</t>
  </si>
  <si>
    <t>扶手支架总成</t>
  </si>
  <si>
    <t>SLT0011087</t>
  </si>
  <si>
    <t>小背下连接边板</t>
  </si>
  <si>
    <t>SLT0011098</t>
  </si>
  <si>
    <t>小背旋转轴固定板焊接总成</t>
  </si>
  <si>
    <t>SLT0011251</t>
  </si>
  <si>
    <t>一级调节左旁接板焊接总成</t>
  </si>
  <si>
    <t>SLT0010557</t>
  </si>
  <si>
    <t>外绞架支撑板组件</t>
  </si>
  <si>
    <t>SLT0010556</t>
  </si>
  <si>
    <t>内绞架支撑板组件</t>
  </si>
  <si>
    <t>SHT0014219</t>
  </si>
  <si>
    <t>SLT0002816</t>
  </si>
  <si>
    <t>罩壳支架</t>
  </si>
  <si>
    <t>SLT0002820</t>
  </si>
  <si>
    <t>SLT0002821</t>
  </si>
  <si>
    <t>SLT0002819</t>
  </si>
  <si>
    <t>上板</t>
  </si>
  <si>
    <t>SLT0002833</t>
  </si>
  <si>
    <t>SLT0011654</t>
  </si>
  <si>
    <t>防滑铝板安装钣金分总成</t>
  </si>
  <si>
    <t>SLT0011652</t>
  </si>
  <si>
    <t>SLT0011638</t>
  </si>
  <si>
    <t>驾驶员座垫固定支架</t>
  </si>
  <si>
    <t>SLT0011650</t>
  </si>
  <si>
    <t>SLT0011602</t>
  </si>
  <si>
    <t>坐垫横梁焊接总成</t>
  </si>
  <si>
    <t>SLT0011593</t>
  </si>
  <si>
    <t>驾驶员调角器下连接板</t>
  </si>
  <si>
    <t>SHT0014861</t>
  </si>
  <si>
    <t>左罩壳固定钣金总成</t>
  </si>
  <si>
    <t>SHT0001854</t>
  </si>
  <si>
    <t>SHT0001855</t>
  </si>
  <si>
    <t>SHT0001856</t>
  </si>
  <si>
    <t>SHT0012159</t>
  </si>
  <si>
    <t>SHT0012160</t>
  </si>
  <si>
    <t>SHT0002318</t>
  </si>
  <si>
    <t>SHT0001970</t>
  </si>
  <si>
    <t>SHT0001934</t>
  </si>
  <si>
    <t>SHT0001936</t>
  </si>
  <si>
    <t>SHT0001860</t>
  </si>
  <si>
    <t>SHT0001861</t>
  </si>
  <si>
    <t>SHT0001900</t>
  </si>
  <si>
    <t>SHT0001901</t>
  </si>
  <si>
    <t>SHT0001904</t>
  </si>
  <si>
    <t>SLT0010190</t>
  </si>
  <si>
    <t>J6F复位卷簧下限支架</t>
  </si>
  <si>
    <t>SLT0002543</t>
  </si>
  <si>
    <t>SLT0002544</t>
  </si>
  <si>
    <t>SHT0001007</t>
  </si>
  <si>
    <t>角度限位片</t>
  </si>
  <si>
    <t>SHT0001022</t>
  </si>
  <si>
    <t>SHT0001020</t>
  </si>
  <si>
    <t>SHT0001019</t>
  </si>
  <si>
    <t>SLT0002551</t>
  </si>
  <si>
    <t>SLT0002208</t>
  </si>
  <si>
    <t>SLT0002205</t>
  </si>
  <si>
    <t>SLT0010408</t>
  </si>
  <si>
    <t>SBS0010111</t>
  </si>
  <si>
    <t>统帅/奥杰副驾驶员座垫右侧安装板</t>
  </si>
  <si>
    <t>SLT0002542</t>
  </si>
  <si>
    <t>SLT0002537</t>
  </si>
  <si>
    <t>驾驶员调角器上连接板</t>
  </si>
  <si>
    <t>SHT0002135</t>
  </si>
  <si>
    <t>连接板2前</t>
  </si>
  <si>
    <t>重量kg</t>
  </si>
  <si>
    <t>未税采购单价</t>
  </si>
  <si>
    <t>250T</t>
  </si>
  <si>
    <t>80T</t>
  </si>
  <si>
    <t>125T</t>
  </si>
  <si>
    <t>200T</t>
  </si>
  <si>
    <t>焊接</t>
  </si>
  <si>
    <t>160T</t>
  </si>
  <si>
    <t>60T</t>
  </si>
  <si>
    <t>液压机200T</t>
  </si>
  <si>
    <t>63T</t>
  </si>
  <si>
    <t>电泳</t>
  </si>
  <si>
    <t>靠背一级调节下边板LH</t>
  </si>
  <si>
    <t>400T</t>
  </si>
  <si>
    <t>液压机315T</t>
  </si>
  <si>
    <t>315T</t>
  </si>
  <si>
    <t>110T</t>
  </si>
  <si>
    <t>J6F调角器下连接板下加强板</t>
  </si>
  <si>
    <t>类别</t>
  </si>
  <si>
    <t>冲压机</t>
  </si>
  <si>
    <t>冲床</t>
  </si>
  <si>
    <t>16T</t>
  </si>
  <si>
    <t>65t</t>
  </si>
  <si>
    <t>厚度</t>
  </si>
  <si>
    <t>含税</t>
  </si>
  <si>
    <t>未税</t>
  </si>
  <si>
    <t>355B</t>
  </si>
  <si>
    <t>350T</t>
  </si>
  <si>
    <t>液压机</t>
  </si>
  <si>
    <t>液压机160T</t>
  </si>
  <si>
    <t>液压机500T</t>
  </si>
  <si>
    <t>1CM</t>
  </si>
  <si>
    <t>焊螺母</t>
  </si>
  <si>
    <t>1个</t>
  </si>
  <si>
    <t>1㎡</t>
  </si>
  <si>
    <t>自制</t>
  </si>
  <si>
    <t>委外</t>
  </si>
  <si>
    <t>喷涂</t>
  </si>
  <si>
    <t>功率kw</t>
  </si>
  <si>
    <t>每小时电费</t>
  </si>
  <si>
    <t>每小时人工</t>
  </si>
  <si>
    <t>每小时加工次数</t>
  </si>
  <si>
    <t>1000T</t>
  </si>
  <si>
    <t>液压机1000T</t>
  </si>
  <si>
    <t>QAD编码</t>
  </si>
  <si>
    <t>零部件名称（QAD）</t>
  </si>
  <si>
    <t>图号或规格</t>
  </si>
  <si>
    <t>单位</t>
  </si>
  <si>
    <t>未税采购价格
（不含模摊费）</t>
  </si>
  <si>
    <t>未税模检具摊销费</t>
  </si>
  <si>
    <t>未税采购价格
（含模摊费）</t>
  </si>
  <si>
    <t>备注</t>
  </si>
  <si>
    <t>系统价格</t>
  </si>
  <si>
    <t>地点</t>
  </si>
  <si>
    <t>2022年</t>
  </si>
  <si>
    <t>2023年1月-11月价格</t>
  </si>
  <si>
    <t>2023年12月1日起执行价</t>
  </si>
  <si>
    <t>模具总价</t>
  </si>
  <si>
    <t>摊销费</t>
  </si>
  <si>
    <t>摊销方式</t>
  </si>
  <si>
    <t>SHT0015610</t>
  </si>
  <si>
    <t>右下连接板总成</t>
  </si>
  <si>
    <t>件</t>
  </si>
  <si>
    <t>模具费100%分摊至3万件产品/3年</t>
  </si>
  <si>
    <t>SHT0002246</t>
  </si>
  <si>
    <t>一汽正安全带固定板</t>
  </si>
  <si>
    <t>02.03.27.024</t>
  </si>
  <si>
    <t>X3000卡板</t>
  </si>
  <si>
    <t>02.03.37.104</t>
  </si>
  <si>
    <t>自供货之日起，模具费100%分摊至5万件产品中</t>
  </si>
  <si>
    <t>5万件后降0.1327元</t>
  </si>
  <si>
    <t>02.03.54.003</t>
  </si>
  <si>
    <t>RSM0000026</t>
  </si>
  <si>
    <t>奥驰补盲安装板</t>
  </si>
  <si>
    <t>02.01.02.250</t>
  </si>
  <si>
    <t>RSM0000300</t>
  </si>
  <si>
    <t>奥驰补盲卡子总成</t>
  </si>
  <si>
    <t>02.03.48.007</t>
  </si>
  <si>
    <t>系统未维护</t>
  </si>
  <si>
    <t>220/230</t>
  </si>
  <si>
    <t>X3000下框左纵梁</t>
  </si>
  <si>
    <t>02.03.37.023</t>
  </si>
  <si>
    <t>5万件后降0.2655元</t>
  </si>
  <si>
    <t>需要改系统</t>
  </si>
  <si>
    <t>下框左横梁</t>
  </si>
  <si>
    <t>1.设变增加1付成型模具10000元，模具费分摊至5万件产品中
2.原模具费13275元，已摊销5万件完毕</t>
  </si>
  <si>
    <t>X3000下框右纵梁</t>
  </si>
  <si>
    <t>02.03.37.022</t>
  </si>
  <si>
    <t>X3000左纵梁</t>
  </si>
  <si>
    <t>02.03.37.020</t>
  </si>
  <si>
    <t>5万件后降0.3363元</t>
  </si>
  <si>
    <t>1.设变增加1付成型模具9000元，模具费分摊至5万件产品/种中
2.X3000左纵梁模具费16815元，已摊销5万件完毕</t>
  </si>
  <si>
    <t>X3000右纵梁</t>
  </si>
  <si>
    <t>02.03.37.021</t>
  </si>
  <si>
    <t>1.设变增加1付成型模具9000元，模具费分摊至5万件产品/种中
2.X3000右纵梁原模具费16815元，已摊销5万件完毕</t>
  </si>
  <si>
    <t>RSM0000054</t>
  </si>
  <si>
    <t>华菱补盲镜座</t>
  </si>
  <si>
    <t>02.01.03.188</t>
  </si>
  <si>
    <t>210/230</t>
  </si>
  <si>
    <t>SCS0001381</t>
  </si>
  <si>
    <t>六分解锁罩壳固定支架</t>
  </si>
  <si>
    <t>01.03.20.155</t>
  </si>
  <si>
    <t>SCS0001383</t>
  </si>
  <si>
    <t>四分解锁罩壳固定支架</t>
  </si>
  <si>
    <t>01.03.20.156</t>
  </si>
  <si>
    <t>SCS0001388</t>
  </si>
  <si>
    <t>后排六分靠背侧铰链补强钣金C</t>
  </si>
  <si>
    <t>01.03.20.157</t>
  </si>
  <si>
    <t>SCS0001149</t>
  </si>
  <si>
    <t>C33D六分靠背左上连接板（焊母）</t>
  </si>
  <si>
    <t>01.03.29.011</t>
  </si>
  <si>
    <t>SCS0001160</t>
  </si>
  <si>
    <t>C33D四分靠背骨架右(焊母）</t>
  </si>
  <si>
    <t>01.03.29.012</t>
  </si>
  <si>
    <t>SCS0001037</t>
  </si>
  <si>
    <t>M20独立背骨架连接板总成左</t>
  </si>
  <si>
    <t>01.03.33.019</t>
  </si>
  <si>
    <t>SCS0001034</t>
  </si>
  <si>
    <t>M20独立背骨架连接板总成右</t>
  </si>
  <si>
    <t>01.03.33.020</t>
  </si>
  <si>
    <t>SHT0001118</t>
  </si>
  <si>
    <t>重汽上框前横梁</t>
  </si>
  <si>
    <t>02.03.07.209</t>
  </si>
  <si>
    <t>SCS0004799</t>
  </si>
  <si>
    <t>B40后左支撑座连接板</t>
  </si>
  <si>
    <t>02.03.09.008</t>
  </si>
  <si>
    <t>SCS0004798</t>
  </si>
  <si>
    <t>B40后右支持座连接板</t>
  </si>
  <si>
    <t>02.03.09.009</t>
  </si>
  <si>
    <t>SCS0004797</t>
  </si>
  <si>
    <t>B40前支撑座连接板</t>
  </si>
  <si>
    <t>02.03.09.010</t>
  </si>
  <si>
    <t>B40后固定片</t>
  </si>
  <si>
    <t>02.03.09.075</t>
  </si>
  <si>
    <t>SCS0004766</t>
  </si>
  <si>
    <t>B40升降连杆A</t>
  </si>
  <si>
    <t>02.03.09.076</t>
  </si>
  <si>
    <t>SCS0004765</t>
  </si>
  <si>
    <t>B40升降连杆B</t>
  </si>
  <si>
    <t>02.03.09.077</t>
  </si>
  <si>
    <t>SCS0004764</t>
  </si>
  <si>
    <t>B40后右支持座</t>
  </si>
  <si>
    <t>02.03.09.078</t>
  </si>
  <si>
    <t>SHT0001100</t>
  </si>
  <si>
    <t>H4减震扣</t>
  </si>
  <si>
    <t>02.03.11.071</t>
  </si>
  <si>
    <t>新液压减震器 调角器外壳</t>
  </si>
  <si>
    <t>02.03.11.082</t>
  </si>
  <si>
    <t>SCS0004672</t>
  </si>
  <si>
    <t>U201二排铰链罩壳固定支架</t>
  </si>
  <si>
    <t>02.03.21.155</t>
  </si>
  <si>
    <t>SCS0004671</t>
  </si>
  <si>
    <t>U201二排六分调角器罩壳固定支架</t>
  </si>
  <si>
    <t>02.03.21.156</t>
  </si>
  <si>
    <t>SCS0004670</t>
  </si>
  <si>
    <t>U201二排左解锁固定板</t>
  </si>
  <si>
    <t>02.03.21.157</t>
  </si>
  <si>
    <t>SCS0004669</t>
  </si>
  <si>
    <t>U201二排右解锁固定板</t>
  </si>
  <si>
    <t>02.03.21.158</t>
  </si>
  <si>
    <t>SCS0004668</t>
  </si>
  <si>
    <t>U201三排左解锁手柄</t>
  </si>
  <si>
    <t>02.03.21.159</t>
  </si>
  <si>
    <t>SCS0004667</t>
  </si>
  <si>
    <t>U201三排右解锁手柄</t>
  </si>
  <si>
    <t>02.03.21.160</t>
  </si>
  <si>
    <t>SCS0004631</t>
  </si>
  <si>
    <t>301主驾调角器把手</t>
  </si>
  <si>
    <t>02.03.22.058</t>
  </si>
  <si>
    <t>SCS0004630</t>
  </si>
  <si>
    <t>301副驾调角器把手</t>
  </si>
  <si>
    <t>02.03.22.059</t>
  </si>
  <si>
    <t>SCS0004622</t>
  </si>
  <si>
    <t>301涡簧固定板</t>
  </si>
  <si>
    <t>02.03.22.074</t>
  </si>
  <si>
    <t>SCS0004620</t>
  </si>
  <si>
    <t>301主驾拉簧固定片</t>
  </si>
  <si>
    <t>02.03.22.083</t>
  </si>
  <si>
    <t>SCS0004619</t>
  </si>
  <si>
    <t>301副驾拉簧固定片</t>
  </si>
  <si>
    <t>02.03.22.084</t>
  </si>
  <si>
    <t>02.03.27.014</t>
  </si>
  <si>
    <t>SCS0004605</t>
  </si>
  <si>
    <t>301连动板</t>
  </si>
  <si>
    <t>02.03.22.106</t>
  </si>
  <si>
    <t>SCS0005611</t>
  </si>
  <si>
    <t>六分小旋转轴支架总成</t>
  </si>
  <si>
    <t>02.03.25.021</t>
  </si>
  <si>
    <t>5万件后降0.5452元</t>
  </si>
  <si>
    <t>SCS0005610</t>
  </si>
  <si>
    <t>六分大旋转轴支架总成</t>
  </si>
  <si>
    <t>02.03.25.020</t>
  </si>
  <si>
    <t>5万件后降0.5664元</t>
  </si>
  <si>
    <t>SCS0005941</t>
  </si>
  <si>
    <t>四分小旋转轴支架总成</t>
  </si>
  <si>
    <t>02.03.25.019</t>
  </si>
  <si>
    <t>SCS0006025</t>
  </si>
  <si>
    <t>链接支架</t>
  </si>
  <si>
    <t>02.03.25.015</t>
  </si>
  <si>
    <t>5万件后降0.2425</t>
  </si>
  <si>
    <t>SCS0004593</t>
  </si>
  <si>
    <t>M20主驾安全带固定板总成</t>
  </si>
  <si>
    <t>02.03.24.057A</t>
  </si>
  <si>
    <t>SCS0004592</t>
  </si>
  <si>
    <t>02.03.24.058A</t>
  </si>
  <si>
    <t>SHT0002147</t>
  </si>
  <si>
    <t>H4座框安装支架</t>
  </si>
  <si>
    <t>02.03.26.054</t>
  </si>
  <si>
    <t>SHT0002050</t>
  </si>
  <si>
    <t>H5靠背左侧主板</t>
  </si>
  <si>
    <t>02.03.44.009</t>
  </si>
  <si>
    <t>SHT0001034</t>
  </si>
  <si>
    <t>左旁侧板总成</t>
  </si>
  <si>
    <t>02.03.26.055A</t>
  </si>
  <si>
    <t>SHT0002049</t>
  </si>
  <si>
    <t>H5靠背右侧主板</t>
  </si>
  <si>
    <t>02.03.44.006</t>
  </si>
  <si>
    <t>SHT0001033</t>
  </si>
  <si>
    <t>右旁侧板总成</t>
  </si>
  <si>
    <t>02.03.26.056A</t>
  </si>
  <si>
    <t>SHT0001379</t>
  </si>
  <si>
    <t>H4A座框前支板总成</t>
  </si>
  <si>
    <t>02.03.26.057A</t>
  </si>
  <si>
    <t>SHT0001032</t>
  </si>
  <si>
    <t>H4上框前支架</t>
  </si>
  <si>
    <t>02.03.26.058</t>
  </si>
  <si>
    <t>SHT0002148</t>
  </si>
  <si>
    <t>H4A上框后支架总成</t>
  </si>
  <si>
    <t>02.03.26.073A</t>
  </si>
  <si>
    <t>SHT0001017</t>
  </si>
  <si>
    <t>H4A连接板L</t>
  </si>
  <si>
    <t>02.03.26.078</t>
  </si>
  <si>
    <t>SHT0001016</t>
  </si>
  <si>
    <t>H4A连接板R</t>
  </si>
  <si>
    <t>02.03.26.079</t>
  </si>
  <si>
    <t>SHT0001015</t>
  </si>
  <si>
    <t>H4A上框后支架</t>
  </si>
  <si>
    <t>02.03.26.080</t>
  </si>
  <si>
    <t>一汽上板</t>
  </si>
  <si>
    <t>02.03.27.001</t>
  </si>
  <si>
    <t>一汽座框纵梁</t>
  </si>
  <si>
    <t>02.03.27.002</t>
  </si>
  <si>
    <t>一汽气弹簧上固定片</t>
  </si>
  <si>
    <t>02.03.27.003</t>
  </si>
  <si>
    <t>SHT0001407</t>
  </si>
  <si>
    <t>一汽调角器解锁把手左</t>
  </si>
  <si>
    <t>02.03.27.017</t>
  </si>
  <si>
    <t>SHT0002068</t>
  </si>
  <si>
    <t>一汽调角器解锁把手右</t>
  </si>
  <si>
    <t>02.03.27.018</t>
  </si>
  <si>
    <t>SCS0005945</t>
  </si>
  <si>
    <t>C33D四分靠背骨架右</t>
  </si>
  <si>
    <t>02.03.28.002</t>
  </si>
  <si>
    <t>SCS0004582</t>
  </si>
  <si>
    <t>C33D顶腰手轮支架</t>
  </si>
  <si>
    <t>02.03.28.003</t>
  </si>
  <si>
    <t>SCS0005947</t>
  </si>
  <si>
    <t>C33D六分靠背左上连接板</t>
  </si>
  <si>
    <t>02.03.28.004</t>
  </si>
  <si>
    <t>SCS0004581</t>
  </si>
  <si>
    <t>C33D涡簧挡片（加长）</t>
  </si>
  <si>
    <t>02.03.28.010</t>
  </si>
  <si>
    <t>SCS0004555</t>
  </si>
  <si>
    <t>涡簧挡片</t>
  </si>
  <si>
    <t>02.03.29.052A</t>
  </si>
  <si>
    <t>SCS0004540</t>
  </si>
  <si>
    <t>主驾侧气囊支撑板</t>
  </si>
  <si>
    <t xml:space="preserve">02.03.29.087 </t>
  </si>
  <si>
    <t>SCS0004539</t>
  </si>
  <si>
    <t>副驾侧气囊支撑板</t>
  </si>
  <si>
    <t>02.03.29.088</t>
  </si>
  <si>
    <t>SCS0004538</t>
  </si>
  <si>
    <t>垫片钣金</t>
  </si>
  <si>
    <t>02.03.29.089</t>
  </si>
  <si>
    <t>H4A调角器左上连接板</t>
  </si>
  <si>
    <t>02.03.26.068</t>
  </si>
  <si>
    <t>SHT0001021</t>
  </si>
  <si>
    <t>H4A调角器左下连接板</t>
  </si>
  <si>
    <t>02.03.26.069</t>
  </si>
  <si>
    <t>H4A调角器右上连接板</t>
  </si>
  <si>
    <t>02.03.26.070</t>
  </si>
  <si>
    <t>H4A调角器右下连接板</t>
  </si>
  <si>
    <t>02.03.26.071</t>
  </si>
  <si>
    <t>SCS0004520</t>
  </si>
  <si>
    <t>涡簧固定板</t>
  </si>
  <si>
    <t>02.03.29.124</t>
  </si>
  <si>
    <t>SCS0004456</t>
  </si>
  <si>
    <t>B40L六分折叠罩壳支架</t>
  </si>
  <si>
    <t>02.03.30.070</t>
  </si>
  <si>
    <t>B40L左拉线固定板</t>
  </si>
  <si>
    <t>02.03.30.071</t>
  </si>
  <si>
    <t>B40L右拉线固定板</t>
  </si>
  <si>
    <t>02.03.30.072</t>
  </si>
  <si>
    <t>SCS0004455</t>
  </si>
  <si>
    <t>B40L六分扶手靠背固定板</t>
  </si>
  <si>
    <t>02.03.30.073</t>
  </si>
  <si>
    <t>SCS0004454</t>
  </si>
  <si>
    <t>B40L六分扶手外侧支架</t>
  </si>
  <si>
    <t>02.03.30.074</t>
  </si>
  <si>
    <t>SCS0004453</t>
  </si>
  <si>
    <t>B40L六分扶手内侧支架</t>
  </si>
  <si>
    <t>02.03.30.075</t>
  </si>
  <si>
    <t>SCS0005922</t>
  </si>
  <si>
    <t>307前脚加强板R</t>
  </si>
  <si>
    <t>02.03.32.011</t>
  </si>
  <si>
    <t>SCS0005921</t>
  </si>
  <si>
    <t>307前脚加强板L</t>
  </si>
  <si>
    <t>02.03.32.012</t>
  </si>
  <si>
    <t>SCS0005919</t>
  </si>
  <si>
    <t>307上连接板左</t>
  </si>
  <si>
    <t>02.03.32.029</t>
  </si>
  <si>
    <t>SCS0005920</t>
  </si>
  <si>
    <t>307上连接板右</t>
  </si>
  <si>
    <t>02.03.32.030</t>
  </si>
  <si>
    <t>J6F调角器下连接板上加强板</t>
  </si>
  <si>
    <t>02.03.27.078</t>
  </si>
  <si>
    <t>5万件后降0.20元</t>
  </si>
  <si>
    <t>02.03.27.079</t>
  </si>
  <si>
    <t>5万件后降0.177元</t>
  </si>
  <si>
    <t>驾驶员右侧安装板</t>
  </si>
  <si>
    <t>02.03.27.080</t>
  </si>
  <si>
    <t>5万件后降0.6619元</t>
  </si>
  <si>
    <t>02.03.19.066</t>
  </si>
  <si>
    <t>SCS0005923</t>
  </si>
  <si>
    <t>307后排三人地锁固定安装支架</t>
  </si>
  <si>
    <t>02.03.32.038</t>
  </si>
  <si>
    <t>X3000左侧升降后旋钣金</t>
  </si>
  <si>
    <t>02.03.37.001</t>
  </si>
  <si>
    <t>X3000右侧升降后旋钣金</t>
  </si>
  <si>
    <t>02.03.37.002</t>
  </si>
  <si>
    <t>M3000气阀底座固定支架</t>
  </si>
  <si>
    <t>02.03.37.006</t>
  </si>
  <si>
    <t>SHT0000987</t>
  </si>
  <si>
    <t>M3000左前固定罩壳钣金支架</t>
  </si>
  <si>
    <t>02.03.37.007</t>
  </si>
  <si>
    <t>M3000阻尼拉线固定支架</t>
  </si>
  <si>
    <t>02.03.37.008</t>
  </si>
  <si>
    <t>SCS0006368</t>
  </si>
  <si>
    <t>M31RB三排左背解锁手柄（融塑）</t>
  </si>
  <si>
    <t>02.03.21.159A</t>
  </si>
  <si>
    <t>只</t>
  </si>
  <si>
    <t>C33D四分靠背骨架右连接板总成</t>
  </si>
  <si>
    <t>02.03.28.002A</t>
  </si>
  <si>
    <t>C33D六分靠背骨架左上连接板总成</t>
  </si>
  <si>
    <t>02.03.28.004A</t>
  </si>
  <si>
    <t>SCS0004402</t>
  </si>
  <si>
    <t>左侧地锁支架</t>
  </si>
  <si>
    <t>02.03.30.146A</t>
  </si>
  <si>
    <t>安全带固定钣金加强板（中期改款）</t>
  </si>
  <si>
    <t>02.03.30.147</t>
  </si>
  <si>
    <t>SCS0004401</t>
  </si>
  <si>
    <t>靠背拉线解锁手柄（中期改款）</t>
  </si>
  <si>
    <t>02.03.30.148</t>
  </si>
  <si>
    <t>调角器限位支架（中期改款）</t>
  </si>
  <si>
    <t>02.03.30.149</t>
  </si>
  <si>
    <t>SCS0004399</t>
  </si>
  <si>
    <t>卷收器固定钣金（中期改款）</t>
  </si>
  <si>
    <t>02.03.30.150</t>
  </si>
  <si>
    <t>SCS0004398</t>
  </si>
  <si>
    <t>扶手内侧固定支架（中期改款）</t>
  </si>
  <si>
    <t>02.03.30.151</t>
  </si>
  <si>
    <t>SCS0004394</t>
  </si>
  <si>
    <t>右侧地锁支架</t>
  </si>
  <si>
    <t>02.03.30.155A</t>
  </si>
  <si>
    <t>左侧限位支架焊接总成</t>
  </si>
  <si>
    <t>02.03.37.018</t>
  </si>
  <si>
    <t>右侧限位支架焊接总成</t>
  </si>
  <si>
    <t>02.03.37.083</t>
  </si>
  <si>
    <t>SCS0006367</t>
  </si>
  <si>
    <t>M31RB靠背右侧下连接板总成</t>
  </si>
  <si>
    <t>02.03.42.003</t>
  </si>
  <si>
    <t>SCS0004843</t>
  </si>
  <si>
    <t>H4下框后支架</t>
  </si>
  <si>
    <t>02.03.26.096</t>
  </si>
  <si>
    <t>SHT0001376</t>
  </si>
  <si>
    <t>H4下框前支架</t>
  </si>
  <si>
    <t>02.03.26.095</t>
  </si>
  <si>
    <t>SHT0001907</t>
  </si>
  <si>
    <t>H5前连接板</t>
  </si>
  <si>
    <t>02.03.44.015</t>
  </si>
  <si>
    <t>SCS0004842</t>
  </si>
  <si>
    <t>H4气囊上支架</t>
  </si>
  <si>
    <t>02.03.26.093</t>
  </si>
  <si>
    <t>SHT0002294</t>
  </si>
  <si>
    <t>M3000调角器左上连接板总成</t>
  </si>
  <si>
    <t>02.03.49.002</t>
  </si>
  <si>
    <t>模具费100%分摊至5万件</t>
  </si>
  <si>
    <t>5万件后降至4.4248元</t>
  </si>
  <si>
    <t>SHT0002296</t>
  </si>
  <si>
    <t>M3000调角器右上连接板总成</t>
  </si>
  <si>
    <t>02.03.49.003</t>
  </si>
  <si>
    <t>SHT0010488</t>
  </si>
  <si>
    <t>X3000标牌固定片</t>
  </si>
  <si>
    <t>02.03.37.090</t>
  </si>
  <si>
    <t>5万件后降至0.1947元</t>
  </si>
  <si>
    <t>SHT0010467</t>
  </si>
  <si>
    <t>X3000左前支脚</t>
  </si>
  <si>
    <t>02.03.37.091</t>
  </si>
  <si>
    <t>5万件后降至2.2035元</t>
  </si>
  <si>
    <t>SHT0010468</t>
  </si>
  <si>
    <t>X3000右前支脚</t>
  </si>
  <si>
    <t>02.03.37.092</t>
  </si>
  <si>
    <t>SHT0010469</t>
  </si>
  <si>
    <t>X3000左后支脚</t>
  </si>
  <si>
    <t>02.03.37.093</t>
  </si>
  <si>
    <t>SHT0010470</t>
  </si>
  <si>
    <t>X3000右后支脚</t>
  </si>
  <si>
    <t>02.03.37.094</t>
  </si>
  <si>
    <t>SCS0006007</t>
  </si>
  <si>
    <t>P203主驾安全带加强板总成</t>
  </si>
  <si>
    <t>02.03.50.014</t>
  </si>
  <si>
    <t>5万件后降至1.7080元</t>
  </si>
  <si>
    <t>J6F驾驶员座椅滑轨前搭接支架</t>
  </si>
  <si>
    <t>02.03.27.072</t>
  </si>
  <si>
    <t>5万件后降至0.9203元</t>
  </si>
  <si>
    <t>J6F前排靠背复位卷簧限位支架</t>
  </si>
  <si>
    <t>02.03.27.074</t>
  </si>
  <si>
    <t>5万件后降至0.4956元</t>
  </si>
  <si>
    <t>SLT0002206</t>
  </si>
  <si>
    <t>J6F前排靠背复位卷簧安装支架</t>
  </si>
  <si>
    <t>02.03.27.073</t>
  </si>
  <si>
    <t>5万件后降至0.2566元</t>
  </si>
  <si>
    <t>DCL0000564</t>
  </si>
  <si>
    <t>M31RB背骨架左连接板总成</t>
  </si>
  <si>
    <t>02.03.42.010</t>
  </si>
  <si>
    <t>X3000前连接板</t>
  </si>
  <si>
    <t>02.03.37.102</t>
  </si>
  <si>
    <t>SCS0006067</t>
  </si>
  <si>
    <t>H40D安全带固定板总成</t>
  </si>
  <si>
    <t>02.03.47.011</t>
  </si>
  <si>
    <t>REM0003013</t>
  </si>
  <si>
    <t>钢珠垫板</t>
  </si>
  <si>
    <r>
      <rPr>
        <sz val="10"/>
        <color indexed="8"/>
        <rFont val="宋体"/>
        <family val="3"/>
        <charset val="134"/>
        <scheme val="minor"/>
      </rPr>
      <t>0</t>
    </r>
    <r>
      <rPr>
        <sz val="10"/>
        <color indexed="8"/>
        <rFont val="宋体"/>
        <family val="3"/>
        <charset val="134"/>
      </rPr>
      <t>2.03.48.029</t>
    </r>
  </si>
  <si>
    <t>5万件后降0.1593元</t>
  </si>
  <si>
    <t>SHT0002061</t>
  </si>
  <si>
    <t>一汽左侧靠背加强板</t>
  </si>
  <si>
    <t>02.03.27.026</t>
  </si>
  <si>
    <t>SHT0002062</t>
  </si>
  <si>
    <t>一汽右侧靠背加强板</t>
  </si>
  <si>
    <t>02.03.27.027</t>
  </si>
  <si>
    <t>SHT0002249</t>
  </si>
  <si>
    <t>一汽靠背左连接板总成</t>
  </si>
  <si>
    <t>02.03.27.028A</t>
  </si>
  <si>
    <t>SHT0002250</t>
  </si>
  <si>
    <t>一汽靠背右连接板总成</t>
  </si>
  <si>
    <t>02.03.27.029A</t>
  </si>
  <si>
    <t>SHT0002253</t>
  </si>
  <si>
    <t>一汽主/副驾安全带上悬安装板</t>
  </si>
  <si>
    <t>02.03.27.025</t>
  </si>
  <si>
    <t>SHT0001784</t>
  </si>
  <si>
    <t>X3000左侧主板焊接组件（新）</t>
  </si>
  <si>
    <t>02.03.37.087</t>
  </si>
  <si>
    <t>SHT0001785</t>
  </si>
  <si>
    <t>X3000右侧主板焊接组件（新）</t>
  </si>
  <si>
    <t>02.03.37.088</t>
  </si>
  <si>
    <t>SHT0011990</t>
  </si>
  <si>
    <t>1.0升级气囊下支钣金</t>
  </si>
  <si>
    <t>02.03.60.030</t>
  </si>
  <si>
    <t>模具费100%分摊至10万件产品</t>
  </si>
  <si>
    <t>SHT0012114</t>
  </si>
  <si>
    <t>M4左旁侧板焊接总成</t>
  </si>
  <si>
    <t>02.03.60.012</t>
  </si>
  <si>
    <t>SHT0012116</t>
  </si>
  <si>
    <t>M4右旁侧板焊接总成</t>
  </si>
  <si>
    <t>02.03.60.013</t>
  </si>
  <si>
    <t>SHT0011709</t>
  </si>
  <si>
    <t>T5连接梁总成</t>
  </si>
  <si>
    <t>02.01.61.004</t>
  </si>
  <si>
    <t>模具费100%分摊至5万件产品</t>
  </si>
  <si>
    <t>SHT0011710</t>
  </si>
  <si>
    <t>T5连接梁</t>
  </si>
  <si>
    <t>02.03.61.066</t>
  </si>
  <si>
    <t>SHT0011709的组件</t>
  </si>
  <si>
    <t>SHT0011760</t>
  </si>
  <si>
    <t>T5加强钣金</t>
  </si>
  <si>
    <t>02.03.61.067</t>
  </si>
  <si>
    <t>SHT0011728</t>
  </si>
  <si>
    <t>T5车身安装支架总成</t>
  </si>
  <si>
    <t>02.01.61.005</t>
  </si>
  <si>
    <t>SHT0011729</t>
  </si>
  <si>
    <t>T5支架下钣金</t>
  </si>
  <si>
    <t>02.03.61.068</t>
  </si>
  <si>
    <t>SHT0011728的组件</t>
  </si>
  <si>
    <t>SHT0011730</t>
  </si>
  <si>
    <t>T5支架上钣金</t>
  </si>
  <si>
    <t>02.03.61.069</t>
  </si>
  <si>
    <t>N07前下视镜垫片</t>
  </si>
  <si>
    <t>02.03.48.050</t>
  </si>
  <si>
    <t>荣昌提供模具</t>
  </si>
  <si>
    <t>REM0003012</t>
  </si>
  <si>
    <t>奥驰A 镜座钣金</t>
  </si>
  <si>
    <t>02.03.48.052A</t>
  </si>
  <si>
    <t>REM0003176</t>
  </si>
  <si>
    <t>奥驰A 镜座固定片L</t>
  </si>
  <si>
    <t>02.03.48.053</t>
  </si>
  <si>
    <t>REM0003177</t>
  </si>
  <si>
    <t>奥驰A 镜座固定片R</t>
  </si>
  <si>
    <t>02.03.48.054</t>
  </si>
  <si>
    <t>M3000-S左纵梁焊接组件</t>
  </si>
  <si>
    <t>02.03.59.001</t>
  </si>
  <si>
    <t>M3000-S右纵梁焊接组件</t>
  </si>
  <si>
    <t>02.03.59.002</t>
  </si>
  <si>
    <t>SHT0002549</t>
  </si>
  <si>
    <t>T5气弹簧上部固定片</t>
  </si>
  <si>
    <t>02.03.61.024</t>
  </si>
  <si>
    <t>SHT0010220</t>
  </si>
  <si>
    <t>H6仰角连杆2(SHT0010220电泳)</t>
  </si>
  <si>
    <t>02.03.57.041</t>
  </si>
  <si>
    <t>SHT0011112</t>
  </si>
  <si>
    <t>安全带卷收器固定钣金焊接总成</t>
  </si>
  <si>
    <t>02.03.57.081</t>
  </si>
  <si>
    <t>SHT0011416</t>
  </si>
  <si>
    <t>副司机安全带卷收器固定钣金焊接总成</t>
  </si>
  <si>
    <t>02.03.57.082</t>
  </si>
  <si>
    <t>SHT0010052</t>
  </si>
  <si>
    <t>H6阻尼器上固定钣金</t>
  </si>
  <si>
    <t>02.03.57.030</t>
  </si>
  <si>
    <t>SHT0010069</t>
  </si>
  <si>
    <t>H6蜗簧下固定钣金</t>
  </si>
  <si>
    <t>02.03.57.017</t>
  </si>
  <si>
    <t>SHT0010136</t>
  </si>
  <si>
    <t>坐盆调节限位钣金</t>
  </si>
  <si>
    <t>02.03.57.036</t>
  </si>
  <si>
    <t>SHT0010192</t>
  </si>
  <si>
    <t>H6蜗簧固定钣金片2</t>
  </si>
  <si>
    <t>02.03.57.034</t>
  </si>
  <si>
    <t>SHT0010226</t>
  </si>
  <si>
    <t>H6仰角连杆3左侧钣金</t>
  </si>
  <si>
    <t>02.03.57.015</t>
  </si>
  <si>
    <t>SHT0010227</t>
  </si>
  <si>
    <t>H6仰角连杆3右侧钣金</t>
  </si>
  <si>
    <t>02.03.57.016</t>
  </si>
  <si>
    <t>SHT0010306</t>
  </si>
  <si>
    <t>H6阻尼器下固定钣金总成</t>
  </si>
  <si>
    <t>02.03.57.031</t>
  </si>
  <si>
    <t>SHT0010820</t>
  </si>
  <si>
    <t>H6水平减震解锁钣金</t>
  </si>
  <si>
    <t>02.03.57.013</t>
  </si>
  <si>
    <t>M3000纵梁支撑架</t>
  </si>
  <si>
    <t>02.03.49.004</t>
  </si>
  <si>
    <t>5万件后降至2.9115元</t>
  </si>
  <si>
    <t>02.03.49.004A</t>
  </si>
  <si>
    <t>新增1套落料模，
5万件后降0.2元</t>
  </si>
  <si>
    <t>02.03.54.004A</t>
  </si>
  <si>
    <t>SLT0010687</t>
  </si>
  <si>
    <t>副驾调角器左侧上连接板</t>
  </si>
  <si>
    <t>SLT0010688</t>
  </si>
  <si>
    <t>副驾调角器右侧上连接板</t>
  </si>
  <si>
    <t>设变产生模具费27500元，分摊至5万件产品</t>
  </si>
  <si>
    <t>SHT0001945</t>
  </si>
  <si>
    <t>X3000调角器左下连接板</t>
  </si>
  <si>
    <t>新开1套落料模具未税费用6000元（左右共用），按照左下连接板分摊5万件，右下连接板分摊5万件执行</t>
  </si>
  <si>
    <t>SHT0001950</t>
  </si>
  <si>
    <t>X3000调角器右下连接板</t>
  </si>
  <si>
    <t>SLT0010893</t>
  </si>
  <si>
    <t>限位柱A</t>
  </si>
  <si>
    <t>SHT0010871</t>
  </si>
  <si>
    <t>/</t>
  </si>
  <si>
    <t>统帅驾驶员座垫右侧安装板</t>
  </si>
  <si>
    <t>1.此产品是在旧状态SLT0002551产品基础上新开1付冲孔模
2.上述模具费用100%分摊至5万件产品中</t>
  </si>
  <si>
    <t>统帅</t>
  </si>
  <si>
    <t>1.此产品是在旧状态SLT0002551产品基础上新开1付冲孔模和1付翻边模
2.上述模具费用100%分摊至5万件产品中</t>
  </si>
  <si>
    <t>统帅/奥杰</t>
  </si>
  <si>
    <t>SHT0013319</t>
  </si>
  <si>
    <t>重汽T5-2.0翻折调角器左上连接板总成</t>
  </si>
  <si>
    <t>1.焊胎费用加新开件SHT0013312角度限位片冲压模具共计23300元（落料、成型1、成型2）
2.焊胎+模具费用分摊5万件/种产品中</t>
  </si>
  <si>
    <t>SHT0013311</t>
  </si>
  <si>
    <t>重汽T5-2.0翻折调角器右上连接板总成</t>
  </si>
  <si>
    <t>J6F驾驶员调角器上连接板</t>
  </si>
  <si>
    <t>02.03.27.077</t>
  </si>
  <si>
    <t>设变增加1付冲孔模具，模具费分摊至5万件产品中</t>
  </si>
  <si>
    <t>X3000上框前横梁</t>
  </si>
  <si>
    <t>02.03.37.019A</t>
  </si>
  <si>
    <t>设变增加1付成型模具，模具费分摊至5万件产品中</t>
  </si>
  <si>
    <t>SHT0001404</t>
  </si>
  <si>
    <t>调角器左上连接板组件</t>
  </si>
  <si>
    <t>02.03.26.068A</t>
  </si>
  <si>
    <t>1.涡簧固定片模具4500元
2.角度限位片模具新开1付成型，1500元
3.上述模具摊销至5万件产品中
4.H4A调角器左上连接板模具费已摊销完毕</t>
  </si>
  <si>
    <t>含0.7元焊接费</t>
  </si>
  <si>
    <t>需要更改系统</t>
  </si>
  <si>
    <t>182-1</t>
  </si>
  <si>
    <t>模具费未税6635元，已分摊5万件完毕</t>
  </si>
  <si>
    <t>不单独结算</t>
  </si>
  <si>
    <t>182-2</t>
  </si>
  <si>
    <t>SCS0004794</t>
  </si>
  <si>
    <t>涡簧固定座</t>
  </si>
  <si>
    <t>02.03.09.024</t>
  </si>
  <si>
    <t>1.涡簧固定片模具4500元，分摊至10万件产品中</t>
  </si>
  <si>
    <t>182-3</t>
  </si>
  <si>
    <t>SHT0001409</t>
  </si>
  <si>
    <t>02.03.27.014A</t>
  </si>
  <si>
    <t>角度限位片模具新开1付成型，1500元，分摊至10万件产品</t>
  </si>
  <si>
    <t>设变前为SHT0001007</t>
  </si>
  <si>
    <t>SHT0001390</t>
  </si>
  <si>
    <t>调角器右上连接板组件</t>
  </si>
  <si>
    <t>02.03.26.070A</t>
  </si>
  <si>
    <t>1.涡簧固定片模具4500元
2.角度限位片模具新开1付成型，1500元
3.上述模具摊销至5万件产品中
4.H4A调角器右上连接板模具费已摊销完毕
5.上述模具费已摊销至SHT0001404。此组件不再摊销</t>
  </si>
  <si>
    <t>183-1</t>
  </si>
  <si>
    <t>模具费已摊销5万件，再无模摊</t>
  </si>
  <si>
    <t>183-2</t>
  </si>
  <si>
    <t>183-3</t>
  </si>
  <si>
    <t>SHT0001387</t>
  </si>
  <si>
    <t>调角器左下连接板组件</t>
  </si>
  <si>
    <t>02.03.26.069A</t>
  </si>
  <si>
    <t>1.涡簧固定片左模具4500元
2.罩壳固定片模具1200元
3.上述模具摊销至5万件产品中
4.H4A调角器左下连接板模具费已摊销完毕</t>
  </si>
  <si>
    <t>含0.5元焊接费</t>
  </si>
  <si>
    <t>184-1</t>
  </si>
  <si>
    <t>184-2</t>
  </si>
  <si>
    <t>SHT0001087</t>
  </si>
  <si>
    <t>涡簧固定片左</t>
  </si>
  <si>
    <t>02.03.19.021</t>
  </si>
  <si>
    <t>184-3</t>
  </si>
  <si>
    <t>SHT0001082</t>
  </si>
  <si>
    <t>罩壳固定片</t>
  </si>
  <si>
    <t>02.03.19.033</t>
  </si>
  <si>
    <t>再兴模具卖成卓，共计1200元，分摊至10万件产品</t>
  </si>
  <si>
    <t>SHT0001389</t>
  </si>
  <si>
    <t>调角器右下连接板组件</t>
  </si>
  <si>
    <t>02.03.26.071A</t>
  </si>
  <si>
    <t>1.涡簧固定片右模具4500元
2.罩壳固定片模具1200元（SHT0001387产品中已摊销，本组件不再摊销）
3.上述模具摊销至5万件产品中
4.H4A调角器左下连接板模具费已摊销完毕</t>
  </si>
  <si>
    <t>185-1</t>
  </si>
  <si>
    <t>185-2</t>
  </si>
  <si>
    <t>SHT0001086</t>
  </si>
  <si>
    <t>涡簧固定片右</t>
  </si>
  <si>
    <t>02.03.19.022</t>
  </si>
  <si>
    <t>185-3</t>
  </si>
  <si>
    <t>上述已分摊，本次不再摊销</t>
  </si>
  <si>
    <t>SHT0014640</t>
  </si>
  <si>
    <t>前横梁焊接总成</t>
  </si>
  <si>
    <t>——</t>
  </si>
  <si>
    <t>SLT0010958</t>
  </si>
  <si>
    <t>驾驶员坐垫固定支架LH</t>
  </si>
  <si>
    <t>SLT0011088</t>
  </si>
  <si>
    <t>SLT0011254</t>
  </si>
  <si>
    <t>一级调节右旁接板总成</t>
  </si>
  <si>
    <t>SLT0011028</t>
  </si>
  <si>
    <t>副驾靠背左固定板铆接总成</t>
  </si>
  <si>
    <t>物料号</t>
  </si>
  <si>
    <t>描述</t>
  </si>
  <si>
    <t>模具状态</t>
  </si>
  <si>
    <t>状态</t>
  </si>
  <si>
    <t>计量单位</t>
  </si>
  <si>
    <t>采购/制造</t>
  </si>
  <si>
    <t>成本集</t>
  </si>
  <si>
    <t>系统标准成本</t>
  </si>
  <si>
    <t>采购价格</t>
  </si>
  <si>
    <t>物料成本</t>
  </si>
  <si>
    <t>价格1</t>
  </si>
  <si>
    <t>差额</t>
  </si>
  <si>
    <t>供应商1</t>
  </si>
  <si>
    <t>河北工厂</t>
  </si>
  <si>
    <t>右侧调角器上限位</t>
  </si>
  <si>
    <r>
      <rPr>
        <sz val="9"/>
        <color rgb="FF000000"/>
        <rFont val="Arial"/>
        <family val="2"/>
      </rPr>
      <t>K1</t>
    </r>
    <r>
      <rPr>
        <sz val="10"/>
        <color theme="1"/>
        <rFont val="宋体"/>
        <family val="3"/>
        <charset val="134"/>
      </rPr>
      <t>后排双人座调角器</t>
    </r>
  </si>
  <si>
    <t>咱们的</t>
  </si>
  <si>
    <t>AC</t>
  </si>
  <si>
    <t>EA</t>
  </si>
  <si>
    <t>P</t>
  </si>
  <si>
    <t>Standard</t>
  </si>
  <si>
    <t>航天宏达（泊头）机械科技有限公司</t>
  </si>
  <si>
    <t>X5000S</t>
  </si>
  <si>
    <t>一汽轻卡减震</t>
  </si>
  <si>
    <t>摊销</t>
  </si>
  <si>
    <t>连接钣金焊接总成</t>
  </si>
  <si>
    <t>二级调节左侧上连接板焊接</t>
  </si>
  <si>
    <t>欧马可升级</t>
  </si>
  <si>
    <t>航天宏达(泊头)机械科技有限公司</t>
  </si>
  <si>
    <t>一级调节上连接板铆接总成</t>
  </si>
  <si>
    <t>基础款欧马可升级</t>
  </si>
  <si>
    <r>
      <rPr>
        <sz val="9"/>
        <color rgb="FF000000"/>
        <rFont val="Arial"/>
        <family val="2"/>
      </rPr>
      <t>K1</t>
    </r>
    <r>
      <rPr>
        <sz val="10"/>
        <color theme="1"/>
        <rFont val="宋体"/>
        <family val="3"/>
        <charset val="134"/>
      </rPr>
      <t>司机调角器</t>
    </r>
  </si>
  <si>
    <r>
      <rPr>
        <sz val="9"/>
        <color theme="1"/>
        <rFont val="Arial"/>
        <family val="2"/>
      </rPr>
      <t>航天宏达</t>
    </r>
    <r>
      <rPr>
        <sz val="10"/>
        <color theme="1"/>
        <rFont val="Arial"/>
        <family val="2"/>
      </rPr>
      <t>(</t>
    </r>
    <r>
      <rPr>
        <sz val="10"/>
        <color theme="1"/>
        <rFont val="宋体"/>
        <family val="3"/>
        <charset val="134"/>
      </rPr>
      <t>泊头</t>
    </r>
    <r>
      <rPr>
        <sz val="10"/>
        <color theme="1"/>
        <rFont val="Arial"/>
        <family val="2"/>
      </rPr>
      <t>)</t>
    </r>
    <r>
      <rPr>
        <sz val="10"/>
        <color theme="1"/>
        <rFont val="宋体"/>
        <family val="3"/>
        <charset val="134"/>
      </rPr>
      <t>机械科技有限公司</t>
    </r>
  </si>
  <si>
    <r>
      <rPr>
        <sz val="9"/>
        <color rgb="FF000000"/>
        <rFont val="Arial"/>
        <family val="2"/>
      </rPr>
      <t>K1</t>
    </r>
    <r>
      <rPr>
        <sz val="10"/>
        <color theme="1"/>
        <rFont val="宋体"/>
        <family val="3"/>
        <charset val="134"/>
      </rPr>
      <t>后排单双人调角器</t>
    </r>
  </si>
  <si>
    <t>手柄（左）</t>
  </si>
  <si>
    <t>手柄（右）</t>
  </si>
  <si>
    <t>SLT0002826</t>
  </si>
  <si>
    <t>下板（左）</t>
  </si>
  <si>
    <r>
      <rPr>
        <sz val="9"/>
        <color rgb="FF000000"/>
        <rFont val="Arial"/>
        <family val="2"/>
      </rPr>
      <t>K1</t>
    </r>
    <r>
      <rPr>
        <sz val="10"/>
        <color theme="1"/>
        <rFont val="宋体"/>
        <family val="3"/>
        <charset val="134"/>
      </rPr>
      <t>后排双人右座调角器</t>
    </r>
  </si>
  <si>
    <t>SLT0002828</t>
  </si>
  <si>
    <r>
      <rPr>
        <sz val="9"/>
        <color rgb="FF000000"/>
        <rFont val="Arial"/>
        <family val="2"/>
      </rPr>
      <t>K1</t>
    </r>
    <r>
      <rPr>
        <sz val="10"/>
        <color theme="1"/>
        <rFont val="宋体"/>
        <family val="3"/>
        <charset val="134"/>
      </rPr>
      <t>后排翻转器</t>
    </r>
  </si>
  <si>
    <t>铁马</t>
  </si>
  <si>
    <t>驾驶员座垫安装板分总成</t>
  </si>
  <si>
    <t>铁马座垫右侧</t>
  </si>
  <si>
    <r>
      <rPr>
        <sz val="9"/>
        <color rgb="FF000000"/>
        <rFont val="Arial"/>
        <family val="2"/>
      </rPr>
      <t>K1</t>
    </r>
    <r>
      <rPr>
        <sz val="10"/>
        <color theme="1"/>
        <rFont val="宋体"/>
        <family val="3"/>
        <charset val="134"/>
      </rPr>
      <t>南非一排四人专用左主动</t>
    </r>
  </si>
  <si>
    <t>减震款欧马可升级</t>
  </si>
  <si>
    <t>QAD号码</t>
  </si>
  <si>
    <t>产品名称</t>
  </si>
  <si>
    <t>未税采购价格</t>
  </si>
  <si>
    <t>供货商</t>
  </si>
  <si>
    <t>K1后排双人座调角器</t>
  </si>
  <si>
    <t>SLT0014205</t>
  </si>
  <si>
    <t>SLT0014219</t>
  </si>
  <si>
    <t>SLT0014359</t>
  </si>
  <si>
    <t>K1司机调角器</t>
  </si>
  <si>
    <t>K1后排单双人调角器</t>
  </si>
  <si>
    <t>K1后排翻转器</t>
  </si>
  <si>
    <t>K1南非一排四人专用左主动</t>
  </si>
  <si>
    <t>K1后排双人右座调角器</t>
  </si>
  <si>
    <t>2025年钢板采购价格（未税，元/kg)</t>
    <phoneticPr fontId="34" type="noConversion"/>
  </si>
  <si>
    <t>项   目</t>
  </si>
  <si>
    <t>1月</t>
    <phoneticPr fontId="34" type="noConversion"/>
  </si>
  <si>
    <t>2月</t>
    <phoneticPr fontId="34" type="noConversion"/>
  </si>
  <si>
    <t>年平均单价</t>
  </si>
  <si>
    <t>表黄色为当月未发生物料采购，为趋势图走向明确沿用上个月价格</t>
  </si>
  <si>
    <t>SPFH590 3.0卷板2024年平均价</t>
    <phoneticPr fontId="34" type="noConversion"/>
  </si>
  <si>
    <t>SPFH590 3.0卷板2025年</t>
    <phoneticPr fontId="34" type="noConversion"/>
  </si>
  <si>
    <t>SAPH440 3.0卷板2024年平均价</t>
    <phoneticPr fontId="34" type="noConversion"/>
  </si>
  <si>
    <t>SAPH440 3.0卷板2025年</t>
    <phoneticPr fontId="34" type="noConversion"/>
  </si>
  <si>
    <t>ST12 1.0卷板2024年平均价</t>
    <phoneticPr fontId="34" type="noConversion"/>
  </si>
  <si>
    <t>ST12 1.0卷板2025年</t>
    <phoneticPr fontId="34" type="noConversion"/>
  </si>
  <si>
    <t>SPCC 3.0卷板 2024年均价</t>
    <phoneticPr fontId="34" type="noConversion"/>
  </si>
  <si>
    <t>SPCC 3.0卷板 2025年</t>
    <phoneticPr fontId="34" type="noConversion"/>
  </si>
  <si>
    <t>250T</t>
    <phoneticPr fontId="39" type="noConversion"/>
  </si>
  <si>
    <t>成型</t>
    <phoneticPr fontId="39" type="noConversion"/>
  </si>
  <si>
    <t>冲孔</t>
    <phoneticPr fontId="39" type="noConversion"/>
  </si>
  <si>
    <t>SCS0004389</t>
  </si>
  <si>
    <t>中改地脚上连接板</t>
  </si>
  <si>
    <t>110T</t>
    <phoneticPr fontId="39" type="noConversion"/>
  </si>
  <si>
    <t>SPFH590</t>
    <phoneticPr fontId="39" type="noConversion"/>
  </si>
  <si>
    <t>80T</t>
    <phoneticPr fontId="39" type="noConversion"/>
  </si>
  <si>
    <t>压型</t>
    <phoneticPr fontId="39" type="noConversion"/>
  </si>
  <si>
    <t>63T</t>
    <phoneticPr fontId="39" type="noConversion"/>
  </si>
  <si>
    <t>落料</t>
    <phoneticPr fontId="39" type="noConversion"/>
  </si>
  <si>
    <t>整形</t>
    <phoneticPr fontId="39" type="noConversion"/>
  </si>
  <si>
    <t>SLT0011268</t>
  </si>
  <si>
    <t>减震左前地脚</t>
  </si>
  <si>
    <t>6801634X2001A</t>
    <phoneticPr fontId="39" type="noConversion"/>
  </si>
  <si>
    <t>前排靠背复位卷簧安装支架</t>
    <phoneticPr fontId="39" type="noConversion"/>
  </si>
  <si>
    <t>SAPH440</t>
    <phoneticPr fontId="39" type="noConversion"/>
  </si>
  <si>
    <t>液压机</t>
    <phoneticPr fontId="39" type="noConversion"/>
  </si>
  <si>
    <t>QSET420TM</t>
    <phoneticPr fontId="39" type="noConversion"/>
  </si>
  <si>
    <t>SCS0004371</t>
  </si>
  <si>
    <t>中改左座椅左加强版</t>
  </si>
  <si>
    <t>40T</t>
    <phoneticPr fontId="39" type="noConversion"/>
  </si>
  <si>
    <t>切边</t>
    <phoneticPr fontId="39" type="noConversion"/>
  </si>
  <si>
    <t>翻孔</t>
    <phoneticPr fontId="39" type="noConversion"/>
  </si>
  <si>
    <t>SCS0004369</t>
  </si>
  <si>
    <t>安全带出口钣金</t>
  </si>
  <si>
    <t>SCS0004406</t>
  </si>
  <si>
    <t>中改左右侧扣手支架</t>
  </si>
  <si>
    <t>切断</t>
    <phoneticPr fontId="39" type="noConversion"/>
  </si>
  <si>
    <t>SCS0004407</t>
  </si>
  <si>
    <t>SCS0007558</t>
    <phoneticPr fontId="39" type="noConversion"/>
  </si>
  <si>
    <t>C32B调角器下连接板左</t>
    <phoneticPr fontId="39" type="noConversion"/>
  </si>
  <si>
    <t>SCS0007557</t>
    <phoneticPr fontId="39" type="noConversion"/>
  </si>
  <si>
    <t>C32B调角器下连接板右</t>
    <phoneticPr fontId="39" type="noConversion"/>
  </si>
  <si>
    <t>SCS0005784</t>
  </si>
  <si>
    <t>SCS0005784</t>
    <phoneticPr fontId="39" type="noConversion"/>
  </si>
  <si>
    <t>前排座椅靠背左侧连接板P203</t>
  </si>
  <si>
    <t>前排座椅靠背左侧连接板P203</t>
    <phoneticPr fontId="39" type="noConversion"/>
  </si>
  <si>
    <t>压筋</t>
    <phoneticPr fontId="39" type="noConversion"/>
  </si>
  <si>
    <t>模具数量</t>
    <phoneticPr fontId="39" type="noConversion"/>
  </si>
  <si>
    <t>1(共用)</t>
    <phoneticPr fontId="39" type="noConversion"/>
  </si>
  <si>
    <t>Q235</t>
    <phoneticPr fontId="39" type="noConversion"/>
  </si>
  <si>
    <t>SCS0005786</t>
    <phoneticPr fontId="39" type="noConversion"/>
  </si>
  <si>
    <t>前排座椅靠背右侧连接板P203</t>
    <phoneticPr fontId="39" type="noConversion"/>
  </si>
  <si>
    <t>160T</t>
    <phoneticPr fontId="39" type="noConversion"/>
  </si>
  <si>
    <t>SLT0002834</t>
  </si>
  <si>
    <t>下板(左)</t>
  </si>
  <si>
    <t>SLT0002835</t>
  </si>
  <si>
    <t>下板(右)</t>
  </si>
  <si>
    <t>SHT0010184</t>
  </si>
  <si>
    <t>SHT0010184</t>
    <phoneticPr fontId="39" type="noConversion"/>
  </si>
  <si>
    <t>右罩壳安装片</t>
  </si>
  <si>
    <t>右罩壳安装片</t>
    <phoneticPr fontId="39" type="noConversion"/>
  </si>
  <si>
    <t>落料冲孔</t>
    <phoneticPr fontId="39" type="noConversion"/>
  </si>
  <si>
    <t>SHT0010185</t>
    <phoneticPr fontId="39" type="noConversion"/>
  </si>
  <si>
    <t>左罩壳安装片</t>
    <phoneticPr fontId="39" type="noConversion"/>
  </si>
  <si>
    <t>需要厂家新开模具</t>
    <phoneticPr fontId="39" type="noConversion"/>
  </si>
  <si>
    <t>核价日期</t>
    <phoneticPr fontId="39" type="noConversion"/>
  </si>
  <si>
    <t>沧州宇诺</t>
    <phoneticPr fontId="39" type="noConversion"/>
  </si>
  <si>
    <t>平均月用量</t>
    <phoneticPr fontId="39" type="noConversion"/>
  </si>
  <si>
    <t>需要厂家自行开模具，走3万件模摊</t>
    <phoneticPr fontId="39" type="noConversion"/>
  </si>
  <si>
    <t>A点</t>
    <phoneticPr fontId="39" type="noConversion"/>
  </si>
  <si>
    <t>伟士通</t>
    <phoneticPr fontId="39" type="noConversion"/>
  </si>
  <si>
    <t>未税单价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</si>
</sst>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 * #,##0.00_ ;_ * \-#,##0.00_ ;_ * &quot;-&quot;??_ ;_ @_ "/>
    <numFmt numFmtId="176" formatCode="_ * #,##0_ ;_ * \-#,##0_ ;_ * &quot;-&quot;??_ ;_ @_ "/>
    <numFmt numFmtId="177" formatCode="0.00_ "/>
    <numFmt numFmtId="178" formatCode="_ * #,##0.0000_ ;_ * \-#,##0.0000_ ;_ * &quot;-&quot;????_ ;_ @_ "/>
    <numFmt numFmtId="179" formatCode="0.000_);[Red]\(0.000\)"/>
    <numFmt numFmtId="180" formatCode="0.00_);[Red]\(0.00\)"/>
    <numFmt numFmtId="181" formatCode="_ * #,##0.0000_ ;_ * \-#,##0.0000_ ;_ * &quot;-&quot;??_ ;_ @_ "/>
    <numFmt numFmtId="182" formatCode="0_ "/>
    <numFmt numFmtId="183" formatCode="0.0000_);[Red]\(0.0000\)"/>
    <numFmt numFmtId="184" formatCode="0.0_ "/>
    <numFmt numFmtId="185" formatCode="0.0000"/>
    <numFmt numFmtId="186" formatCode="#,##0.0000_ "/>
    <numFmt numFmtId="187" formatCode="0.0000_ "/>
    <numFmt numFmtId="188" formatCode="0.0_);[Red]\(0.0\)"/>
    <numFmt numFmtId="189" formatCode="0_);[Red]\(0\)"/>
    <numFmt numFmtId="190" formatCode="0.000"/>
  </numFmts>
  <fonts count="46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rgb="FF000000"/>
      <name val="Arial"/>
      <family val="2"/>
    </font>
    <font>
      <sz val="9"/>
      <color rgb="FF0000FF"/>
      <name val="Arial"/>
      <family val="2"/>
    </font>
    <font>
      <sz val="9"/>
      <color rgb="FF000000"/>
      <name val="宋体"/>
      <family val="3"/>
      <charset val="134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theme="1"/>
      <name val="新宋体"/>
      <family val="3"/>
      <charset val="134"/>
    </font>
    <font>
      <sz val="11"/>
      <color theme="1"/>
      <name val="新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0"/>
      <color indexed="8"/>
      <name val="楷体_GB2312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b/>
      <sz val="9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color rgb="FF0000FF"/>
      <name val="Microsoft Sans Serif"/>
      <family val="2"/>
      <charset val="134"/>
    </font>
    <font>
      <sz val="10"/>
      <color rgb="FF000000"/>
      <name val="Microsoft Sans Serif"/>
      <family val="2"/>
      <charset val="134"/>
    </font>
    <font>
      <b/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38" fillId="0" borderId="0" applyFont="0" applyFill="0" applyBorder="0" applyAlignment="0" applyProtection="0">
      <alignment vertical="center"/>
    </xf>
    <xf numFmtId="0" fontId="31" fillId="0" borderId="1" applyNumberFormat="0" applyFill="0" applyBorder="0" applyAlignment="0" applyProtection="0">
      <alignment vertical="center"/>
    </xf>
    <xf numFmtId="0" fontId="23" fillId="0" borderId="0"/>
    <xf numFmtId="0" fontId="23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3" fillId="0" borderId="0"/>
    <xf numFmtId="0" fontId="23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 applyProtection="0">
      <alignment vertical="center"/>
    </xf>
    <xf numFmtId="9" fontId="45" fillId="0" borderId="0" applyFont="0" applyFill="0" applyBorder="0" applyAlignment="0" applyProtection="0">
      <alignment vertical="center"/>
    </xf>
  </cellStyleXfs>
  <cellXfs count="319">
    <xf numFmtId="0" fontId="0" fillId="0" borderId="0" xfId="0"/>
    <xf numFmtId="0" fontId="0" fillId="0" borderId="0" xfId="0" applyAlignment="1">
      <alignment horizontal="center" vertical="center"/>
    </xf>
    <xf numFmtId="181" fontId="0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81" fontId="1" fillId="3" borderId="1" xfId="1" applyNumberFormat="1" applyFont="1" applyFill="1" applyBorder="1" applyAlignment="1">
      <alignment horizontal="center" vertical="center" wrapText="1"/>
    </xf>
    <xf numFmtId="181" fontId="3" fillId="4" borderId="1" xfId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81" fontId="0" fillId="0" borderId="1" xfId="1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78" fontId="4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0" fillId="0" borderId="1" xfId="7" applyFont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183" fontId="12" fillId="0" borderId="4" xfId="4" applyNumberFormat="1" applyFont="1" applyBorder="1" applyAlignment="1">
      <alignment vertical="center" wrapText="1"/>
    </xf>
    <xf numFmtId="183" fontId="12" fillId="0" borderId="1" xfId="4" applyNumberFormat="1" applyFont="1" applyBorder="1" applyAlignment="1">
      <alignment horizontal="center" vertical="center" wrapText="1"/>
    </xf>
    <xf numFmtId="57" fontId="12" fillId="5" borderId="1" xfId="4" applyNumberFormat="1" applyFont="1" applyFill="1" applyBorder="1" applyAlignment="1">
      <alignment horizontal="center" vertical="center" wrapText="1"/>
    </xf>
    <xf numFmtId="57" fontId="12" fillId="2" borderId="1" xfId="4" applyNumberFormat="1" applyFont="1" applyFill="1" applyBorder="1" applyAlignment="1">
      <alignment horizontal="center" vertical="center" wrapText="1"/>
    </xf>
    <xf numFmtId="0" fontId="13" fillId="0" borderId="1" xfId="7" applyFont="1" applyBorder="1" applyAlignment="1">
      <alignment horizontal="center" vertical="center"/>
    </xf>
    <xf numFmtId="182" fontId="14" fillId="0" borderId="1" xfId="7" applyNumberFormat="1" applyFont="1" applyBorder="1" applyAlignment="1">
      <alignment horizontal="center" vertical="center" wrapText="1"/>
    </xf>
    <xf numFmtId="0" fontId="14" fillId="6" borderId="1" xfId="7" applyFont="1" applyFill="1" applyBorder="1" applyAlignment="1">
      <alignment horizontal="center" vertical="center" wrapText="1"/>
    </xf>
    <xf numFmtId="0" fontId="15" fillId="0" borderId="1" xfId="8" applyFont="1" applyBorder="1" applyAlignment="1">
      <alignment horizontal="left" vertical="center"/>
    </xf>
    <xf numFmtId="183" fontId="13" fillId="0" borderId="1" xfId="7" applyNumberFormat="1" applyFont="1" applyBorder="1" applyAlignment="1">
      <alignment horizontal="center" vertical="center" wrapText="1"/>
    </xf>
    <xf numFmtId="183" fontId="13" fillId="2" borderId="1" xfId="7" applyNumberFormat="1" applyFont="1" applyFill="1" applyBorder="1" applyAlignment="1">
      <alignment horizontal="center" vertical="center" wrapText="1"/>
    </xf>
    <xf numFmtId="183" fontId="13" fillId="7" borderId="1" xfId="7" applyNumberFormat="1" applyFont="1" applyFill="1" applyBorder="1" applyAlignment="1">
      <alignment horizontal="center" vertical="center" wrapText="1"/>
    </xf>
    <xf numFmtId="183" fontId="13" fillId="8" borderId="1" xfId="7" applyNumberFormat="1" applyFont="1" applyFill="1" applyBorder="1" applyAlignment="1">
      <alignment horizontal="center" vertical="center" wrapText="1"/>
    </xf>
    <xf numFmtId="0" fontId="16" fillId="0" borderId="1" xfId="8" applyFont="1" applyBorder="1" applyAlignment="1">
      <alignment horizontal="center" vertical="center" wrapText="1"/>
    </xf>
    <xf numFmtId="0" fontId="38" fillId="0" borderId="1" xfId="8" applyBorder="1" applyAlignment="1">
      <alignment horizontal="center" vertical="center"/>
    </xf>
    <xf numFmtId="185" fontId="38" fillId="0" borderId="1" xfId="8" applyNumberFormat="1" applyBorder="1" applyAlignment="1">
      <alignment horizontal="center" vertical="center"/>
    </xf>
    <xf numFmtId="183" fontId="38" fillId="0" borderId="1" xfId="8" applyNumberFormat="1" applyBorder="1" applyAlignment="1">
      <alignment horizontal="center" vertical="center"/>
    </xf>
    <xf numFmtId="183" fontId="17" fillId="0" borderId="1" xfId="7" applyNumberFormat="1" applyFont="1" applyBorder="1" applyAlignment="1">
      <alignment horizontal="center" vertical="center" wrapText="1"/>
    </xf>
    <xf numFmtId="182" fontId="18" fillId="0" borderId="6" xfId="7" applyNumberFormat="1" applyFont="1" applyBorder="1" applyAlignment="1">
      <alignment horizontal="center" vertical="center" wrapText="1"/>
    </xf>
    <xf numFmtId="0" fontId="18" fillId="9" borderId="6" xfId="7" applyFont="1" applyFill="1" applyBorder="1" applyAlignment="1">
      <alignment horizontal="center" vertical="center" wrapText="1"/>
    </xf>
    <xf numFmtId="0" fontId="17" fillId="9" borderId="6" xfId="7" applyFont="1" applyFill="1" applyBorder="1" applyAlignment="1">
      <alignment horizontal="center" vertical="center" wrapText="1"/>
    </xf>
    <xf numFmtId="0" fontId="10" fillId="9" borderId="6" xfId="7" applyFont="1" applyFill="1" applyBorder="1" applyAlignment="1">
      <alignment horizontal="center" vertical="center" wrapText="1"/>
    </xf>
    <xf numFmtId="183" fontId="17" fillId="10" borderId="6" xfId="7" applyNumberFormat="1" applyFont="1" applyFill="1" applyBorder="1" applyAlignment="1">
      <alignment horizontal="center" vertical="center" wrapText="1"/>
    </xf>
    <xf numFmtId="182" fontId="18" fillId="0" borderId="1" xfId="7" applyNumberFormat="1" applyFont="1" applyBorder="1" applyAlignment="1">
      <alignment horizontal="center" vertical="center" wrapText="1"/>
    </xf>
    <xf numFmtId="0" fontId="18" fillId="9" borderId="1" xfId="7" applyFont="1" applyFill="1" applyBorder="1" applyAlignment="1">
      <alignment horizontal="center" vertical="center" wrapText="1"/>
    </xf>
    <xf numFmtId="0" fontId="17" fillId="9" borderId="1" xfId="7" applyFont="1" applyFill="1" applyBorder="1" applyAlignment="1">
      <alignment horizontal="center" vertical="center" wrapText="1"/>
    </xf>
    <xf numFmtId="0" fontId="10" fillId="9" borderId="1" xfId="7" applyFont="1" applyFill="1" applyBorder="1" applyAlignment="1">
      <alignment horizontal="center" vertical="center" wrapText="1"/>
    </xf>
    <xf numFmtId="183" fontId="17" fillId="10" borderId="1" xfId="7" applyNumberFormat="1" applyFont="1" applyFill="1" applyBorder="1" applyAlignment="1">
      <alignment horizontal="center" vertical="center" wrapText="1"/>
    </xf>
    <xf numFmtId="182" fontId="18" fillId="9" borderId="1" xfId="7" applyNumberFormat="1" applyFont="1" applyFill="1" applyBorder="1" applyAlignment="1">
      <alignment horizontal="center" vertical="center" wrapText="1"/>
    </xf>
    <xf numFmtId="0" fontId="18" fillId="0" borderId="1" xfId="7" applyFont="1" applyBorder="1" applyAlignment="1">
      <alignment horizontal="center" vertical="center" wrapText="1"/>
    </xf>
    <xf numFmtId="0" fontId="17" fillId="0" borderId="1" xfId="7" applyFont="1" applyBorder="1" applyAlignment="1">
      <alignment horizontal="center" vertical="center" wrapText="1"/>
    </xf>
    <xf numFmtId="183" fontId="17" fillId="11" borderId="1" xfId="7" applyNumberFormat="1" applyFont="1" applyFill="1" applyBorder="1" applyAlignment="1">
      <alignment horizontal="center" vertical="center" wrapText="1"/>
    </xf>
    <xf numFmtId="183" fontId="17" fillId="12" borderId="1" xfId="7" applyNumberFormat="1" applyFont="1" applyFill="1" applyBorder="1" applyAlignment="1">
      <alignment horizontal="center" vertical="center" wrapText="1"/>
    </xf>
    <xf numFmtId="0" fontId="19" fillId="0" borderId="0" xfId="7" applyFont="1" applyAlignment="1">
      <alignment horizontal="center" vertical="center"/>
    </xf>
    <xf numFmtId="180" fontId="13" fillId="0" borderId="1" xfId="7" applyNumberFormat="1" applyFont="1" applyBorder="1" applyAlignment="1">
      <alignment horizontal="center" vertical="center" wrapText="1"/>
    </xf>
    <xf numFmtId="183" fontId="13" fillId="0" borderId="1" xfId="7" applyNumberFormat="1" applyFont="1" applyBorder="1" applyAlignment="1">
      <alignment horizontal="left" vertical="center" wrapText="1"/>
    </xf>
    <xf numFmtId="0" fontId="20" fillId="0" borderId="1" xfId="7" applyFont="1" applyBorder="1" applyAlignment="1">
      <alignment horizontal="center" vertical="center" shrinkToFit="1"/>
    </xf>
    <xf numFmtId="0" fontId="38" fillId="0" borderId="0" xfId="7">
      <alignment vertical="center"/>
    </xf>
    <xf numFmtId="2" fontId="38" fillId="0" borderId="1" xfId="7" applyNumberFormat="1" applyBorder="1" applyAlignment="1">
      <alignment horizontal="center" vertical="center"/>
    </xf>
    <xf numFmtId="185" fontId="19" fillId="0" borderId="1" xfId="7" applyNumberFormat="1" applyFont="1" applyBorder="1" applyAlignment="1">
      <alignment horizontal="center" vertical="center"/>
    </xf>
    <xf numFmtId="0" fontId="38" fillId="0" borderId="1" xfId="7" applyBorder="1" applyAlignment="1">
      <alignment vertical="center" wrapText="1"/>
    </xf>
    <xf numFmtId="0" fontId="1" fillId="0" borderId="1" xfId="7" applyFont="1" applyBorder="1" applyAlignment="1">
      <alignment horizontal="center" vertical="center" wrapText="1" shrinkToFit="1"/>
    </xf>
    <xf numFmtId="183" fontId="17" fillId="9" borderId="8" xfId="7" applyNumberFormat="1" applyFont="1" applyFill="1" applyBorder="1" applyAlignment="1">
      <alignment horizontal="center" vertical="center" wrapText="1"/>
    </xf>
    <xf numFmtId="183" fontId="17" fillId="9" borderId="9" xfId="7" applyNumberFormat="1" applyFont="1" applyFill="1" applyBorder="1" applyAlignment="1">
      <alignment horizontal="center" vertical="center" wrapText="1"/>
    </xf>
    <xf numFmtId="0" fontId="21" fillId="9" borderId="9" xfId="7" applyFont="1" applyFill="1" applyBorder="1" applyAlignment="1">
      <alignment horizontal="center" vertical="center" shrinkToFit="1"/>
    </xf>
    <xf numFmtId="0" fontId="21" fillId="0" borderId="9" xfId="7" applyFont="1" applyBorder="1" applyAlignment="1">
      <alignment horizontal="center" vertical="center" shrinkToFit="1"/>
    </xf>
    <xf numFmtId="0" fontId="19" fillId="0" borderId="1" xfId="7" applyFont="1" applyBorder="1" applyAlignment="1">
      <alignment horizontal="center" vertical="center"/>
    </xf>
    <xf numFmtId="0" fontId="38" fillId="2" borderId="1" xfId="7" applyFill="1" applyBorder="1">
      <alignment vertical="center"/>
    </xf>
    <xf numFmtId="0" fontId="38" fillId="0" borderId="1" xfId="7" applyBorder="1">
      <alignment vertical="center"/>
    </xf>
    <xf numFmtId="187" fontId="18" fillId="0" borderId="1" xfId="7" applyNumberFormat="1" applyFont="1" applyBorder="1" applyAlignment="1">
      <alignment horizontal="center" vertical="center" wrapText="1"/>
    </xf>
    <xf numFmtId="183" fontId="17" fillId="13" borderId="1" xfId="7" applyNumberFormat="1" applyFont="1" applyFill="1" applyBorder="1" applyAlignment="1">
      <alignment horizontal="center" vertical="center" wrapText="1"/>
    </xf>
    <xf numFmtId="183" fontId="13" fillId="3" borderId="1" xfId="7" applyNumberFormat="1" applyFont="1" applyFill="1" applyBorder="1" applyAlignment="1">
      <alignment horizontal="center" vertical="center" wrapText="1"/>
    </xf>
    <xf numFmtId="186" fontId="22" fillId="3" borderId="1" xfId="0" applyNumberFormat="1" applyFont="1" applyFill="1" applyBorder="1" applyAlignment="1">
      <alignment horizontal="center" vertical="center" wrapText="1"/>
    </xf>
    <xf numFmtId="183" fontId="17" fillId="14" borderId="1" xfId="7" applyNumberFormat="1" applyFont="1" applyFill="1" applyBorder="1" applyAlignment="1">
      <alignment horizontal="center" vertical="center" wrapText="1"/>
    </xf>
    <xf numFmtId="187" fontId="3" fillId="0" borderId="1" xfId="7" applyNumberFormat="1" applyFont="1" applyBorder="1" applyAlignment="1">
      <alignment horizontal="center" vertical="center"/>
    </xf>
    <xf numFmtId="187" fontId="3" fillId="10" borderId="1" xfId="7" applyNumberFormat="1" applyFont="1" applyFill="1" applyBorder="1" applyAlignment="1">
      <alignment horizontal="center" vertical="center"/>
    </xf>
    <xf numFmtId="179" fontId="13" fillId="0" borderId="1" xfId="7" applyNumberFormat="1" applyFont="1" applyBorder="1" applyAlignment="1">
      <alignment horizontal="center" vertical="center" wrapText="1"/>
    </xf>
    <xf numFmtId="185" fontId="38" fillId="0" borderId="1" xfId="7" applyNumberFormat="1" applyBorder="1">
      <alignment vertical="center"/>
    </xf>
    <xf numFmtId="187" fontId="3" fillId="13" borderId="1" xfId="7" applyNumberFormat="1" applyFont="1" applyFill="1" applyBorder="1" applyAlignment="1">
      <alignment horizontal="center" vertical="center"/>
    </xf>
    <xf numFmtId="182" fontId="18" fillId="0" borderId="10" xfId="7" applyNumberFormat="1" applyFont="1" applyBorder="1" applyAlignment="1">
      <alignment horizontal="center" vertical="center" wrapText="1"/>
    </xf>
    <xf numFmtId="0" fontId="18" fillId="0" borderId="10" xfId="7" applyFont="1" applyBorder="1" applyAlignment="1">
      <alignment horizontal="center" vertical="center" wrapText="1"/>
    </xf>
    <xf numFmtId="0" fontId="17" fillId="0" borderId="10" xfId="7" applyFont="1" applyBorder="1" applyAlignment="1">
      <alignment horizontal="center" vertical="center" wrapText="1"/>
    </xf>
    <xf numFmtId="0" fontId="10" fillId="0" borderId="10" xfId="7" applyFont="1" applyBorder="1" applyAlignment="1">
      <alignment horizontal="center" vertical="center" wrapText="1"/>
    </xf>
    <xf numFmtId="183" fontId="17" fillId="0" borderId="10" xfId="7" applyNumberFormat="1" applyFont="1" applyBorder="1" applyAlignment="1">
      <alignment horizontal="center" vertical="center" wrapText="1"/>
    </xf>
    <xf numFmtId="183" fontId="0" fillId="0" borderId="1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87" fontId="0" fillId="0" borderId="1" xfId="0" applyNumberFormat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83" fontId="13" fillId="15" borderId="1" xfId="7" applyNumberFormat="1" applyFont="1" applyFill="1" applyBorder="1" applyAlignment="1">
      <alignment horizontal="center" vertical="center" wrapText="1"/>
    </xf>
    <xf numFmtId="49" fontId="3" fillId="0" borderId="1" xfId="9" applyNumberFormat="1" applyFont="1" applyBorder="1" applyAlignment="1" applyProtection="1">
      <alignment horizontal="center" vertical="center" wrapText="1"/>
      <protection locked="0"/>
    </xf>
    <xf numFmtId="49" fontId="3" fillId="6" borderId="1" xfId="9" applyNumberFormat="1" applyFont="1" applyFill="1" applyBorder="1" applyAlignment="1" applyProtection="1">
      <alignment horizontal="center" vertical="center" wrapText="1"/>
      <protection locked="0"/>
    </xf>
    <xf numFmtId="183" fontId="23" fillId="16" borderId="1" xfId="8" applyNumberFormat="1" applyFont="1" applyFill="1" applyBorder="1" applyAlignment="1">
      <alignment horizontal="center" vertical="center" wrapText="1"/>
    </xf>
    <xf numFmtId="0" fontId="13" fillId="7" borderId="1" xfId="7" applyFont="1" applyFill="1" applyBorder="1" applyAlignment="1">
      <alignment horizontal="center" vertical="center"/>
    </xf>
    <xf numFmtId="182" fontId="18" fillId="7" borderId="1" xfId="7" applyNumberFormat="1" applyFont="1" applyFill="1" applyBorder="1" applyAlignment="1">
      <alignment horizontal="center" vertical="center" wrapText="1"/>
    </xf>
    <xf numFmtId="0" fontId="38" fillId="7" borderId="1" xfId="8" applyFill="1" applyBorder="1" applyAlignment="1">
      <alignment horizontal="center" vertical="center" wrapText="1"/>
    </xf>
    <xf numFmtId="0" fontId="38" fillId="7" borderId="1" xfId="8" applyFill="1" applyBorder="1" applyAlignment="1">
      <alignment horizontal="center" vertical="center"/>
    </xf>
    <xf numFmtId="0" fontId="10" fillId="7" borderId="1" xfId="7" applyFont="1" applyFill="1" applyBorder="1" applyAlignment="1">
      <alignment horizontal="center" vertical="center" wrapText="1"/>
    </xf>
    <xf numFmtId="183" fontId="38" fillId="7" borderId="1" xfId="8" applyNumberFormat="1" applyFill="1" applyBorder="1" applyAlignment="1">
      <alignment horizontal="center" vertical="center"/>
    </xf>
    <xf numFmtId="0" fontId="17" fillId="0" borderId="1" xfId="7" applyFont="1" applyBorder="1" applyAlignment="1">
      <alignment horizontal="center" vertical="center"/>
    </xf>
    <xf numFmtId="0" fontId="38" fillId="0" borderId="1" xfId="8" applyBorder="1" applyAlignment="1">
      <alignment horizontal="center" vertical="center" wrapText="1"/>
    </xf>
    <xf numFmtId="0" fontId="17" fillId="7" borderId="1" xfId="7" applyFont="1" applyFill="1" applyBorder="1" applyAlignment="1">
      <alignment horizontal="center" vertical="center"/>
    </xf>
    <xf numFmtId="189" fontId="13" fillId="0" borderId="1" xfId="7" applyNumberFormat="1" applyFont="1" applyBorder="1" applyAlignment="1">
      <alignment horizontal="center" vertical="center" wrapText="1"/>
    </xf>
    <xf numFmtId="183" fontId="17" fillId="0" borderId="9" xfId="7" applyNumberFormat="1" applyFont="1" applyBorder="1" applyAlignment="1">
      <alignment horizontal="center" vertical="center" wrapText="1"/>
    </xf>
    <xf numFmtId="0" fontId="21" fillId="0" borderId="11" xfId="7" applyFont="1" applyBorder="1" applyAlignment="1">
      <alignment horizontal="center" vertical="center" shrinkToFit="1"/>
    </xf>
    <xf numFmtId="0" fontId="38" fillId="0" borderId="1" xfId="7" applyBorder="1" applyAlignment="1">
      <alignment horizontal="center" vertical="center"/>
    </xf>
    <xf numFmtId="0" fontId="38" fillId="0" borderId="1" xfId="7" applyBorder="1" applyAlignment="1">
      <alignment horizontal="center" vertical="center" wrapText="1"/>
    </xf>
    <xf numFmtId="0" fontId="21" fillId="0" borderId="1" xfId="7" applyFont="1" applyBorder="1" applyAlignment="1">
      <alignment horizontal="center" vertical="center" shrinkToFit="1"/>
    </xf>
    <xf numFmtId="0" fontId="38" fillId="0" borderId="2" xfId="7" applyBorder="1" applyAlignment="1">
      <alignment horizontal="center" vertical="center"/>
    </xf>
    <xf numFmtId="0" fontId="38" fillId="0" borderId="3" xfId="7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8" fillId="2" borderId="0" xfId="7" applyFill="1">
      <alignment vertical="center"/>
    </xf>
    <xf numFmtId="0" fontId="21" fillId="0" borderId="1" xfId="7" applyFont="1" applyBorder="1" applyAlignment="1">
      <alignment horizontal="center" vertical="center" wrapText="1" shrinkToFit="1"/>
    </xf>
    <xf numFmtId="0" fontId="1" fillId="0" borderId="1" xfId="7" applyFont="1" applyBorder="1" applyAlignment="1">
      <alignment horizontal="center" vertical="center" shrinkToFit="1"/>
    </xf>
    <xf numFmtId="0" fontId="38" fillId="7" borderId="1" xfId="7" applyFill="1" applyBorder="1" applyAlignment="1">
      <alignment horizontal="center" vertical="center"/>
    </xf>
    <xf numFmtId="0" fontId="19" fillId="7" borderId="1" xfId="7" applyFont="1" applyFill="1" applyBorder="1" applyAlignment="1">
      <alignment horizontal="center" vertical="center"/>
    </xf>
    <xf numFmtId="0" fontId="38" fillId="7" borderId="1" xfId="7" applyFill="1" applyBorder="1" applyAlignment="1">
      <alignment vertical="center" wrapText="1"/>
    </xf>
    <xf numFmtId="185" fontId="38" fillId="7" borderId="1" xfId="8" applyNumberFormat="1" applyFill="1" applyBorder="1" applyAlignment="1">
      <alignment horizontal="center" vertical="center"/>
    </xf>
    <xf numFmtId="0" fontId="1" fillId="7" borderId="1" xfId="7" applyFont="1" applyFill="1" applyBorder="1" applyAlignment="1">
      <alignment horizontal="center" vertical="center" shrinkToFit="1"/>
    </xf>
    <xf numFmtId="0" fontId="38" fillId="7" borderId="0" xfId="7" applyFill="1">
      <alignment vertical="center"/>
    </xf>
    <xf numFmtId="190" fontId="38" fillId="0" borderId="1" xfId="8" applyNumberFormat="1" applyBorder="1" applyAlignment="1">
      <alignment horizontal="center" vertical="center"/>
    </xf>
    <xf numFmtId="190" fontId="38" fillId="7" borderId="1" xfId="8" applyNumberFormat="1" applyFill="1" applyBorder="1" applyAlignment="1">
      <alignment horizontal="center" vertical="center"/>
    </xf>
    <xf numFmtId="0" fontId="38" fillId="6" borderId="1" xfId="7" applyFill="1" applyBorder="1">
      <alignment vertical="center"/>
    </xf>
    <xf numFmtId="0" fontId="38" fillId="7" borderId="1" xfId="7" applyFill="1" applyBorder="1">
      <alignment vertical="center"/>
    </xf>
    <xf numFmtId="0" fontId="38" fillId="0" borderId="0" xfId="7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2" fillId="0" borderId="1" xfId="7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4" fillId="7" borderId="1" xfId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81" fontId="0" fillId="0" borderId="0" xfId="1" applyNumberFormat="1" applyFont="1" applyAlignment="1"/>
    <xf numFmtId="188" fontId="26" fillId="0" borderId="0" xfId="0" applyNumberFormat="1" applyFont="1" applyAlignment="1">
      <alignment horizontal="center" vertical="center" wrapText="1"/>
    </xf>
    <xf numFmtId="176" fontId="0" fillId="0" borderId="0" xfId="1" applyNumberFormat="1" applyFont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188" fontId="38" fillId="0" borderId="1" xfId="7" applyNumberFormat="1" applyBorder="1" applyAlignment="1">
      <alignment horizontal="center" vertical="center" wrapText="1" shrinkToFit="1"/>
    </xf>
    <xf numFmtId="180" fontId="38" fillId="0" borderId="1" xfId="7" applyNumberFormat="1" applyBorder="1" applyAlignment="1">
      <alignment horizontal="center" vertical="center"/>
    </xf>
    <xf numFmtId="179" fontId="38" fillId="0" borderId="1" xfId="7" applyNumberFormat="1" applyBorder="1" applyAlignment="1">
      <alignment horizontal="center" vertical="center" shrinkToFit="1"/>
    </xf>
    <xf numFmtId="188" fontId="26" fillId="0" borderId="1" xfId="0" applyNumberFormat="1" applyFont="1" applyBorder="1" applyAlignment="1">
      <alignment vertical="center" wrapText="1"/>
    </xf>
    <xf numFmtId="180" fontId="26" fillId="0" borderId="1" xfId="2" applyNumberFormat="1" applyFont="1" applyFill="1" applyBorder="1" applyAlignment="1" applyProtection="1">
      <alignment vertical="center" wrapText="1"/>
      <protection locked="0"/>
    </xf>
    <xf numFmtId="179" fontId="26" fillId="0" borderId="1" xfId="8" applyNumberFormat="1" applyFont="1" applyBorder="1">
      <alignment vertical="center"/>
    </xf>
    <xf numFmtId="179" fontId="26" fillId="2" borderId="1" xfId="0" applyNumberFormat="1" applyFont="1" applyFill="1" applyBorder="1" applyAlignment="1">
      <alignment vertical="center" wrapText="1"/>
    </xf>
    <xf numFmtId="188" fontId="0" fillId="0" borderId="1" xfId="0" applyNumberFormat="1" applyBorder="1" applyAlignment="1">
      <alignment vertical="center"/>
    </xf>
    <xf numFmtId="180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79" fontId="26" fillId="0" borderId="1" xfId="0" applyNumberFormat="1" applyFont="1" applyBorder="1" applyAlignment="1">
      <alignment vertical="center" wrapText="1"/>
    </xf>
    <xf numFmtId="180" fontId="38" fillId="0" borderId="1" xfId="7" applyNumberFormat="1" applyBorder="1" applyAlignment="1">
      <alignment horizontal="center" vertical="center" wrapText="1"/>
    </xf>
    <xf numFmtId="188" fontId="38" fillId="0" borderId="1" xfId="7" applyNumberFormat="1" applyBorder="1" applyAlignment="1">
      <alignment horizontal="center" vertical="center" wrapText="1"/>
    </xf>
    <xf numFmtId="180" fontId="38" fillId="0" borderId="1" xfId="7" applyNumberFormat="1" applyBorder="1" applyAlignment="1">
      <alignment horizontal="center" vertical="center" shrinkToFit="1"/>
    </xf>
    <xf numFmtId="179" fontId="26" fillId="0" borderId="1" xfId="2" applyNumberFormat="1" applyFont="1" applyFill="1" applyBorder="1" applyAlignment="1" applyProtection="1">
      <alignment vertical="center" wrapText="1"/>
      <protection locked="0"/>
    </xf>
    <xf numFmtId="177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77" fontId="27" fillId="0" borderId="1" xfId="0" applyNumberFormat="1" applyFont="1" applyBorder="1" applyAlignment="1">
      <alignment vertical="center"/>
    </xf>
    <xf numFmtId="188" fontId="27" fillId="0" borderId="1" xfId="0" applyNumberFormat="1" applyFont="1" applyBorder="1" applyAlignment="1">
      <alignment vertical="center"/>
    </xf>
    <xf numFmtId="184" fontId="26" fillId="0" borderId="1" xfId="0" applyNumberFormat="1" applyFont="1" applyBorder="1" applyAlignment="1">
      <alignment vertical="center"/>
    </xf>
    <xf numFmtId="177" fontId="0" fillId="0" borderId="1" xfId="0" applyNumberFormat="1" applyBorder="1" applyAlignment="1">
      <alignment vertical="center"/>
    </xf>
    <xf numFmtId="181" fontId="0" fillId="0" borderId="1" xfId="1" applyNumberFormat="1" applyFont="1" applyFill="1" applyBorder="1" applyAlignment="1">
      <alignment horizontal="center" vertical="center" wrapText="1"/>
    </xf>
    <xf numFmtId="181" fontId="0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81" fontId="0" fillId="0" borderId="12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1" fontId="0" fillId="0" borderId="3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185" fontId="0" fillId="0" borderId="2" xfId="0" applyNumberFormat="1" applyBorder="1" applyAlignment="1">
      <alignment horizontal="center" vertical="center"/>
    </xf>
    <xf numFmtId="179" fontId="26" fillId="3" borderId="1" xfId="0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80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9" fontId="3" fillId="0" borderId="0" xfId="0" applyNumberFormat="1" applyFont="1" applyAlignment="1">
      <alignment horizontal="center" vertical="center" wrapText="1"/>
    </xf>
    <xf numFmtId="181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81" fontId="0" fillId="0" borderId="2" xfId="1" applyNumberFormat="1" applyFont="1" applyFill="1" applyBorder="1" applyAlignment="1">
      <alignment horizontal="center" vertical="center"/>
    </xf>
    <xf numFmtId="181" fontId="28" fillId="0" borderId="1" xfId="1" applyNumberFormat="1" applyFont="1" applyFill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0" fontId="17" fillId="0" borderId="1" xfId="7" quotePrefix="1" applyFont="1" applyBorder="1" applyAlignment="1">
      <alignment horizontal="center" vertical="center"/>
    </xf>
    <xf numFmtId="180" fontId="26" fillId="3" borderId="1" xfId="2" applyNumberFormat="1" applyFont="1" applyFill="1" applyBorder="1" applyAlignment="1" applyProtection="1">
      <alignment vertical="center" wrapText="1"/>
      <protection locked="0"/>
    </xf>
    <xf numFmtId="0" fontId="30" fillId="0" borderId="1" xfId="0" applyFont="1" applyBorder="1" applyAlignment="1">
      <alignment vertical="center" wrapText="1"/>
    </xf>
    <xf numFmtId="14" fontId="26" fillId="0" borderId="2" xfId="0" applyNumberFormat="1" applyFont="1" applyBorder="1" applyAlignment="1">
      <alignment horizontal="center" vertical="center" wrapText="1"/>
    </xf>
    <xf numFmtId="0" fontId="41" fillId="0" borderId="0" xfId="10" applyFont="1">
      <alignment vertical="center"/>
    </xf>
    <xf numFmtId="0" fontId="12" fillId="0" borderId="1" xfId="10" applyFont="1" applyBorder="1" applyAlignment="1">
      <alignment horizontal="center" vertical="center"/>
    </xf>
    <xf numFmtId="177" fontId="12" fillId="0" borderId="1" xfId="10" applyNumberFormat="1" applyFont="1" applyBorder="1" applyAlignment="1">
      <alignment horizontal="center" vertical="center" shrinkToFit="1"/>
    </xf>
    <xf numFmtId="0" fontId="12" fillId="0" borderId="0" xfId="10" applyFont="1">
      <alignment vertical="center"/>
    </xf>
    <xf numFmtId="0" fontId="12" fillId="2" borderId="14" xfId="10" applyFont="1" applyFill="1" applyBorder="1">
      <alignment vertical="center"/>
    </xf>
    <xf numFmtId="0" fontId="12" fillId="0" borderId="15" xfId="10" applyFont="1" applyBorder="1">
      <alignment vertical="center"/>
    </xf>
    <xf numFmtId="0" fontId="12" fillId="0" borderId="16" xfId="10" applyFont="1" applyBorder="1">
      <alignment vertical="center"/>
    </xf>
    <xf numFmtId="0" fontId="12" fillId="0" borderId="1" xfId="10" applyFont="1" applyBorder="1" applyAlignment="1">
      <alignment horizontal="left" vertical="center"/>
    </xf>
    <xf numFmtId="43" fontId="12" fillId="0" borderId="1" xfId="11" applyFont="1" applyFill="1" applyBorder="1">
      <alignment vertical="center"/>
    </xf>
    <xf numFmtId="43" fontId="12" fillId="0" borderId="1" xfId="11" applyFont="1" applyFill="1" applyBorder="1" applyAlignment="1">
      <alignment vertical="center" wrapText="1"/>
    </xf>
    <xf numFmtId="43" fontId="12" fillId="0" borderId="1" xfId="12" applyFont="1" applyFill="1" applyBorder="1">
      <alignment vertical="center"/>
    </xf>
    <xf numFmtId="0" fontId="12" fillId="0" borderId="1" xfId="13" applyFont="1" applyBorder="1" applyAlignment="1">
      <alignment horizontal="left" vertical="center" wrapText="1"/>
    </xf>
    <xf numFmtId="43" fontId="12" fillId="2" borderId="1" xfId="12" applyFont="1" applyFill="1" applyBorder="1">
      <alignment vertical="center"/>
    </xf>
    <xf numFmtId="185" fontId="0" fillId="0" borderId="12" xfId="0" applyNumberFormat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30" fillId="6" borderId="18" xfId="0" applyFont="1" applyFill="1" applyBorder="1" applyAlignment="1">
      <alignment horizontal="center" vertical="center"/>
    </xf>
    <xf numFmtId="0" fontId="30" fillId="0" borderId="1" xfId="7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80" fontId="30" fillId="0" borderId="1" xfId="7" applyNumberFormat="1" applyFont="1" applyBorder="1" applyAlignment="1">
      <alignment horizontal="center" vertical="center" wrapText="1"/>
    </xf>
    <xf numFmtId="0" fontId="43" fillId="6" borderId="2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left" vertical="center"/>
    </xf>
    <xf numFmtId="0" fontId="44" fillId="0" borderId="12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left" vertical="center" wrapText="1"/>
    </xf>
    <xf numFmtId="0" fontId="2" fillId="0" borderId="1" xfId="7" applyFont="1" applyBorder="1" applyAlignment="1">
      <alignment horizontal="left" vertical="center" wrapText="1"/>
    </xf>
    <xf numFmtId="0" fontId="0" fillId="0" borderId="2" xfId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8" fillId="0" borderId="1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181" fontId="25" fillId="0" borderId="1" xfId="1" applyNumberFormat="1" applyFont="1" applyFill="1" applyBorder="1" applyAlignment="1">
      <alignment horizontal="center" vertical="center"/>
    </xf>
    <xf numFmtId="0" fontId="25" fillId="0" borderId="1" xfId="1" applyNumberFormat="1" applyFont="1" applyFill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81" fontId="0" fillId="0" borderId="1" xfId="1" applyNumberFormat="1" applyFont="1" applyFill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5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1" fontId="25" fillId="0" borderId="18" xfId="0" applyNumberFormat="1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43" fillId="6" borderId="1" xfId="0" applyFont="1" applyFill="1" applyBorder="1" applyAlignment="1">
      <alignment horizontal="left" vertical="center"/>
    </xf>
    <xf numFmtId="0" fontId="29" fillId="0" borderId="13" xfId="7" applyFont="1" applyBorder="1" applyAlignment="1">
      <alignment horizontal="center" vertical="center"/>
    </xf>
    <xf numFmtId="188" fontId="38" fillId="0" borderId="1" xfId="7" applyNumberFormat="1" applyBorder="1" applyAlignment="1">
      <alignment horizontal="center" vertical="center" wrapText="1" shrinkToFit="1"/>
    </xf>
    <xf numFmtId="180" fontId="38" fillId="0" borderId="1" xfId="7" applyNumberFormat="1" applyBorder="1" applyAlignment="1">
      <alignment horizontal="center" vertical="center"/>
    </xf>
    <xf numFmtId="179" fontId="38" fillId="0" borderId="1" xfId="7" applyNumberFormat="1" applyBorder="1" applyAlignment="1">
      <alignment horizontal="center" vertical="center" shrinkToFit="1"/>
    </xf>
    <xf numFmtId="0" fontId="38" fillId="0" borderId="1" xfId="7" applyBorder="1" applyAlignment="1">
      <alignment horizontal="center" vertical="center" wrapText="1"/>
    </xf>
    <xf numFmtId="0" fontId="38" fillId="0" borderId="2" xfId="7" applyBorder="1" applyAlignment="1">
      <alignment horizontal="center" vertical="center" wrapText="1"/>
    </xf>
    <xf numFmtId="0" fontId="38" fillId="0" borderId="3" xfId="7" applyBorder="1" applyAlignment="1">
      <alignment horizontal="center" vertical="center" wrapText="1"/>
    </xf>
    <xf numFmtId="0" fontId="38" fillId="0" borderId="1" xfId="7" applyBorder="1" applyAlignment="1">
      <alignment horizontal="center" vertical="center" shrinkToFit="1"/>
    </xf>
    <xf numFmtId="0" fontId="38" fillId="0" borderId="2" xfId="7" applyBorder="1" applyAlignment="1">
      <alignment horizontal="center" vertical="center" shrinkToFit="1"/>
    </xf>
    <xf numFmtId="0" fontId="38" fillId="0" borderId="3" xfId="7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83" fontId="38" fillId="0" borderId="1" xfId="7" applyNumberFormat="1" applyBorder="1" applyAlignment="1">
      <alignment horizontal="center" vertical="center" wrapText="1"/>
    </xf>
    <xf numFmtId="18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/>
    </xf>
    <xf numFmtId="0" fontId="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horizontal="left" vertical="center" wrapText="1"/>
    </xf>
    <xf numFmtId="181" fontId="2" fillId="2" borderId="1" xfId="1" applyNumberFormat="1" applyFont="1" applyFill="1" applyBorder="1" applyAlignment="1">
      <alignment horizontal="center" vertical="center" wrapText="1"/>
    </xf>
    <xf numFmtId="183" fontId="2" fillId="0" borderId="1" xfId="7" applyNumberFormat="1" applyFont="1" applyBorder="1" applyAlignment="1">
      <alignment horizontal="center" vertical="center" wrapText="1"/>
    </xf>
    <xf numFmtId="0" fontId="2" fillId="0" borderId="2" xfId="7" applyFont="1" applyBorder="1" applyAlignment="1">
      <alignment horizontal="center" vertical="center" wrapText="1"/>
    </xf>
    <xf numFmtId="0" fontId="2" fillId="0" borderId="3" xfId="7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12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8" fillId="0" borderId="1" xfId="7" applyBorder="1" applyAlignment="1">
      <alignment horizontal="center" vertical="center"/>
    </xf>
    <xf numFmtId="183" fontId="38" fillId="0" borderId="4" xfId="7" applyNumberFormat="1" applyBorder="1" applyAlignment="1">
      <alignment horizontal="center" vertical="center" wrapText="1"/>
    </xf>
    <xf numFmtId="0" fontId="30" fillId="0" borderId="2" xfId="7" applyFont="1" applyBorder="1" applyAlignment="1">
      <alignment horizontal="center" vertical="center"/>
    </xf>
    <xf numFmtId="0" fontId="38" fillId="0" borderId="3" xfId="7" applyBorder="1" applyAlignment="1">
      <alignment horizontal="center" vertical="center"/>
    </xf>
    <xf numFmtId="0" fontId="38" fillId="0" borderId="2" xfId="7" applyBorder="1" applyAlignment="1">
      <alignment horizontal="center" vertical="center"/>
    </xf>
    <xf numFmtId="181" fontId="0" fillId="0" borderId="1" xfId="1" applyNumberFormat="1" applyFont="1" applyFill="1" applyBorder="1" applyAlignment="1">
      <alignment horizontal="center" vertical="center" wrapText="1"/>
    </xf>
    <xf numFmtId="0" fontId="38" fillId="0" borderId="1" xfId="7" applyBorder="1" applyAlignment="1">
      <alignment horizontal="center" vertical="center" wrapText="1" shrinkToFit="1"/>
    </xf>
    <xf numFmtId="183" fontId="12" fillId="0" borderId="4" xfId="4" applyNumberFormat="1" applyFont="1" applyBorder="1" applyAlignment="1">
      <alignment horizontal="center" vertical="center" wrapText="1"/>
    </xf>
    <xf numFmtId="183" fontId="12" fillId="0" borderId="5" xfId="4" applyNumberFormat="1" applyFont="1" applyBorder="1" applyAlignment="1">
      <alignment horizontal="center" vertical="center" wrapText="1"/>
    </xf>
    <xf numFmtId="183" fontId="12" fillId="0" borderId="7" xfId="4" applyNumberFormat="1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49" fontId="10" fillId="0" borderId="1" xfId="7" applyNumberFormat="1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183" fontId="13" fillId="0" borderId="1" xfId="7" applyNumberFormat="1" applyFont="1" applyBorder="1" applyAlignment="1">
      <alignment horizontal="center" vertical="center" wrapText="1"/>
    </xf>
    <xf numFmtId="0" fontId="38" fillId="0" borderId="2" xfId="7" applyBorder="1" applyAlignment="1">
      <alignment horizontal="left" vertical="center" wrapText="1"/>
    </xf>
    <xf numFmtId="0" fontId="38" fillId="0" borderId="3" xfId="7" applyBorder="1" applyAlignment="1">
      <alignment horizontal="left" vertical="center" wrapText="1"/>
    </xf>
    <xf numFmtId="180" fontId="10" fillId="0" borderId="1" xfId="7" applyNumberFormat="1" applyFont="1" applyBorder="1" applyAlignment="1">
      <alignment horizontal="center" vertical="center" shrinkToFit="1"/>
    </xf>
    <xf numFmtId="180" fontId="13" fillId="0" borderId="1" xfId="7" applyNumberFormat="1" applyFont="1" applyBorder="1" applyAlignment="1">
      <alignment horizontal="center" vertical="center" wrapText="1"/>
    </xf>
    <xf numFmtId="2" fontId="38" fillId="0" borderId="2" xfId="7" applyNumberFormat="1" applyBorder="1" applyAlignment="1">
      <alignment horizontal="center" vertical="center"/>
    </xf>
    <xf numFmtId="2" fontId="38" fillId="0" borderId="3" xfId="7" applyNumberFormat="1" applyBorder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0" fontId="40" fillId="0" borderId="13" xfId="10" applyFont="1" applyBorder="1" applyAlignment="1">
      <alignment horizontal="center" vertical="center" shrinkToFit="1"/>
    </xf>
    <xf numFmtId="0" fontId="12" fillId="0" borderId="4" xfId="10" applyFont="1" applyBorder="1" applyAlignment="1">
      <alignment horizontal="center" vertical="center" shrinkToFit="1"/>
    </xf>
    <xf numFmtId="0" fontId="12" fillId="0" borderId="7" xfId="10" applyFont="1" applyBorder="1" applyAlignment="1">
      <alignment horizontal="center" vertical="center" shrinkToFit="1"/>
    </xf>
    <xf numFmtId="0" fontId="12" fillId="0" borderId="5" xfId="10" applyFont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9" fontId="30" fillId="0" borderId="0" xfId="14" applyFont="1" applyAlignment="1">
      <alignment horizontal="center" vertical="center"/>
    </xf>
  </cellXfs>
  <cellStyles count="15">
    <cellStyle name="BOM_Level_Below3" xfId="2" xr:uid="{00000000-0005-0000-0000-000009000000}"/>
    <cellStyle name="百分比" xfId="14" builtinId="5"/>
    <cellStyle name="常规" xfId="0" builtinId="0"/>
    <cellStyle name="常规 10 22" xfId="10" xr:uid="{10F93E11-CF04-40D9-BF9F-71A9F7E63E48}"/>
    <cellStyle name="常规 2" xfId="7" xr:uid="{00000000-0005-0000-0000-000036000000}"/>
    <cellStyle name="常规 2 2 6" xfId="4" xr:uid="{00000000-0005-0000-0000-000023000000}"/>
    <cellStyle name="常规 2 2 6 30" xfId="13" xr:uid="{CF8BC367-FE72-4EEF-A26A-2B13453074AC}"/>
    <cellStyle name="常规 2 3" xfId="6" xr:uid="{00000000-0005-0000-0000-000033000000}"/>
    <cellStyle name="常规 3" xfId="8" xr:uid="{00000000-0005-0000-0000-000037000000}"/>
    <cellStyle name="常规 43" xfId="5" xr:uid="{00000000-0005-0000-0000-000028000000}"/>
    <cellStyle name="千位分隔" xfId="1" builtinId="3"/>
    <cellStyle name="千位分隔 10" xfId="12" xr:uid="{CFAAFC51-2CC6-40C5-AF2D-7B0AA325C0E6}"/>
    <cellStyle name="千位分隔 6" xfId="11" xr:uid="{98105A6B-32DF-45B7-984D-BDDA27F8667F}"/>
    <cellStyle name="样式 1" xfId="9" xr:uid="{00000000-0005-0000-0000-000038000000}"/>
    <cellStyle name="样式 1 2" xfId="3" xr:uid="{00000000-0005-0000-0000-000020000000}"/>
  </cellStyles>
  <dxfs count="30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9.xml"/><Relationship Id="rId299" Type="http://schemas.openxmlformats.org/officeDocument/2006/relationships/externalLink" Target="externalLinks/externalLink291.xml"/><Relationship Id="rId21" Type="http://schemas.openxmlformats.org/officeDocument/2006/relationships/externalLink" Target="externalLinks/externalLink13.xml"/><Relationship Id="rId63" Type="http://schemas.openxmlformats.org/officeDocument/2006/relationships/externalLink" Target="externalLinks/externalLink55.xml"/><Relationship Id="rId159" Type="http://schemas.openxmlformats.org/officeDocument/2006/relationships/externalLink" Target="externalLinks/externalLink151.xml"/><Relationship Id="rId324" Type="http://schemas.openxmlformats.org/officeDocument/2006/relationships/externalLink" Target="externalLinks/externalLink316.xml"/><Relationship Id="rId366" Type="http://schemas.openxmlformats.org/officeDocument/2006/relationships/externalLink" Target="externalLinks/externalLink358.xml"/><Relationship Id="rId170" Type="http://schemas.openxmlformats.org/officeDocument/2006/relationships/externalLink" Target="externalLinks/externalLink162.xml"/><Relationship Id="rId226" Type="http://schemas.openxmlformats.org/officeDocument/2006/relationships/externalLink" Target="externalLinks/externalLink218.xml"/><Relationship Id="rId268" Type="http://schemas.openxmlformats.org/officeDocument/2006/relationships/externalLink" Target="externalLinks/externalLink260.xml"/><Relationship Id="rId32" Type="http://schemas.openxmlformats.org/officeDocument/2006/relationships/externalLink" Target="externalLinks/externalLink24.xml"/><Relationship Id="rId74" Type="http://schemas.openxmlformats.org/officeDocument/2006/relationships/externalLink" Target="externalLinks/externalLink66.xml"/><Relationship Id="rId128" Type="http://schemas.openxmlformats.org/officeDocument/2006/relationships/externalLink" Target="externalLinks/externalLink120.xml"/><Relationship Id="rId335" Type="http://schemas.openxmlformats.org/officeDocument/2006/relationships/externalLink" Target="externalLinks/externalLink327.xml"/><Relationship Id="rId377" Type="http://schemas.openxmlformats.org/officeDocument/2006/relationships/externalLink" Target="externalLinks/externalLink369.xml"/><Relationship Id="rId5" Type="http://schemas.openxmlformats.org/officeDocument/2006/relationships/worksheet" Target="worksheets/sheet5.xml"/><Relationship Id="rId181" Type="http://schemas.openxmlformats.org/officeDocument/2006/relationships/externalLink" Target="externalLinks/externalLink173.xml"/><Relationship Id="rId237" Type="http://schemas.openxmlformats.org/officeDocument/2006/relationships/externalLink" Target="externalLinks/externalLink229.xml"/><Relationship Id="rId402" Type="http://schemas.openxmlformats.org/officeDocument/2006/relationships/externalLink" Target="externalLinks/externalLink394.xml"/><Relationship Id="rId279" Type="http://schemas.openxmlformats.org/officeDocument/2006/relationships/externalLink" Target="externalLinks/externalLink271.xml"/><Relationship Id="rId43" Type="http://schemas.openxmlformats.org/officeDocument/2006/relationships/externalLink" Target="externalLinks/externalLink35.xml"/><Relationship Id="rId139" Type="http://schemas.openxmlformats.org/officeDocument/2006/relationships/externalLink" Target="externalLinks/externalLink131.xml"/><Relationship Id="rId290" Type="http://schemas.openxmlformats.org/officeDocument/2006/relationships/externalLink" Target="externalLinks/externalLink282.xml"/><Relationship Id="rId304" Type="http://schemas.openxmlformats.org/officeDocument/2006/relationships/externalLink" Target="externalLinks/externalLink296.xml"/><Relationship Id="rId346" Type="http://schemas.openxmlformats.org/officeDocument/2006/relationships/externalLink" Target="externalLinks/externalLink338.xml"/><Relationship Id="rId388" Type="http://schemas.openxmlformats.org/officeDocument/2006/relationships/externalLink" Target="externalLinks/externalLink380.xml"/><Relationship Id="rId85" Type="http://schemas.openxmlformats.org/officeDocument/2006/relationships/externalLink" Target="externalLinks/externalLink77.xml"/><Relationship Id="rId150" Type="http://schemas.openxmlformats.org/officeDocument/2006/relationships/externalLink" Target="externalLinks/externalLink142.xml"/><Relationship Id="rId192" Type="http://schemas.openxmlformats.org/officeDocument/2006/relationships/externalLink" Target="externalLinks/externalLink184.xml"/><Relationship Id="rId206" Type="http://schemas.openxmlformats.org/officeDocument/2006/relationships/externalLink" Target="externalLinks/externalLink198.xml"/><Relationship Id="rId413" Type="http://schemas.openxmlformats.org/officeDocument/2006/relationships/externalLink" Target="externalLinks/externalLink405.xml"/><Relationship Id="rId248" Type="http://schemas.openxmlformats.org/officeDocument/2006/relationships/externalLink" Target="externalLinks/externalLink240.xml"/><Relationship Id="rId12" Type="http://schemas.openxmlformats.org/officeDocument/2006/relationships/externalLink" Target="externalLinks/externalLink4.xml"/><Relationship Id="rId108" Type="http://schemas.openxmlformats.org/officeDocument/2006/relationships/externalLink" Target="externalLinks/externalLink100.xml"/><Relationship Id="rId315" Type="http://schemas.openxmlformats.org/officeDocument/2006/relationships/externalLink" Target="externalLinks/externalLink307.xml"/><Relationship Id="rId357" Type="http://schemas.openxmlformats.org/officeDocument/2006/relationships/externalLink" Target="externalLinks/externalLink349.xml"/><Relationship Id="rId54" Type="http://schemas.openxmlformats.org/officeDocument/2006/relationships/externalLink" Target="externalLinks/externalLink46.xml"/><Relationship Id="rId96" Type="http://schemas.openxmlformats.org/officeDocument/2006/relationships/externalLink" Target="externalLinks/externalLink88.xml"/><Relationship Id="rId161" Type="http://schemas.openxmlformats.org/officeDocument/2006/relationships/externalLink" Target="externalLinks/externalLink153.xml"/><Relationship Id="rId217" Type="http://schemas.openxmlformats.org/officeDocument/2006/relationships/externalLink" Target="externalLinks/externalLink209.xml"/><Relationship Id="rId399" Type="http://schemas.openxmlformats.org/officeDocument/2006/relationships/externalLink" Target="externalLinks/externalLink391.xml"/><Relationship Id="rId259" Type="http://schemas.openxmlformats.org/officeDocument/2006/relationships/externalLink" Target="externalLinks/externalLink251.xml"/><Relationship Id="rId424" Type="http://schemas.openxmlformats.org/officeDocument/2006/relationships/theme" Target="theme/theme1.xml"/><Relationship Id="rId23" Type="http://schemas.openxmlformats.org/officeDocument/2006/relationships/externalLink" Target="externalLinks/externalLink15.xml"/><Relationship Id="rId119" Type="http://schemas.openxmlformats.org/officeDocument/2006/relationships/externalLink" Target="externalLinks/externalLink111.xml"/><Relationship Id="rId270" Type="http://schemas.openxmlformats.org/officeDocument/2006/relationships/externalLink" Target="externalLinks/externalLink262.xml"/><Relationship Id="rId326" Type="http://schemas.openxmlformats.org/officeDocument/2006/relationships/externalLink" Target="externalLinks/externalLink318.xml"/><Relationship Id="rId65" Type="http://schemas.openxmlformats.org/officeDocument/2006/relationships/externalLink" Target="externalLinks/externalLink57.xml"/><Relationship Id="rId130" Type="http://schemas.openxmlformats.org/officeDocument/2006/relationships/externalLink" Target="externalLinks/externalLink122.xml"/><Relationship Id="rId368" Type="http://schemas.openxmlformats.org/officeDocument/2006/relationships/externalLink" Target="externalLinks/externalLink360.xml"/><Relationship Id="rId172" Type="http://schemas.openxmlformats.org/officeDocument/2006/relationships/externalLink" Target="externalLinks/externalLink164.xml"/><Relationship Id="rId228" Type="http://schemas.openxmlformats.org/officeDocument/2006/relationships/externalLink" Target="externalLinks/externalLink220.xml"/><Relationship Id="rId281" Type="http://schemas.openxmlformats.org/officeDocument/2006/relationships/externalLink" Target="externalLinks/externalLink273.xml"/><Relationship Id="rId337" Type="http://schemas.openxmlformats.org/officeDocument/2006/relationships/externalLink" Target="externalLinks/externalLink329.xml"/><Relationship Id="rId34" Type="http://schemas.openxmlformats.org/officeDocument/2006/relationships/externalLink" Target="externalLinks/externalLink26.xml"/><Relationship Id="rId76" Type="http://schemas.openxmlformats.org/officeDocument/2006/relationships/externalLink" Target="externalLinks/externalLink68.xml"/><Relationship Id="rId141" Type="http://schemas.openxmlformats.org/officeDocument/2006/relationships/externalLink" Target="externalLinks/externalLink133.xml"/><Relationship Id="rId379" Type="http://schemas.openxmlformats.org/officeDocument/2006/relationships/externalLink" Target="externalLinks/externalLink371.xml"/><Relationship Id="rId7" Type="http://schemas.openxmlformats.org/officeDocument/2006/relationships/worksheet" Target="worksheets/sheet7.xml"/><Relationship Id="rId183" Type="http://schemas.openxmlformats.org/officeDocument/2006/relationships/externalLink" Target="externalLinks/externalLink175.xml"/><Relationship Id="rId239" Type="http://schemas.openxmlformats.org/officeDocument/2006/relationships/externalLink" Target="externalLinks/externalLink231.xml"/><Relationship Id="rId390" Type="http://schemas.openxmlformats.org/officeDocument/2006/relationships/externalLink" Target="externalLinks/externalLink382.xml"/><Relationship Id="rId404" Type="http://schemas.openxmlformats.org/officeDocument/2006/relationships/externalLink" Target="externalLinks/externalLink396.xml"/><Relationship Id="rId250" Type="http://schemas.openxmlformats.org/officeDocument/2006/relationships/externalLink" Target="externalLinks/externalLink242.xml"/><Relationship Id="rId292" Type="http://schemas.openxmlformats.org/officeDocument/2006/relationships/externalLink" Target="externalLinks/externalLink284.xml"/><Relationship Id="rId306" Type="http://schemas.openxmlformats.org/officeDocument/2006/relationships/externalLink" Target="externalLinks/externalLink298.xml"/><Relationship Id="rId45" Type="http://schemas.openxmlformats.org/officeDocument/2006/relationships/externalLink" Target="externalLinks/externalLink37.xml"/><Relationship Id="rId87" Type="http://schemas.openxmlformats.org/officeDocument/2006/relationships/externalLink" Target="externalLinks/externalLink79.xml"/><Relationship Id="rId110" Type="http://schemas.openxmlformats.org/officeDocument/2006/relationships/externalLink" Target="externalLinks/externalLink102.xml"/><Relationship Id="rId348" Type="http://schemas.openxmlformats.org/officeDocument/2006/relationships/externalLink" Target="externalLinks/externalLink340.xml"/><Relationship Id="rId152" Type="http://schemas.openxmlformats.org/officeDocument/2006/relationships/externalLink" Target="externalLinks/externalLink144.xml"/><Relationship Id="rId194" Type="http://schemas.openxmlformats.org/officeDocument/2006/relationships/externalLink" Target="externalLinks/externalLink186.xml"/><Relationship Id="rId208" Type="http://schemas.openxmlformats.org/officeDocument/2006/relationships/externalLink" Target="externalLinks/externalLink200.xml"/><Relationship Id="rId415" Type="http://schemas.openxmlformats.org/officeDocument/2006/relationships/externalLink" Target="externalLinks/externalLink407.xml"/><Relationship Id="rId261" Type="http://schemas.openxmlformats.org/officeDocument/2006/relationships/externalLink" Target="externalLinks/externalLink253.xml"/><Relationship Id="rId14" Type="http://schemas.openxmlformats.org/officeDocument/2006/relationships/externalLink" Target="externalLinks/externalLink6.xml"/><Relationship Id="rId56" Type="http://schemas.openxmlformats.org/officeDocument/2006/relationships/externalLink" Target="externalLinks/externalLink48.xml"/><Relationship Id="rId317" Type="http://schemas.openxmlformats.org/officeDocument/2006/relationships/externalLink" Target="externalLinks/externalLink309.xml"/><Relationship Id="rId359" Type="http://schemas.openxmlformats.org/officeDocument/2006/relationships/externalLink" Target="externalLinks/externalLink351.xml"/><Relationship Id="rId98" Type="http://schemas.openxmlformats.org/officeDocument/2006/relationships/externalLink" Target="externalLinks/externalLink90.xml"/><Relationship Id="rId121" Type="http://schemas.openxmlformats.org/officeDocument/2006/relationships/externalLink" Target="externalLinks/externalLink113.xml"/><Relationship Id="rId163" Type="http://schemas.openxmlformats.org/officeDocument/2006/relationships/externalLink" Target="externalLinks/externalLink155.xml"/><Relationship Id="rId219" Type="http://schemas.openxmlformats.org/officeDocument/2006/relationships/externalLink" Target="externalLinks/externalLink211.xml"/><Relationship Id="rId370" Type="http://schemas.openxmlformats.org/officeDocument/2006/relationships/externalLink" Target="externalLinks/externalLink362.xml"/><Relationship Id="rId426" Type="http://schemas.openxmlformats.org/officeDocument/2006/relationships/sharedStrings" Target="sharedStrings.xml"/><Relationship Id="rId230" Type="http://schemas.openxmlformats.org/officeDocument/2006/relationships/externalLink" Target="externalLinks/externalLink222.xml"/><Relationship Id="rId25" Type="http://schemas.openxmlformats.org/officeDocument/2006/relationships/externalLink" Target="externalLinks/externalLink17.xml"/><Relationship Id="rId67" Type="http://schemas.openxmlformats.org/officeDocument/2006/relationships/externalLink" Target="externalLinks/externalLink59.xml"/><Relationship Id="rId272" Type="http://schemas.openxmlformats.org/officeDocument/2006/relationships/externalLink" Target="externalLinks/externalLink264.xml"/><Relationship Id="rId328" Type="http://schemas.openxmlformats.org/officeDocument/2006/relationships/externalLink" Target="externalLinks/externalLink320.xml"/><Relationship Id="rId132" Type="http://schemas.openxmlformats.org/officeDocument/2006/relationships/externalLink" Target="externalLinks/externalLink124.xml"/><Relationship Id="rId174" Type="http://schemas.openxmlformats.org/officeDocument/2006/relationships/externalLink" Target="externalLinks/externalLink166.xml"/><Relationship Id="rId381" Type="http://schemas.openxmlformats.org/officeDocument/2006/relationships/externalLink" Target="externalLinks/externalLink373.xml"/><Relationship Id="rId241" Type="http://schemas.openxmlformats.org/officeDocument/2006/relationships/externalLink" Target="externalLinks/externalLink233.xml"/><Relationship Id="rId36" Type="http://schemas.openxmlformats.org/officeDocument/2006/relationships/externalLink" Target="externalLinks/externalLink28.xml"/><Relationship Id="rId283" Type="http://schemas.openxmlformats.org/officeDocument/2006/relationships/externalLink" Target="externalLinks/externalLink275.xml"/><Relationship Id="rId339" Type="http://schemas.openxmlformats.org/officeDocument/2006/relationships/externalLink" Target="externalLinks/externalLink331.xml"/><Relationship Id="rId78" Type="http://schemas.openxmlformats.org/officeDocument/2006/relationships/externalLink" Target="externalLinks/externalLink70.xml"/><Relationship Id="rId101" Type="http://schemas.openxmlformats.org/officeDocument/2006/relationships/externalLink" Target="externalLinks/externalLink93.xml"/><Relationship Id="rId143" Type="http://schemas.openxmlformats.org/officeDocument/2006/relationships/externalLink" Target="externalLinks/externalLink135.xml"/><Relationship Id="rId185" Type="http://schemas.openxmlformats.org/officeDocument/2006/relationships/externalLink" Target="externalLinks/externalLink177.xml"/><Relationship Id="rId350" Type="http://schemas.openxmlformats.org/officeDocument/2006/relationships/externalLink" Target="externalLinks/externalLink342.xml"/><Relationship Id="rId406" Type="http://schemas.openxmlformats.org/officeDocument/2006/relationships/externalLink" Target="externalLinks/externalLink398.xml"/><Relationship Id="rId9" Type="http://schemas.openxmlformats.org/officeDocument/2006/relationships/externalLink" Target="externalLinks/externalLink1.xml"/><Relationship Id="rId210" Type="http://schemas.openxmlformats.org/officeDocument/2006/relationships/externalLink" Target="externalLinks/externalLink202.xml"/><Relationship Id="rId392" Type="http://schemas.openxmlformats.org/officeDocument/2006/relationships/externalLink" Target="externalLinks/externalLink384.xml"/><Relationship Id="rId252" Type="http://schemas.openxmlformats.org/officeDocument/2006/relationships/externalLink" Target="externalLinks/externalLink244.xml"/><Relationship Id="rId294" Type="http://schemas.openxmlformats.org/officeDocument/2006/relationships/externalLink" Target="externalLinks/externalLink286.xml"/><Relationship Id="rId308" Type="http://schemas.openxmlformats.org/officeDocument/2006/relationships/externalLink" Target="externalLinks/externalLink300.xml"/><Relationship Id="rId47" Type="http://schemas.openxmlformats.org/officeDocument/2006/relationships/externalLink" Target="externalLinks/externalLink39.xml"/><Relationship Id="rId89" Type="http://schemas.openxmlformats.org/officeDocument/2006/relationships/externalLink" Target="externalLinks/externalLink81.xml"/><Relationship Id="rId112" Type="http://schemas.openxmlformats.org/officeDocument/2006/relationships/externalLink" Target="externalLinks/externalLink104.xml"/><Relationship Id="rId154" Type="http://schemas.openxmlformats.org/officeDocument/2006/relationships/externalLink" Target="externalLinks/externalLink146.xml"/><Relationship Id="rId361" Type="http://schemas.openxmlformats.org/officeDocument/2006/relationships/externalLink" Target="externalLinks/externalLink353.xml"/><Relationship Id="rId196" Type="http://schemas.openxmlformats.org/officeDocument/2006/relationships/externalLink" Target="externalLinks/externalLink188.xml"/><Relationship Id="rId417" Type="http://schemas.openxmlformats.org/officeDocument/2006/relationships/externalLink" Target="externalLinks/externalLink409.xml"/><Relationship Id="rId16" Type="http://schemas.openxmlformats.org/officeDocument/2006/relationships/externalLink" Target="externalLinks/externalLink8.xml"/><Relationship Id="rId221" Type="http://schemas.openxmlformats.org/officeDocument/2006/relationships/externalLink" Target="externalLinks/externalLink213.xml"/><Relationship Id="rId263" Type="http://schemas.openxmlformats.org/officeDocument/2006/relationships/externalLink" Target="externalLinks/externalLink255.xml"/><Relationship Id="rId319" Type="http://schemas.openxmlformats.org/officeDocument/2006/relationships/externalLink" Target="externalLinks/externalLink311.xml"/><Relationship Id="rId58" Type="http://schemas.openxmlformats.org/officeDocument/2006/relationships/externalLink" Target="externalLinks/externalLink50.xml"/><Relationship Id="rId123" Type="http://schemas.openxmlformats.org/officeDocument/2006/relationships/externalLink" Target="externalLinks/externalLink115.xml"/><Relationship Id="rId330" Type="http://schemas.openxmlformats.org/officeDocument/2006/relationships/externalLink" Target="externalLinks/externalLink322.xml"/><Relationship Id="rId165" Type="http://schemas.openxmlformats.org/officeDocument/2006/relationships/externalLink" Target="externalLinks/externalLink157.xml"/><Relationship Id="rId372" Type="http://schemas.openxmlformats.org/officeDocument/2006/relationships/externalLink" Target="externalLinks/externalLink364.xml"/><Relationship Id="rId232" Type="http://schemas.openxmlformats.org/officeDocument/2006/relationships/externalLink" Target="externalLinks/externalLink224.xml"/><Relationship Id="rId274" Type="http://schemas.openxmlformats.org/officeDocument/2006/relationships/externalLink" Target="externalLinks/externalLink266.xml"/><Relationship Id="rId27" Type="http://schemas.openxmlformats.org/officeDocument/2006/relationships/externalLink" Target="externalLinks/externalLink19.xml"/><Relationship Id="rId69" Type="http://schemas.openxmlformats.org/officeDocument/2006/relationships/externalLink" Target="externalLinks/externalLink61.xml"/><Relationship Id="rId134" Type="http://schemas.openxmlformats.org/officeDocument/2006/relationships/externalLink" Target="externalLinks/externalLink126.xml"/><Relationship Id="rId80" Type="http://schemas.openxmlformats.org/officeDocument/2006/relationships/externalLink" Target="externalLinks/externalLink72.xml"/><Relationship Id="rId176" Type="http://schemas.openxmlformats.org/officeDocument/2006/relationships/externalLink" Target="externalLinks/externalLink168.xml"/><Relationship Id="rId341" Type="http://schemas.openxmlformats.org/officeDocument/2006/relationships/externalLink" Target="externalLinks/externalLink333.xml"/><Relationship Id="rId383" Type="http://schemas.openxmlformats.org/officeDocument/2006/relationships/externalLink" Target="externalLinks/externalLink375.xml"/><Relationship Id="rId201" Type="http://schemas.openxmlformats.org/officeDocument/2006/relationships/externalLink" Target="externalLinks/externalLink193.xml"/><Relationship Id="rId243" Type="http://schemas.openxmlformats.org/officeDocument/2006/relationships/externalLink" Target="externalLinks/externalLink235.xml"/><Relationship Id="rId285" Type="http://schemas.openxmlformats.org/officeDocument/2006/relationships/externalLink" Target="externalLinks/externalLink277.xml"/><Relationship Id="rId38" Type="http://schemas.openxmlformats.org/officeDocument/2006/relationships/externalLink" Target="externalLinks/externalLink30.xml"/><Relationship Id="rId103" Type="http://schemas.openxmlformats.org/officeDocument/2006/relationships/externalLink" Target="externalLinks/externalLink95.xml"/><Relationship Id="rId310" Type="http://schemas.openxmlformats.org/officeDocument/2006/relationships/externalLink" Target="externalLinks/externalLink302.xml"/><Relationship Id="rId70" Type="http://schemas.openxmlformats.org/officeDocument/2006/relationships/externalLink" Target="externalLinks/externalLink62.xml"/><Relationship Id="rId91" Type="http://schemas.openxmlformats.org/officeDocument/2006/relationships/externalLink" Target="externalLinks/externalLink83.xml"/><Relationship Id="rId145" Type="http://schemas.openxmlformats.org/officeDocument/2006/relationships/externalLink" Target="externalLinks/externalLink137.xml"/><Relationship Id="rId166" Type="http://schemas.openxmlformats.org/officeDocument/2006/relationships/externalLink" Target="externalLinks/externalLink158.xml"/><Relationship Id="rId187" Type="http://schemas.openxmlformats.org/officeDocument/2006/relationships/externalLink" Target="externalLinks/externalLink179.xml"/><Relationship Id="rId331" Type="http://schemas.openxmlformats.org/officeDocument/2006/relationships/externalLink" Target="externalLinks/externalLink323.xml"/><Relationship Id="rId352" Type="http://schemas.openxmlformats.org/officeDocument/2006/relationships/externalLink" Target="externalLinks/externalLink344.xml"/><Relationship Id="rId373" Type="http://schemas.openxmlformats.org/officeDocument/2006/relationships/externalLink" Target="externalLinks/externalLink365.xml"/><Relationship Id="rId394" Type="http://schemas.openxmlformats.org/officeDocument/2006/relationships/externalLink" Target="externalLinks/externalLink386.xml"/><Relationship Id="rId408" Type="http://schemas.openxmlformats.org/officeDocument/2006/relationships/externalLink" Target="externalLinks/externalLink400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04.xml"/><Relationship Id="rId233" Type="http://schemas.openxmlformats.org/officeDocument/2006/relationships/externalLink" Target="externalLinks/externalLink225.xml"/><Relationship Id="rId254" Type="http://schemas.openxmlformats.org/officeDocument/2006/relationships/externalLink" Target="externalLinks/externalLink246.xml"/><Relationship Id="rId28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41.xml"/><Relationship Id="rId114" Type="http://schemas.openxmlformats.org/officeDocument/2006/relationships/externalLink" Target="externalLinks/externalLink106.xml"/><Relationship Id="rId275" Type="http://schemas.openxmlformats.org/officeDocument/2006/relationships/externalLink" Target="externalLinks/externalLink267.xml"/><Relationship Id="rId296" Type="http://schemas.openxmlformats.org/officeDocument/2006/relationships/externalLink" Target="externalLinks/externalLink288.xml"/><Relationship Id="rId300" Type="http://schemas.openxmlformats.org/officeDocument/2006/relationships/externalLink" Target="externalLinks/externalLink292.xml"/><Relationship Id="rId60" Type="http://schemas.openxmlformats.org/officeDocument/2006/relationships/externalLink" Target="externalLinks/externalLink52.xml"/><Relationship Id="rId81" Type="http://schemas.openxmlformats.org/officeDocument/2006/relationships/externalLink" Target="externalLinks/externalLink73.xml"/><Relationship Id="rId135" Type="http://schemas.openxmlformats.org/officeDocument/2006/relationships/externalLink" Target="externalLinks/externalLink127.xml"/><Relationship Id="rId156" Type="http://schemas.openxmlformats.org/officeDocument/2006/relationships/externalLink" Target="externalLinks/externalLink148.xml"/><Relationship Id="rId177" Type="http://schemas.openxmlformats.org/officeDocument/2006/relationships/externalLink" Target="externalLinks/externalLink169.xml"/><Relationship Id="rId198" Type="http://schemas.openxmlformats.org/officeDocument/2006/relationships/externalLink" Target="externalLinks/externalLink190.xml"/><Relationship Id="rId321" Type="http://schemas.openxmlformats.org/officeDocument/2006/relationships/externalLink" Target="externalLinks/externalLink313.xml"/><Relationship Id="rId342" Type="http://schemas.openxmlformats.org/officeDocument/2006/relationships/externalLink" Target="externalLinks/externalLink334.xml"/><Relationship Id="rId363" Type="http://schemas.openxmlformats.org/officeDocument/2006/relationships/externalLink" Target="externalLinks/externalLink355.xml"/><Relationship Id="rId384" Type="http://schemas.openxmlformats.org/officeDocument/2006/relationships/externalLink" Target="externalLinks/externalLink376.xml"/><Relationship Id="rId419" Type="http://schemas.openxmlformats.org/officeDocument/2006/relationships/externalLink" Target="externalLinks/externalLink411.xml"/><Relationship Id="rId202" Type="http://schemas.openxmlformats.org/officeDocument/2006/relationships/externalLink" Target="externalLinks/externalLink194.xml"/><Relationship Id="rId223" Type="http://schemas.openxmlformats.org/officeDocument/2006/relationships/externalLink" Target="externalLinks/externalLink215.xml"/><Relationship Id="rId244" Type="http://schemas.openxmlformats.org/officeDocument/2006/relationships/externalLink" Target="externalLinks/externalLink236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Relationship Id="rId265" Type="http://schemas.openxmlformats.org/officeDocument/2006/relationships/externalLink" Target="externalLinks/externalLink257.xml"/><Relationship Id="rId286" Type="http://schemas.openxmlformats.org/officeDocument/2006/relationships/externalLink" Target="externalLinks/externalLink278.xml"/><Relationship Id="rId50" Type="http://schemas.openxmlformats.org/officeDocument/2006/relationships/externalLink" Target="externalLinks/externalLink42.xml"/><Relationship Id="rId104" Type="http://schemas.openxmlformats.org/officeDocument/2006/relationships/externalLink" Target="externalLinks/externalLink96.xml"/><Relationship Id="rId125" Type="http://schemas.openxmlformats.org/officeDocument/2006/relationships/externalLink" Target="externalLinks/externalLink117.xml"/><Relationship Id="rId146" Type="http://schemas.openxmlformats.org/officeDocument/2006/relationships/externalLink" Target="externalLinks/externalLink138.xml"/><Relationship Id="rId167" Type="http://schemas.openxmlformats.org/officeDocument/2006/relationships/externalLink" Target="externalLinks/externalLink159.xml"/><Relationship Id="rId188" Type="http://schemas.openxmlformats.org/officeDocument/2006/relationships/externalLink" Target="externalLinks/externalLink180.xml"/><Relationship Id="rId311" Type="http://schemas.openxmlformats.org/officeDocument/2006/relationships/externalLink" Target="externalLinks/externalLink303.xml"/><Relationship Id="rId332" Type="http://schemas.openxmlformats.org/officeDocument/2006/relationships/externalLink" Target="externalLinks/externalLink324.xml"/><Relationship Id="rId353" Type="http://schemas.openxmlformats.org/officeDocument/2006/relationships/externalLink" Target="externalLinks/externalLink345.xml"/><Relationship Id="rId374" Type="http://schemas.openxmlformats.org/officeDocument/2006/relationships/externalLink" Target="externalLinks/externalLink366.xml"/><Relationship Id="rId395" Type="http://schemas.openxmlformats.org/officeDocument/2006/relationships/externalLink" Target="externalLinks/externalLink387.xml"/><Relationship Id="rId409" Type="http://schemas.openxmlformats.org/officeDocument/2006/relationships/externalLink" Target="externalLinks/externalLink401.xml"/><Relationship Id="rId71" Type="http://schemas.openxmlformats.org/officeDocument/2006/relationships/externalLink" Target="externalLinks/externalLink63.xml"/><Relationship Id="rId92" Type="http://schemas.openxmlformats.org/officeDocument/2006/relationships/externalLink" Target="externalLinks/externalLink84.xml"/><Relationship Id="rId213" Type="http://schemas.openxmlformats.org/officeDocument/2006/relationships/externalLink" Target="externalLinks/externalLink205.xml"/><Relationship Id="rId234" Type="http://schemas.openxmlformats.org/officeDocument/2006/relationships/externalLink" Target="externalLinks/externalLink226.xml"/><Relationship Id="rId420" Type="http://schemas.openxmlformats.org/officeDocument/2006/relationships/externalLink" Target="externalLinks/externalLink41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1.xml"/><Relationship Id="rId255" Type="http://schemas.openxmlformats.org/officeDocument/2006/relationships/externalLink" Target="externalLinks/externalLink247.xml"/><Relationship Id="rId276" Type="http://schemas.openxmlformats.org/officeDocument/2006/relationships/externalLink" Target="externalLinks/externalLink268.xml"/><Relationship Id="rId297" Type="http://schemas.openxmlformats.org/officeDocument/2006/relationships/externalLink" Target="externalLinks/externalLink289.xml"/><Relationship Id="rId40" Type="http://schemas.openxmlformats.org/officeDocument/2006/relationships/externalLink" Target="externalLinks/externalLink32.xml"/><Relationship Id="rId115" Type="http://schemas.openxmlformats.org/officeDocument/2006/relationships/externalLink" Target="externalLinks/externalLink107.xml"/><Relationship Id="rId136" Type="http://schemas.openxmlformats.org/officeDocument/2006/relationships/externalLink" Target="externalLinks/externalLink128.xml"/><Relationship Id="rId157" Type="http://schemas.openxmlformats.org/officeDocument/2006/relationships/externalLink" Target="externalLinks/externalLink149.xml"/><Relationship Id="rId178" Type="http://schemas.openxmlformats.org/officeDocument/2006/relationships/externalLink" Target="externalLinks/externalLink170.xml"/><Relationship Id="rId301" Type="http://schemas.openxmlformats.org/officeDocument/2006/relationships/externalLink" Target="externalLinks/externalLink293.xml"/><Relationship Id="rId322" Type="http://schemas.openxmlformats.org/officeDocument/2006/relationships/externalLink" Target="externalLinks/externalLink314.xml"/><Relationship Id="rId343" Type="http://schemas.openxmlformats.org/officeDocument/2006/relationships/externalLink" Target="externalLinks/externalLink335.xml"/><Relationship Id="rId364" Type="http://schemas.openxmlformats.org/officeDocument/2006/relationships/externalLink" Target="externalLinks/externalLink356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199" Type="http://schemas.openxmlformats.org/officeDocument/2006/relationships/externalLink" Target="externalLinks/externalLink191.xml"/><Relationship Id="rId203" Type="http://schemas.openxmlformats.org/officeDocument/2006/relationships/externalLink" Target="externalLinks/externalLink195.xml"/><Relationship Id="rId385" Type="http://schemas.openxmlformats.org/officeDocument/2006/relationships/externalLink" Target="externalLinks/externalLink377.xml"/><Relationship Id="rId19" Type="http://schemas.openxmlformats.org/officeDocument/2006/relationships/externalLink" Target="externalLinks/externalLink11.xml"/><Relationship Id="rId224" Type="http://schemas.openxmlformats.org/officeDocument/2006/relationships/externalLink" Target="externalLinks/externalLink216.xml"/><Relationship Id="rId245" Type="http://schemas.openxmlformats.org/officeDocument/2006/relationships/externalLink" Target="externalLinks/externalLink237.xml"/><Relationship Id="rId266" Type="http://schemas.openxmlformats.org/officeDocument/2006/relationships/externalLink" Target="externalLinks/externalLink258.xml"/><Relationship Id="rId287" Type="http://schemas.openxmlformats.org/officeDocument/2006/relationships/externalLink" Target="externalLinks/externalLink279.xml"/><Relationship Id="rId410" Type="http://schemas.openxmlformats.org/officeDocument/2006/relationships/externalLink" Target="externalLinks/externalLink402.xml"/><Relationship Id="rId30" Type="http://schemas.openxmlformats.org/officeDocument/2006/relationships/externalLink" Target="externalLinks/externalLink22.xml"/><Relationship Id="rId105" Type="http://schemas.openxmlformats.org/officeDocument/2006/relationships/externalLink" Target="externalLinks/externalLink97.xml"/><Relationship Id="rId126" Type="http://schemas.openxmlformats.org/officeDocument/2006/relationships/externalLink" Target="externalLinks/externalLink118.xml"/><Relationship Id="rId147" Type="http://schemas.openxmlformats.org/officeDocument/2006/relationships/externalLink" Target="externalLinks/externalLink139.xml"/><Relationship Id="rId168" Type="http://schemas.openxmlformats.org/officeDocument/2006/relationships/externalLink" Target="externalLinks/externalLink160.xml"/><Relationship Id="rId312" Type="http://schemas.openxmlformats.org/officeDocument/2006/relationships/externalLink" Target="externalLinks/externalLink304.xml"/><Relationship Id="rId333" Type="http://schemas.openxmlformats.org/officeDocument/2006/relationships/externalLink" Target="externalLinks/externalLink325.xml"/><Relationship Id="rId354" Type="http://schemas.openxmlformats.org/officeDocument/2006/relationships/externalLink" Target="externalLinks/externalLink346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93" Type="http://schemas.openxmlformats.org/officeDocument/2006/relationships/externalLink" Target="externalLinks/externalLink85.xml"/><Relationship Id="rId189" Type="http://schemas.openxmlformats.org/officeDocument/2006/relationships/externalLink" Target="externalLinks/externalLink181.xml"/><Relationship Id="rId375" Type="http://schemas.openxmlformats.org/officeDocument/2006/relationships/externalLink" Target="externalLinks/externalLink367.xml"/><Relationship Id="rId396" Type="http://schemas.openxmlformats.org/officeDocument/2006/relationships/externalLink" Target="externalLinks/externalLink388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206.xml"/><Relationship Id="rId235" Type="http://schemas.openxmlformats.org/officeDocument/2006/relationships/externalLink" Target="externalLinks/externalLink227.xml"/><Relationship Id="rId256" Type="http://schemas.openxmlformats.org/officeDocument/2006/relationships/externalLink" Target="externalLinks/externalLink248.xml"/><Relationship Id="rId277" Type="http://schemas.openxmlformats.org/officeDocument/2006/relationships/externalLink" Target="externalLinks/externalLink269.xml"/><Relationship Id="rId298" Type="http://schemas.openxmlformats.org/officeDocument/2006/relationships/externalLink" Target="externalLinks/externalLink290.xml"/><Relationship Id="rId400" Type="http://schemas.openxmlformats.org/officeDocument/2006/relationships/externalLink" Target="externalLinks/externalLink392.xml"/><Relationship Id="rId421" Type="http://schemas.openxmlformats.org/officeDocument/2006/relationships/externalLink" Target="externalLinks/externalLink413.xml"/><Relationship Id="rId116" Type="http://schemas.openxmlformats.org/officeDocument/2006/relationships/externalLink" Target="externalLinks/externalLink108.xml"/><Relationship Id="rId137" Type="http://schemas.openxmlformats.org/officeDocument/2006/relationships/externalLink" Target="externalLinks/externalLink129.xml"/><Relationship Id="rId158" Type="http://schemas.openxmlformats.org/officeDocument/2006/relationships/externalLink" Target="externalLinks/externalLink150.xml"/><Relationship Id="rId302" Type="http://schemas.openxmlformats.org/officeDocument/2006/relationships/externalLink" Target="externalLinks/externalLink294.xml"/><Relationship Id="rId323" Type="http://schemas.openxmlformats.org/officeDocument/2006/relationships/externalLink" Target="externalLinks/externalLink315.xml"/><Relationship Id="rId344" Type="http://schemas.openxmlformats.org/officeDocument/2006/relationships/externalLink" Target="externalLinks/externalLink336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62" Type="http://schemas.openxmlformats.org/officeDocument/2006/relationships/externalLink" Target="externalLinks/externalLink54.xml"/><Relationship Id="rId83" Type="http://schemas.openxmlformats.org/officeDocument/2006/relationships/externalLink" Target="externalLinks/externalLink75.xml"/><Relationship Id="rId179" Type="http://schemas.openxmlformats.org/officeDocument/2006/relationships/externalLink" Target="externalLinks/externalLink171.xml"/><Relationship Id="rId365" Type="http://schemas.openxmlformats.org/officeDocument/2006/relationships/externalLink" Target="externalLinks/externalLink357.xml"/><Relationship Id="rId386" Type="http://schemas.openxmlformats.org/officeDocument/2006/relationships/externalLink" Target="externalLinks/externalLink378.xml"/><Relationship Id="rId190" Type="http://schemas.openxmlformats.org/officeDocument/2006/relationships/externalLink" Target="externalLinks/externalLink182.xml"/><Relationship Id="rId204" Type="http://schemas.openxmlformats.org/officeDocument/2006/relationships/externalLink" Target="externalLinks/externalLink196.xml"/><Relationship Id="rId225" Type="http://schemas.openxmlformats.org/officeDocument/2006/relationships/externalLink" Target="externalLinks/externalLink217.xml"/><Relationship Id="rId246" Type="http://schemas.openxmlformats.org/officeDocument/2006/relationships/externalLink" Target="externalLinks/externalLink238.xml"/><Relationship Id="rId267" Type="http://schemas.openxmlformats.org/officeDocument/2006/relationships/externalLink" Target="externalLinks/externalLink259.xml"/><Relationship Id="rId288" Type="http://schemas.openxmlformats.org/officeDocument/2006/relationships/externalLink" Target="externalLinks/externalLink280.xml"/><Relationship Id="rId411" Type="http://schemas.openxmlformats.org/officeDocument/2006/relationships/externalLink" Target="externalLinks/externalLink403.xml"/><Relationship Id="rId106" Type="http://schemas.openxmlformats.org/officeDocument/2006/relationships/externalLink" Target="externalLinks/externalLink98.xml"/><Relationship Id="rId127" Type="http://schemas.openxmlformats.org/officeDocument/2006/relationships/externalLink" Target="externalLinks/externalLink119.xml"/><Relationship Id="rId313" Type="http://schemas.openxmlformats.org/officeDocument/2006/relationships/externalLink" Target="externalLinks/externalLink305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44.xml"/><Relationship Id="rId73" Type="http://schemas.openxmlformats.org/officeDocument/2006/relationships/externalLink" Target="externalLinks/externalLink65.xml"/><Relationship Id="rId94" Type="http://schemas.openxmlformats.org/officeDocument/2006/relationships/externalLink" Target="externalLinks/externalLink86.xml"/><Relationship Id="rId148" Type="http://schemas.openxmlformats.org/officeDocument/2006/relationships/externalLink" Target="externalLinks/externalLink140.xml"/><Relationship Id="rId169" Type="http://schemas.openxmlformats.org/officeDocument/2006/relationships/externalLink" Target="externalLinks/externalLink161.xml"/><Relationship Id="rId334" Type="http://schemas.openxmlformats.org/officeDocument/2006/relationships/externalLink" Target="externalLinks/externalLink326.xml"/><Relationship Id="rId355" Type="http://schemas.openxmlformats.org/officeDocument/2006/relationships/externalLink" Target="externalLinks/externalLink347.xml"/><Relationship Id="rId376" Type="http://schemas.openxmlformats.org/officeDocument/2006/relationships/externalLink" Target="externalLinks/externalLink368.xml"/><Relationship Id="rId397" Type="http://schemas.openxmlformats.org/officeDocument/2006/relationships/externalLink" Target="externalLinks/externalLink389.xml"/><Relationship Id="rId4" Type="http://schemas.openxmlformats.org/officeDocument/2006/relationships/worksheet" Target="worksheets/sheet4.xml"/><Relationship Id="rId180" Type="http://schemas.openxmlformats.org/officeDocument/2006/relationships/externalLink" Target="externalLinks/externalLink172.xml"/><Relationship Id="rId215" Type="http://schemas.openxmlformats.org/officeDocument/2006/relationships/externalLink" Target="externalLinks/externalLink207.xml"/><Relationship Id="rId236" Type="http://schemas.openxmlformats.org/officeDocument/2006/relationships/externalLink" Target="externalLinks/externalLink228.xml"/><Relationship Id="rId257" Type="http://schemas.openxmlformats.org/officeDocument/2006/relationships/externalLink" Target="externalLinks/externalLink249.xml"/><Relationship Id="rId278" Type="http://schemas.openxmlformats.org/officeDocument/2006/relationships/externalLink" Target="externalLinks/externalLink270.xml"/><Relationship Id="rId401" Type="http://schemas.openxmlformats.org/officeDocument/2006/relationships/externalLink" Target="externalLinks/externalLink393.xml"/><Relationship Id="rId422" Type="http://schemas.openxmlformats.org/officeDocument/2006/relationships/externalLink" Target="externalLinks/externalLink414.xml"/><Relationship Id="rId303" Type="http://schemas.openxmlformats.org/officeDocument/2006/relationships/externalLink" Target="externalLinks/externalLink295.xml"/><Relationship Id="rId42" Type="http://schemas.openxmlformats.org/officeDocument/2006/relationships/externalLink" Target="externalLinks/externalLink34.xml"/><Relationship Id="rId84" Type="http://schemas.openxmlformats.org/officeDocument/2006/relationships/externalLink" Target="externalLinks/externalLink76.xml"/><Relationship Id="rId138" Type="http://schemas.openxmlformats.org/officeDocument/2006/relationships/externalLink" Target="externalLinks/externalLink130.xml"/><Relationship Id="rId345" Type="http://schemas.openxmlformats.org/officeDocument/2006/relationships/externalLink" Target="externalLinks/externalLink337.xml"/><Relationship Id="rId387" Type="http://schemas.openxmlformats.org/officeDocument/2006/relationships/externalLink" Target="externalLinks/externalLink379.xml"/><Relationship Id="rId191" Type="http://schemas.openxmlformats.org/officeDocument/2006/relationships/externalLink" Target="externalLinks/externalLink183.xml"/><Relationship Id="rId205" Type="http://schemas.openxmlformats.org/officeDocument/2006/relationships/externalLink" Target="externalLinks/externalLink197.xml"/><Relationship Id="rId247" Type="http://schemas.openxmlformats.org/officeDocument/2006/relationships/externalLink" Target="externalLinks/externalLink239.xml"/><Relationship Id="rId412" Type="http://schemas.openxmlformats.org/officeDocument/2006/relationships/externalLink" Target="externalLinks/externalLink404.xml"/><Relationship Id="rId107" Type="http://schemas.openxmlformats.org/officeDocument/2006/relationships/externalLink" Target="externalLinks/externalLink99.xml"/><Relationship Id="rId289" Type="http://schemas.openxmlformats.org/officeDocument/2006/relationships/externalLink" Target="externalLinks/externalLink281.xml"/><Relationship Id="rId11" Type="http://schemas.openxmlformats.org/officeDocument/2006/relationships/externalLink" Target="externalLinks/externalLink3.xml"/><Relationship Id="rId53" Type="http://schemas.openxmlformats.org/officeDocument/2006/relationships/externalLink" Target="externalLinks/externalLink45.xml"/><Relationship Id="rId149" Type="http://schemas.openxmlformats.org/officeDocument/2006/relationships/externalLink" Target="externalLinks/externalLink141.xml"/><Relationship Id="rId314" Type="http://schemas.openxmlformats.org/officeDocument/2006/relationships/externalLink" Target="externalLinks/externalLink306.xml"/><Relationship Id="rId356" Type="http://schemas.openxmlformats.org/officeDocument/2006/relationships/externalLink" Target="externalLinks/externalLink348.xml"/><Relationship Id="rId398" Type="http://schemas.openxmlformats.org/officeDocument/2006/relationships/externalLink" Target="externalLinks/externalLink390.xml"/><Relationship Id="rId95" Type="http://schemas.openxmlformats.org/officeDocument/2006/relationships/externalLink" Target="externalLinks/externalLink87.xml"/><Relationship Id="rId160" Type="http://schemas.openxmlformats.org/officeDocument/2006/relationships/externalLink" Target="externalLinks/externalLink152.xml"/><Relationship Id="rId216" Type="http://schemas.openxmlformats.org/officeDocument/2006/relationships/externalLink" Target="externalLinks/externalLink208.xml"/><Relationship Id="rId423" Type="http://schemas.openxmlformats.org/officeDocument/2006/relationships/externalLink" Target="externalLinks/externalLink415.xml"/><Relationship Id="rId258" Type="http://schemas.openxmlformats.org/officeDocument/2006/relationships/externalLink" Target="externalLinks/externalLink250.xml"/><Relationship Id="rId22" Type="http://schemas.openxmlformats.org/officeDocument/2006/relationships/externalLink" Target="externalLinks/externalLink14.xml"/><Relationship Id="rId64" Type="http://schemas.openxmlformats.org/officeDocument/2006/relationships/externalLink" Target="externalLinks/externalLink56.xml"/><Relationship Id="rId118" Type="http://schemas.openxmlformats.org/officeDocument/2006/relationships/externalLink" Target="externalLinks/externalLink110.xml"/><Relationship Id="rId325" Type="http://schemas.openxmlformats.org/officeDocument/2006/relationships/externalLink" Target="externalLinks/externalLink317.xml"/><Relationship Id="rId367" Type="http://schemas.openxmlformats.org/officeDocument/2006/relationships/externalLink" Target="externalLinks/externalLink359.xml"/><Relationship Id="rId171" Type="http://schemas.openxmlformats.org/officeDocument/2006/relationships/externalLink" Target="externalLinks/externalLink163.xml"/><Relationship Id="rId227" Type="http://schemas.openxmlformats.org/officeDocument/2006/relationships/externalLink" Target="externalLinks/externalLink219.xml"/><Relationship Id="rId269" Type="http://schemas.openxmlformats.org/officeDocument/2006/relationships/externalLink" Target="externalLinks/externalLink261.xml"/><Relationship Id="rId33" Type="http://schemas.openxmlformats.org/officeDocument/2006/relationships/externalLink" Target="externalLinks/externalLink25.xml"/><Relationship Id="rId129" Type="http://schemas.openxmlformats.org/officeDocument/2006/relationships/externalLink" Target="externalLinks/externalLink121.xml"/><Relationship Id="rId280" Type="http://schemas.openxmlformats.org/officeDocument/2006/relationships/externalLink" Target="externalLinks/externalLink272.xml"/><Relationship Id="rId336" Type="http://schemas.openxmlformats.org/officeDocument/2006/relationships/externalLink" Target="externalLinks/externalLink328.xml"/><Relationship Id="rId75" Type="http://schemas.openxmlformats.org/officeDocument/2006/relationships/externalLink" Target="externalLinks/externalLink67.xml"/><Relationship Id="rId140" Type="http://schemas.openxmlformats.org/officeDocument/2006/relationships/externalLink" Target="externalLinks/externalLink132.xml"/><Relationship Id="rId182" Type="http://schemas.openxmlformats.org/officeDocument/2006/relationships/externalLink" Target="externalLinks/externalLink174.xml"/><Relationship Id="rId378" Type="http://schemas.openxmlformats.org/officeDocument/2006/relationships/externalLink" Target="externalLinks/externalLink370.xml"/><Relationship Id="rId403" Type="http://schemas.openxmlformats.org/officeDocument/2006/relationships/externalLink" Target="externalLinks/externalLink395.xml"/><Relationship Id="rId6" Type="http://schemas.openxmlformats.org/officeDocument/2006/relationships/worksheet" Target="worksheets/sheet6.xml"/><Relationship Id="rId238" Type="http://schemas.openxmlformats.org/officeDocument/2006/relationships/externalLink" Target="externalLinks/externalLink230.xml"/><Relationship Id="rId291" Type="http://schemas.openxmlformats.org/officeDocument/2006/relationships/externalLink" Target="externalLinks/externalLink283.xml"/><Relationship Id="rId305" Type="http://schemas.openxmlformats.org/officeDocument/2006/relationships/externalLink" Target="externalLinks/externalLink297.xml"/><Relationship Id="rId347" Type="http://schemas.openxmlformats.org/officeDocument/2006/relationships/externalLink" Target="externalLinks/externalLink339.xml"/><Relationship Id="rId44" Type="http://schemas.openxmlformats.org/officeDocument/2006/relationships/externalLink" Target="externalLinks/externalLink36.xml"/><Relationship Id="rId86" Type="http://schemas.openxmlformats.org/officeDocument/2006/relationships/externalLink" Target="externalLinks/externalLink78.xml"/><Relationship Id="rId151" Type="http://schemas.openxmlformats.org/officeDocument/2006/relationships/externalLink" Target="externalLinks/externalLink143.xml"/><Relationship Id="rId389" Type="http://schemas.openxmlformats.org/officeDocument/2006/relationships/externalLink" Target="externalLinks/externalLink381.xml"/><Relationship Id="rId193" Type="http://schemas.openxmlformats.org/officeDocument/2006/relationships/externalLink" Target="externalLinks/externalLink185.xml"/><Relationship Id="rId207" Type="http://schemas.openxmlformats.org/officeDocument/2006/relationships/externalLink" Target="externalLinks/externalLink199.xml"/><Relationship Id="rId249" Type="http://schemas.openxmlformats.org/officeDocument/2006/relationships/externalLink" Target="externalLinks/externalLink241.xml"/><Relationship Id="rId414" Type="http://schemas.openxmlformats.org/officeDocument/2006/relationships/externalLink" Target="externalLinks/externalLink406.xml"/><Relationship Id="rId13" Type="http://schemas.openxmlformats.org/officeDocument/2006/relationships/externalLink" Target="externalLinks/externalLink5.xml"/><Relationship Id="rId109" Type="http://schemas.openxmlformats.org/officeDocument/2006/relationships/externalLink" Target="externalLinks/externalLink101.xml"/><Relationship Id="rId260" Type="http://schemas.openxmlformats.org/officeDocument/2006/relationships/externalLink" Target="externalLinks/externalLink252.xml"/><Relationship Id="rId316" Type="http://schemas.openxmlformats.org/officeDocument/2006/relationships/externalLink" Target="externalLinks/externalLink308.xml"/><Relationship Id="rId55" Type="http://schemas.openxmlformats.org/officeDocument/2006/relationships/externalLink" Target="externalLinks/externalLink47.xml"/><Relationship Id="rId97" Type="http://schemas.openxmlformats.org/officeDocument/2006/relationships/externalLink" Target="externalLinks/externalLink89.xml"/><Relationship Id="rId120" Type="http://schemas.openxmlformats.org/officeDocument/2006/relationships/externalLink" Target="externalLinks/externalLink112.xml"/><Relationship Id="rId358" Type="http://schemas.openxmlformats.org/officeDocument/2006/relationships/externalLink" Target="externalLinks/externalLink350.xml"/><Relationship Id="rId162" Type="http://schemas.openxmlformats.org/officeDocument/2006/relationships/externalLink" Target="externalLinks/externalLink154.xml"/><Relationship Id="rId218" Type="http://schemas.openxmlformats.org/officeDocument/2006/relationships/externalLink" Target="externalLinks/externalLink210.xml"/><Relationship Id="rId425" Type="http://schemas.openxmlformats.org/officeDocument/2006/relationships/styles" Target="styles.xml"/><Relationship Id="rId271" Type="http://schemas.openxmlformats.org/officeDocument/2006/relationships/externalLink" Target="externalLinks/externalLink263.xml"/><Relationship Id="rId24" Type="http://schemas.openxmlformats.org/officeDocument/2006/relationships/externalLink" Target="externalLinks/externalLink16.xml"/><Relationship Id="rId66" Type="http://schemas.openxmlformats.org/officeDocument/2006/relationships/externalLink" Target="externalLinks/externalLink58.xml"/><Relationship Id="rId131" Type="http://schemas.openxmlformats.org/officeDocument/2006/relationships/externalLink" Target="externalLinks/externalLink123.xml"/><Relationship Id="rId327" Type="http://schemas.openxmlformats.org/officeDocument/2006/relationships/externalLink" Target="externalLinks/externalLink319.xml"/><Relationship Id="rId369" Type="http://schemas.openxmlformats.org/officeDocument/2006/relationships/externalLink" Target="externalLinks/externalLink361.xml"/><Relationship Id="rId173" Type="http://schemas.openxmlformats.org/officeDocument/2006/relationships/externalLink" Target="externalLinks/externalLink165.xml"/><Relationship Id="rId229" Type="http://schemas.openxmlformats.org/officeDocument/2006/relationships/externalLink" Target="externalLinks/externalLink221.xml"/><Relationship Id="rId380" Type="http://schemas.openxmlformats.org/officeDocument/2006/relationships/externalLink" Target="externalLinks/externalLink372.xml"/><Relationship Id="rId240" Type="http://schemas.openxmlformats.org/officeDocument/2006/relationships/externalLink" Target="externalLinks/externalLink232.xml"/><Relationship Id="rId35" Type="http://schemas.openxmlformats.org/officeDocument/2006/relationships/externalLink" Target="externalLinks/externalLink27.xml"/><Relationship Id="rId77" Type="http://schemas.openxmlformats.org/officeDocument/2006/relationships/externalLink" Target="externalLinks/externalLink69.xml"/><Relationship Id="rId100" Type="http://schemas.openxmlformats.org/officeDocument/2006/relationships/externalLink" Target="externalLinks/externalLink92.xml"/><Relationship Id="rId282" Type="http://schemas.openxmlformats.org/officeDocument/2006/relationships/externalLink" Target="externalLinks/externalLink274.xml"/><Relationship Id="rId338" Type="http://schemas.openxmlformats.org/officeDocument/2006/relationships/externalLink" Target="externalLinks/externalLink330.xml"/><Relationship Id="rId8" Type="http://schemas.openxmlformats.org/officeDocument/2006/relationships/worksheet" Target="worksheets/sheet8.xml"/><Relationship Id="rId142" Type="http://schemas.openxmlformats.org/officeDocument/2006/relationships/externalLink" Target="externalLinks/externalLink134.xml"/><Relationship Id="rId184" Type="http://schemas.openxmlformats.org/officeDocument/2006/relationships/externalLink" Target="externalLinks/externalLink176.xml"/><Relationship Id="rId391" Type="http://schemas.openxmlformats.org/officeDocument/2006/relationships/externalLink" Target="externalLinks/externalLink383.xml"/><Relationship Id="rId405" Type="http://schemas.openxmlformats.org/officeDocument/2006/relationships/externalLink" Target="externalLinks/externalLink397.xml"/><Relationship Id="rId251" Type="http://schemas.openxmlformats.org/officeDocument/2006/relationships/externalLink" Target="externalLinks/externalLink243.xml"/><Relationship Id="rId46" Type="http://schemas.openxmlformats.org/officeDocument/2006/relationships/externalLink" Target="externalLinks/externalLink38.xml"/><Relationship Id="rId293" Type="http://schemas.openxmlformats.org/officeDocument/2006/relationships/externalLink" Target="externalLinks/externalLink285.xml"/><Relationship Id="rId307" Type="http://schemas.openxmlformats.org/officeDocument/2006/relationships/externalLink" Target="externalLinks/externalLink299.xml"/><Relationship Id="rId349" Type="http://schemas.openxmlformats.org/officeDocument/2006/relationships/externalLink" Target="externalLinks/externalLink341.xml"/><Relationship Id="rId88" Type="http://schemas.openxmlformats.org/officeDocument/2006/relationships/externalLink" Target="externalLinks/externalLink80.xml"/><Relationship Id="rId111" Type="http://schemas.openxmlformats.org/officeDocument/2006/relationships/externalLink" Target="externalLinks/externalLink103.xml"/><Relationship Id="rId153" Type="http://schemas.openxmlformats.org/officeDocument/2006/relationships/externalLink" Target="externalLinks/externalLink145.xml"/><Relationship Id="rId195" Type="http://schemas.openxmlformats.org/officeDocument/2006/relationships/externalLink" Target="externalLinks/externalLink187.xml"/><Relationship Id="rId209" Type="http://schemas.openxmlformats.org/officeDocument/2006/relationships/externalLink" Target="externalLinks/externalLink201.xml"/><Relationship Id="rId360" Type="http://schemas.openxmlformats.org/officeDocument/2006/relationships/externalLink" Target="externalLinks/externalLink352.xml"/><Relationship Id="rId416" Type="http://schemas.openxmlformats.org/officeDocument/2006/relationships/externalLink" Target="externalLinks/externalLink408.xml"/><Relationship Id="rId220" Type="http://schemas.openxmlformats.org/officeDocument/2006/relationships/externalLink" Target="externalLinks/externalLink212.xml"/><Relationship Id="rId15" Type="http://schemas.openxmlformats.org/officeDocument/2006/relationships/externalLink" Target="externalLinks/externalLink7.xml"/><Relationship Id="rId57" Type="http://schemas.openxmlformats.org/officeDocument/2006/relationships/externalLink" Target="externalLinks/externalLink49.xml"/><Relationship Id="rId262" Type="http://schemas.openxmlformats.org/officeDocument/2006/relationships/externalLink" Target="externalLinks/externalLink254.xml"/><Relationship Id="rId318" Type="http://schemas.openxmlformats.org/officeDocument/2006/relationships/externalLink" Target="externalLinks/externalLink310.xml"/><Relationship Id="rId99" Type="http://schemas.openxmlformats.org/officeDocument/2006/relationships/externalLink" Target="externalLinks/externalLink91.xml"/><Relationship Id="rId122" Type="http://schemas.openxmlformats.org/officeDocument/2006/relationships/externalLink" Target="externalLinks/externalLink114.xml"/><Relationship Id="rId164" Type="http://schemas.openxmlformats.org/officeDocument/2006/relationships/externalLink" Target="externalLinks/externalLink156.xml"/><Relationship Id="rId371" Type="http://schemas.openxmlformats.org/officeDocument/2006/relationships/externalLink" Target="externalLinks/externalLink363.xml"/><Relationship Id="rId427" Type="http://schemas.openxmlformats.org/officeDocument/2006/relationships/calcChain" Target="calcChain.xml"/><Relationship Id="rId26" Type="http://schemas.openxmlformats.org/officeDocument/2006/relationships/externalLink" Target="externalLinks/externalLink18.xml"/><Relationship Id="rId231" Type="http://schemas.openxmlformats.org/officeDocument/2006/relationships/externalLink" Target="externalLinks/externalLink223.xml"/><Relationship Id="rId273" Type="http://schemas.openxmlformats.org/officeDocument/2006/relationships/externalLink" Target="externalLinks/externalLink265.xml"/><Relationship Id="rId329" Type="http://schemas.openxmlformats.org/officeDocument/2006/relationships/externalLink" Target="externalLinks/externalLink321.xml"/><Relationship Id="rId68" Type="http://schemas.openxmlformats.org/officeDocument/2006/relationships/externalLink" Target="externalLinks/externalLink60.xml"/><Relationship Id="rId133" Type="http://schemas.openxmlformats.org/officeDocument/2006/relationships/externalLink" Target="externalLinks/externalLink125.xml"/><Relationship Id="rId175" Type="http://schemas.openxmlformats.org/officeDocument/2006/relationships/externalLink" Target="externalLinks/externalLink167.xml"/><Relationship Id="rId340" Type="http://schemas.openxmlformats.org/officeDocument/2006/relationships/externalLink" Target="externalLinks/externalLink332.xml"/><Relationship Id="rId200" Type="http://schemas.openxmlformats.org/officeDocument/2006/relationships/externalLink" Target="externalLinks/externalLink192.xml"/><Relationship Id="rId382" Type="http://schemas.openxmlformats.org/officeDocument/2006/relationships/externalLink" Target="externalLinks/externalLink374.xml"/><Relationship Id="rId242" Type="http://schemas.openxmlformats.org/officeDocument/2006/relationships/externalLink" Target="externalLinks/externalLink234.xml"/><Relationship Id="rId284" Type="http://schemas.openxmlformats.org/officeDocument/2006/relationships/externalLink" Target="externalLinks/externalLink276.xml"/><Relationship Id="rId37" Type="http://schemas.openxmlformats.org/officeDocument/2006/relationships/externalLink" Target="externalLinks/externalLink29.xml"/><Relationship Id="rId79" Type="http://schemas.openxmlformats.org/officeDocument/2006/relationships/externalLink" Target="externalLinks/externalLink71.xml"/><Relationship Id="rId102" Type="http://schemas.openxmlformats.org/officeDocument/2006/relationships/externalLink" Target="externalLinks/externalLink94.xml"/><Relationship Id="rId144" Type="http://schemas.openxmlformats.org/officeDocument/2006/relationships/externalLink" Target="externalLinks/externalLink136.xml"/><Relationship Id="rId90" Type="http://schemas.openxmlformats.org/officeDocument/2006/relationships/externalLink" Target="externalLinks/externalLink82.xml"/><Relationship Id="rId186" Type="http://schemas.openxmlformats.org/officeDocument/2006/relationships/externalLink" Target="externalLinks/externalLink178.xml"/><Relationship Id="rId351" Type="http://schemas.openxmlformats.org/officeDocument/2006/relationships/externalLink" Target="externalLinks/externalLink343.xml"/><Relationship Id="rId393" Type="http://schemas.openxmlformats.org/officeDocument/2006/relationships/externalLink" Target="externalLinks/externalLink385.xml"/><Relationship Id="rId407" Type="http://schemas.openxmlformats.org/officeDocument/2006/relationships/externalLink" Target="externalLinks/externalLink399.xml"/><Relationship Id="rId211" Type="http://schemas.openxmlformats.org/officeDocument/2006/relationships/externalLink" Target="externalLinks/externalLink203.xml"/><Relationship Id="rId253" Type="http://schemas.openxmlformats.org/officeDocument/2006/relationships/externalLink" Target="externalLinks/externalLink245.xml"/><Relationship Id="rId295" Type="http://schemas.openxmlformats.org/officeDocument/2006/relationships/externalLink" Target="externalLinks/externalLink287.xml"/><Relationship Id="rId309" Type="http://schemas.openxmlformats.org/officeDocument/2006/relationships/externalLink" Target="externalLinks/externalLink301.xml"/><Relationship Id="rId48" Type="http://schemas.openxmlformats.org/officeDocument/2006/relationships/externalLink" Target="externalLinks/externalLink40.xml"/><Relationship Id="rId113" Type="http://schemas.openxmlformats.org/officeDocument/2006/relationships/externalLink" Target="externalLinks/externalLink105.xml"/><Relationship Id="rId320" Type="http://schemas.openxmlformats.org/officeDocument/2006/relationships/externalLink" Target="externalLinks/externalLink312.xml"/><Relationship Id="rId155" Type="http://schemas.openxmlformats.org/officeDocument/2006/relationships/externalLink" Target="externalLinks/externalLink147.xml"/><Relationship Id="rId197" Type="http://schemas.openxmlformats.org/officeDocument/2006/relationships/externalLink" Target="externalLinks/externalLink189.xml"/><Relationship Id="rId362" Type="http://schemas.openxmlformats.org/officeDocument/2006/relationships/externalLink" Target="externalLinks/externalLink354.xml"/><Relationship Id="rId418" Type="http://schemas.openxmlformats.org/officeDocument/2006/relationships/externalLink" Target="externalLinks/externalLink410.xml"/><Relationship Id="rId222" Type="http://schemas.openxmlformats.org/officeDocument/2006/relationships/externalLink" Target="externalLinks/externalLink214.xml"/><Relationship Id="rId264" Type="http://schemas.openxmlformats.org/officeDocument/2006/relationships/externalLink" Target="externalLinks/externalLink256.xml"/><Relationship Id="rId17" Type="http://schemas.openxmlformats.org/officeDocument/2006/relationships/externalLink" Target="externalLinks/externalLink9.xml"/><Relationship Id="rId59" Type="http://schemas.openxmlformats.org/officeDocument/2006/relationships/externalLink" Target="externalLinks/externalLink51.xml"/><Relationship Id="rId124" Type="http://schemas.openxmlformats.org/officeDocument/2006/relationships/externalLink" Target="externalLinks/externalLink11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2025</a:t>
            </a:r>
            <a:r>
              <a:rPr lang="zh-CN" altLang="en-US"/>
              <a:t>年钢材价格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'6-钢板采购价格趋势图-2024'!$A$3</c:f>
              <c:strCache>
                <c:ptCount val="1"/>
                <c:pt idx="0">
                  <c:v>SPFH590 3.0卷板2024年平均价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'6-钢板采购价格趋势图-2024'!$B$2:$J$2</c:f>
              <c:strCache>
                <c:ptCount val="9"/>
                <c:pt idx="0">
                  <c:v>1月</c:v>
                </c:pt>
                <c:pt idx="4">
                  <c:v>2月</c:v>
                </c:pt>
                <c:pt idx="8">
                  <c:v>年平均单价</c:v>
                </c:pt>
              </c:strCache>
            </c:strRef>
          </c:xVal>
          <c:yVal>
            <c:numRef>
              <c:f>'6-钢板采购价格趋势图-2024'!$B$3:$J$3</c:f>
              <c:numCache>
                <c:formatCode>_(* #,##0.00_);_(* \(#,##0.00\);_(* "-"??_);_(@_)</c:formatCode>
                <c:ptCount val="9"/>
                <c:pt idx="0">
                  <c:v>4.9431303284138162</c:v>
                </c:pt>
                <c:pt idx="1">
                  <c:v>4.9431303284138162</c:v>
                </c:pt>
                <c:pt idx="2">
                  <c:v>4.9431303284138162</c:v>
                </c:pt>
                <c:pt idx="3">
                  <c:v>4.9431303284138162</c:v>
                </c:pt>
                <c:pt idx="4">
                  <c:v>4.9431303284138162</c:v>
                </c:pt>
                <c:pt idx="5">
                  <c:v>4.9431303284138162</c:v>
                </c:pt>
                <c:pt idx="6">
                  <c:v>4.9431303284138162</c:v>
                </c:pt>
                <c:pt idx="7">
                  <c:v>4.9431303284138162</c:v>
                </c:pt>
                <c:pt idx="8">
                  <c:v>4.9431303284138162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34-4BEC-94AF-8F3817BC80AA}"/>
            </c:ext>
          </c:extLst>
        </c:ser>
        <c:ser>
          <c:idx val="1"/>
          <c:order val="1"/>
          <c:tx>
            <c:strRef>
              <c:f>'6-钢板采购价格趋势图-2024'!$A$4</c:f>
              <c:strCache>
                <c:ptCount val="1"/>
                <c:pt idx="0">
                  <c:v>SPFH590 3.0卷板2025年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'6-钢板采购价格趋势图-2024'!$B$2:$J$2</c:f>
              <c:strCache>
                <c:ptCount val="9"/>
                <c:pt idx="0">
                  <c:v>1月</c:v>
                </c:pt>
                <c:pt idx="4">
                  <c:v>2月</c:v>
                </c:pt>
                <c:pt idx="8">
                  <c:v>年平均单价</c:v>
                </c:pt>
              </c:strCache>
            </c:strRef>
          </c:xVal>
          <c:yVal>
            <c:numRef>
              <c:f>'6-钢板采购价格趋势图-2024'!$B$4:$J$4</c:f>
              <c:numCache>
                <c:formatCode>_(* #,##0.00_);_(* \(#,##0.00\);_(* "-"??_);_(@_)</c:formatCode>
                <c:ptCount val="9"/>
                <c:pt idx="0">
                  <c:v>4.6800573833408334</c:v>
                </c:pt>
                <c:pt idx="1">
                  <c:v>4.6800573833408334</c:v>
                </c:pt>
                <c:pt idx="2">
                  <c:v>4.6800573833408334</c:v>
                </c:pt>
                <c:pt idx="3">
                  <c:v>4.6800573833408334</c:v>
                </c:pt>
                <c:pt idx="4">
                  <c:v>4.857259580513702</c:v>
                </c:pt>
                <c:pt idx="8">
                  <c:v>4.715497822775407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34-4BEC-94AF-8F3817BC80AA}"/>
            </c:ext>
          </c:extLst>
        </c:ser>
        <c:ser>
          <c:idx val="2"/>
          <c:order val="2"/>
          <c:tx>
            <c:strRef>
              <c:f>'6-钢板采购价格趋势图-2024'!$A$5</c:f>
              <c:strCache>
                <c:ptCount val="1"/>
                <c:pt idx="0">
                  <c:v>SAPH440 3.0卷板2024年平均价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strRef>
              <c:f>'6-钢板采购价格趋势图-2024'!$B$2:$J$2</c:f>
              <c:strCache>
                <c:ptCount val="9"/>
                <c:pt idx="0">
                  <c:v>1月</c:v>
                </c:pt>
                <c:pt idx="4">
                  <c:v>2月</c:v>
                </c:pt>
                <c:pt idx="8">
                  <c:v>年平均单价</c:v>
                </c:pt>
              </c:strCache>
            </c:strRef>
          </c:xVal>
          <c:yVal>
            <c:numRef>
              <c:f>'6-钢板采购价格趋势图-2024'!$B$5:$J$5</c:f>
              <c:numCache>
                <c:formatCode>_(* #,##0.00_);_(* \(#,##0.00\);_(* "-"??_);_(@_)</c:formatCode>
                <c:ptCount val="9"/>
                <c:pt idx="0">
                  <c:v>4.5338860272390278</c:v>
                </c:pt>
                <c:pt idx="1">
                  <c:v>4.5338860272390278</c:v>
                </c:pt>
                <c:pt idx="2">
                  <c:v>4.5338860272390278</c:v>
                </c:pt>
                <c:pt idx="3">
                  <c:v>4.5338860272390278</c:v>
                </c:pt>
                <c:pt idx="4">
                  <c:v>4.5338860272390278</c:v>
                </c:pt>
                <c:pt idx="5">
                  <c:v>4.5338860272390278</c:v>
                </c:pt>
                <c:pt idx="6">
                  <c:v>4.5338860272390278</c:v>
                </c:pt>
                <c:pt idx="7">
                  <c:v>4.5338860272390278</c:v>
                </c:pt>
                <c:pt idx="8">
                  <c:v>4.5338860272390278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334-4BEC-94AF-8F3817BC80AA}"/>
            </c:ext>
          </c:extLst>
        </c:ser>
        <c:ser>
          <c:idx val="3"/>
          <c:order val="3"/>
          <c:tx>
            <c:strRef>
              <c:f>'6-钢板采购价格趋势图-2024'!$A$6</c:f>
              <c:strCache>
                <c:ptCount val="1"/>
                <c:pt idx="0">
                  <c:v>SAPH440 3.0卷板2025年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strRef>
              <c:f>'6-钢板采购价格趋势图-2024'!$B$2:$J$2</c:f>
              <c:strCache>
                <c:ptCount val="9"/>
                <c:pt idx="0">
                  <c:v>1月</c:v>
                </c:pt>
                <c:pt idx="4">
                  <c:v>2月</c:v>
                </c:pt>
                <c:pt idx="8">
                  <c:v>年平均单价</c:v>
                </c:pt>
              </c:strCache>
            </c:strRef>
          </c:xVal>
          <c:yVal>
            <c:numRef>
              <c:f>'6-钢板采购价格趋势图-2024'!$B$6:$J$6</c:f>
              <c:numCache>
                <c:formatCode>_(* #,##0.00_);_(* \(#,##0.00\);_(* "-"??_);_(@_)</c:formatCode>
                <c:ptCount val="9"/>
                <c:pt idx="0">
                  <c:v>4.5078357793470474</c:v>
                </c:pt>
                <c:pt idx="1">
                  <c:v>4.5078357793470474</c:v>
                </c:pt>
                <c:pt idx="2">
                  <c:v>4.5078357793470474</c:v>
                </c:pt>
                <c:pt idx="3">
                  <c:v>4.5078357793470474</c:v>
                </c:pt>
                <c:pt idx="4">
                  <c:v>4.4202341576086948</c:v>
                </c:pt>
                <c:pt idx="8">
                  <c:v>4.4903154549993776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334-4BEC-94AF-8F3817BC80AA}"/>
            </c:ext>
          </c:extLst>
        </c:ser>
        <c:ser>
          <c:idx val="4"/>
          <c:order val="4"/>
          <c:tx>
            <c:strRef>
              <c:f>'6-钢板采购价格趋势图-2024'!$A$7</c:f>
              <c:strCache>
                <c:ptCount val="1"/>
                <c:pt idx="0">
                  <c:v>ST12 1.0卷板2024年平均价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strRef>
              <c:f>'6-钢板采购价格趋势图-2024'!$B$2:$J$2</c:f>
              <c:strCache>
                <c:ptCount val="9"/>
                <c:pt idx="0">
                  <c:v>1月</c:v>
                </c:pt>
                <c:pt idx="4">
                  <c:v>2月</c:v>
                </c:pt>
                <c:pt idx="8">
                  <c:v>年平均单价</c:v>
                </c:pt>
              </c:strCache>
            </c:strRef>
          </c:xVal>
          <c:yVal>
            <c:numRef>
              <c:f>'6-钢板采购价格趋势图-2024'!$B$7:$J$7</c:f>
              <c:numCache>
                <c:formatCode>_(* #,##0.00_);_(* \(#,##0.00\);_(* "-"??_);_(@_)</c:formatCode>
                <c:ptCount val="9"/>
                <c:pt idx="0">
                  <c:v>4.6509069715349822</c:v>
                </c:pt>
                <c:pt idx="1">
                  <c:v>4.6509069715349822</c:v>
                </c:pt>
                <c:pt idx="2">
                  <c:v>4.6509069715349822</c:v>
                </c:pt>
                <c:pt idx="3">
                  <c:v>4.6509069715349822</c:v>
                </c:pt>
                <c:pt idx="4">
                  <c:v>4.6509069715349822</c:v>
                </c:pt>
                <c:pt idx="5">
                  <c:v>4.6509069715349822</c:v>
                </c:pt>
                <c:pt idx="6">
                  <c:v>4.6509069715349822</c:v>
                </c:pt>
                <c:pt idx="7">
                  <c:v>4.6509069715349822</c:v>
                </c:pt>
                <c:pt idx="8">
                  <c:v>4.6509069715349822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334-4BEC-94AF-8F3817BC80AA}"/>
            </c:ext>
          </c:extLst>
        </c:ser>
        <c:ser>
          <c:idx val="5"/>
          <c:order val="5"/>
          <c:tx>
            <c:strRef>
              <c:f>'6-钢板采购价格趋势图-2024'!$A$8</c:f>
              <c:strCache>
                <c:ptCount val="1"/>
                <c:pt idx="0">
                  <c:v>ST12 1.0卷板2025年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'6-钢板采购价格趋势图-2024'!$B$2:$J$2</c:f>
              <c:strCache>
                <c:ptCount val="9"/>
                <c:pt idx="0">
                  <c:v>1月</c:v>
                </c:pt>
                <c:pt idx="4">
                  <c:v>2月</c:v>
                </c:pt>
                <c:pt idx="8">
                  <c:v>年平均单价</c:v>
                </c:pt>
              </c:strCache>
            </c:strRef>
          </c:xVal>
          <c:yVal>
            <c:numRef>
              <c:f>'6-钢板采购价格趋势图-2024'!$B$8:$J$8</c:f>
              <c:numCache>
                <c:formatCode>_(* #,##0.00_);_(* \(#,##0.00\);_(* "-"??_);_(@_)</c:formatCode>
                <c:ptCount val="9"/>
                <c:pt idx="0">
                  <c:v>4.6509069715349822</c:v>
                </c:pt>
                <c:pt idx="1">
                  <c:v>4.6509069715349822</c:v>
                </c:pt>
                <c:pt idx="2">
                  <c:v>4.6509069715349822</c:v>
                </c:pt>
                <c:pt idx="3">
                  <c:v>4.6509069715349822</c:v>
                </c:pt>
                <c:pt idx="4">
                  <c:v>4.6509069715349822</c:v>
                </c:pt>
                <c:pt idx="8">
                  <c:v>4.6509069715349822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334-4BEC-94AF-8F3817BC80AA}"/>
            </c:ext>
          </c:extLst>
        </c:ser>
        <c:ser>
          <c:idx val="6"/>
          <c:order val="6"/>
          <c:tx>
            <c:strRef>
              <c:f>'6-钢板采购价格趋势图-2024'!$A$9</c:f>
              <c:strCache>
                <c:ptCount val="1"/>
                <c:pt idx="0">
                  <c:v>SPCC 3.0卷板 2024年均价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'6-钢板采购价格趋势图-2024'!$B$2:$J$2</c:f>
              <c:strCache>
                <c:ptCount val="9"/>
                <c:pt idx="0">
                  <c:v>1月</c:v>
                </c:pt>
                <c:pt idx="4">
                  <c:v>2月</c:v>
                </c:pt>
                <c:pt idx="8">
                  <c:v>年平均单价</c:v>
                </c:pt>
              </c:strCache>
            </c:strRef>
          </c:xVal>
          <c:yVal>
            <c:numRef>
              <c:f>'6-钢板采购价格趋势图-2024'!$B$9:$J$9</c:f>
              <c:numCache>
                <c:formatCode>_(* #,##0.00_);_(* \(#,##0.00\);_(* "-"??_);_(@_)</c:formatCode>
                <c:ptCount val="9"/>
                <c:pt idx="0">
                  <c:v>4.5711125815866271</c:v>
                </c:pt>
                <c:pt idx="1">
                  <c:v>4.5711125815866271</c:v>
                </c:pt>
                <c:pt idx="2">
                  <c:v>4.5711125815866271</c:v>
                </c:pt>
                <c:pt idx="3">
                  <c:v>4.5711125815866271</c:v>
                </c:pt>
                <c:pt idx="4">
                  <c:v>4.5711125815866271</c:v>
                </c:pt>
                <c:pt idx="5">
                  <c:v>4.5711125815866271</c:v>
                </c:pt>
                <c:pt idx="6">
                  <c:v>4.5711125815866271</c:v>
                </c:pt>
                <c:pt idx="7">
                  <c:v>4.5711125815866271</c:v>
                </c:pt>
                <c:pt idx="8">
                  <c:v>4.5711125815866263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334-4BEC-94AF-8F3817BC80AA}"/>
            </c:ext>
          </c:extLst>
        </c:ser>
        <c:ser>
          <c:idx val="7"/>
          <c:order val="7"/>
          <c:tx>
            <c:strRef>
              <c:f>'6-钢板采购价格趋势图-2024'!$A$10</c:f>
              <c:strCache>
                <c:ptCount val="1"/>
                <c:pt idx="0">
                  <c:v>SPCC 3.0卷板 2025年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'6-钢板采购价格趋势图-2024'!$B$2:$J$2</c:f>
              <c:strCache>
                <c:ptCount val="9"/>
                <c:pt idx="0">
                  <c:v>1月</c:v>
                </c:pt>
                <c:pt idx="4">
                  <c:v>2月</c:v>
                </c:pt>
                <c:pt idx="8">
                  <c:v>年平均单价</c:v>
                </c:pt>
              </c:strCache>
            </c:strRef>
          </c:xVal>
          <c:yVal>
            <c:numRef>
              <c:f>'6-钢板采购价格趋势图-2024'!$B$10:$J$10</c:f>
              <c:numCache>
                <c:formatCode>_(* #,##0.00_);_(* \(#,##0.00\);_(* "-"??_);_(@_)</c:formatCode>
                <c:ptCount val="9"/>
                <c:pt idx="0">
                  <c:v>4.5711125815866271</c:v>
                </c:pt>
                <c:pt idx="1">
                  <c:v>4.5711125815866271</c:v>
                </c:pt>
                <c:pt idx="2">
                  <c:v>4.5711125815866271</c:v>
                </c:pt>
                <c:pt idx="3">
                  <c:v>4.5711125815866271</c:v>
                </c:pt>
                <c:pt idx="4">
                  <c:v>4.5711125815866271</c:v>
                </c:pt>
                <c:pt idx="8">
                  <c:v>4.5711125815866271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334-4BEC-94AF-8F3817BC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0962432"/>
        <c:axId val="1330965312"/>
      </c:scatterChart>
      <c:valAx>
        <c:axId val="133096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0965312"/>
        <c:crosses val="autoZero"/>
        <c:crossBetween val="midCat"/>
      </c:valAx>
      <c:valAx>
        <c:axId val="133096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0962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123826</xdr:colOff>
      <xdr:row>3</xdr:row>
      <xdr:rowOff>209550</xdr:rowOff>
    </xdr:from>
    <xdr:to>
      <xdr:col>3</xdr:col>
      <xdr:colOff>885826</xdr:colOff>
      <xdr:row>6</xdr:row>
      <xdr:rowOff>171450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0225" y="1076325"/>
          <a:ext cx="762000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8</xdr:row>
      <xdr:rowOff>123825</xdr:rowOff>
    </xdr:from>
    <xdr:to>
      <xdr:col>4</xdr:col>
      <xdr:colOff>3267</xdr:colOff>
      <xdr:row>11</xdr:row>
      <xdr:rowOff>66675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400" y="2266950"/>
          <a:ext cx="929005" cy="777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13</xdr:row>
      <xdr:rowOff>87086</xdr:rowOff>
    </xdr:from>
    <xdr:to>
      <xdr:col>5</xdr:col>
      <xdr:colOff>1282699</xdr:colOff>
      <xdr:row>16</xdr:row>
      <xdr:rowOff>174171</xdr:rowOff>
    </xdr:to>
    <xdr:pic>
      <xdr:nvPicPr>
        <xdr:cNvPr id="182" name="图片 181">
          <a:extLst>
            <a:ext uri="{FF2B5EF4-FFF2-40B4-BE49-F238E27FC236}">
              <a16:creationId xmlns:a16="http://schemas.microsoft.com/office/drawing/2014/main" id="{EADE76B0-BBD0-39AC-B49F-974DA598E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8629" y="212924572"/>
          <a:ext cx="1130299" cy="96882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</xdr:row>
      <xdr:rowOff>250370</xdr:rowOff>
    </xdr:from>
    <xdr:to>
      <xdr:col>5</xdr:col>
      <xdr:colOff>1872342</xdr:colOff>
      <xdr:row>26</xdr:row>
      <xdr:rowOff>97971</xdr:rowOff>
    </xdr:to>
    <xdr:pic>
      <xdr:nvPicPr>
        <xdr:cNvPr id="193" name="图片 192">
          <a:extLst>
            <a:ext uri="{FF2B5EF4-FFF2-40B4-BE49-F238E27FC236}">
              <a16:creationId xmlns:a16="http://schemas.microsoft.com/office/drawing/2014/main" id="{19EB4B60-B455-C92E-6B8D-ACABEE24C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5300" y="219439670"/>
          <a:ext cx="1872342" cy="1752601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30</xdr:row>
      <xdr:rowOff>239485</xdr:rowOff>
    </xdr:from>
    <xdr:to>
      <xdr:col>5</xdr:col>
      <xdr:colOff>1887877</xdr:colOff>
      <xdr:row>35</xdr:row>
      <xdr:rowOff>141513</xdr:rowOff>
    </xdr:to>
    <xdr:pic>
      <xdr:nvPicPr>
        <xdr:cNvPr id="208" name="图片 207">
          <a:extLst>
            <a:ext uri="{FF2B5EF4-FFF2-40B4-BE49-F238E27FC236}">
              <a16:creationId xmlns:a16="http://schemas.microsoft.com/office/drawing/2014/main" id="{303528B8-6F35-DC84-B96F-85F142AE6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02429" y="217594542"/>
          <a:ext cx="1811677" cy="1284514"/>
        </a:xfrm>
        <a:prstGeom prst="rect">
          <a:avLst/>
        </a:prstGeom>
      </xdr:spPr>
    </xdr:pic>
    <xdr:clientData/>
  </xdr:twoCellAnchor>
  <xdr:twoCellAnchor editAs="oneCell">
    <xdr:from>
      <xdr:col>5</xdr:col>
      <xdr:colOff>43544</xdr:colOff>
      <xdr:row>38</xdr:row>
      <xdr:rowOff>239486</xdr:rowOff>
    </xdr:from>
    <xdr:to>
      <xdr:col>6</xdr:col>
      <xdr:colOff>0</xdr:colOff>
      <xdr:row>43</xdr:row>
      <xdr:rowOff>21772</xdr:rowOff>
    </xdr:to>
    <xdr:pic>
      <xdr:nvPicPr>
        <xdr:cNvPr id="224" name="图片 223">
          <a:extLst>
            <a:ext uri="{FF2B5EF4-FFF2-40B4-BE49-F238E27FC236}">
              <a16:creationId xmlns:a16="http://schemas.microsoft.com/office/drawing/2014/main" id="{60F85352-2BF3-4EC4-71B9-DF6A0F100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69773" y="221861743"/>
          <a:ext cx="1872341" cy="1164772"/>
        </a:xfrm>
        <a:prstGeom prst="rect">
          <a:avLst/>
        </a:prstGeom>
      </xdr:spPr>
    </xdr:pic>
    <xdr:clientData/>
  </xdr:twoCellAnchor>
  <xdr:twoCellAnchor editAs="oneCell">
    <xdr:from>
      <xdr:col>5</xdr:col>
      <xdr:colOff>65314</xdr:colOff>
      <xdr:row>46</xdr:row>
      <xdr:rowOff>272143</xdr:rowOff>
    </xdr:from>
    <xdr:to>
      <xdr:col>5</xdr:col>
      <xdr:colOff>1872342</xdr:colOff>
      <xdr:row>51</xdr:row>
      <xdr:rowOff>76200</xdr:rowOff>
    </xdr:to>
    <xdr:pic>
      <xdr:nvPicPr>
        <xdr:cNvPr id="225" name="图片 224">
          <a:extLst>
            <a:ext uri="{FF2B5EF4-FFF2-40B4-BE49-F238E27FC236}">
              <a16:creationId xmlns:a16="http://schemas.microsoft.com/office/drawing/2014/main" id="{E46FDB38-7171-AEE5-06F2-43D339C45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91543" y="224028000"/>
          <a:ext cx="1807028" cy="1186543"/>
        </a:xfrm>
        <a:prstGeom prst="rect">
          <a:avLst/>
        </a:prstGeom>
      </xdr:spPr>
    </xdr:pic>
    <xdr:clientData/>
  </xdr:twoCellAnchor>
  <xdr:twoCellAnchor editAs="oneCell">
    <xdr:from>
      <xdr:col>5</xdr:col>
      <xdr:colOff>130629</xdr:colOff>
      <xdr:row>54</xdr:row>
      <xdr:rowOff>152400</xdr:rowOff>
    </xdr:from>
    <xdr:to>
      <xdr:col>5</xdr:col>
      <xdr:colOff>1740153</xdr:colOff>
      <xdr:row>60</xdr:row>
      <xdr:rowOff>81448</xdr:rowOff>
    </xdr:to>
    <xdr:pic>
      <xdr:nvPicPr>
        <xdr:cNvPr id="228" name="图片 227">
          <a:extLst>
            <a:ext uri="{FF2B5EF4-FFF2-40B4-BE49-F238E27FC236}">
              <a16:creationId xmlns:a16="http://schemas.microsoft.com/office/drawing/2014/main" id="{DA390BD9-D8A6-BD23-94ED-F9E388952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56858" y="226041857"/>
          <a:ext cx="1609524" cy="1561905"/>
        </a:xfrm>
        <a:prstGeom prst="rect">
          <a:avLst/>
        </a:prstGeom>
      </xdr:spPr>
    </xdr:pic>
    <xdr:clientData/>
  </xdr:twoCellAnchor>
  <xdr:twoCellAnchor editAs="oneCell">
    <xdr:from>
      <xdr:col>5</xdr:col>
      <xdr:colOff>97971</xdr:colOff>
      <xdr:row>62</xdr:row>
      <xdr:rowOff>65314</xdr:rowOff>
    </xdr:from>
    <xdr:to>
      <xdr:col>5</xdr:col>
      <xdr:colOff>1812257</xdr:colOff>
      <xdr:row>69</xdr:row>
      <xdr:rowOff>39228</xdr:rowOff>
    </xdr:to>
    <xdr:pic>
      <xdr:nvPicPr>
        <xdr:cNvPr id="229" name="图片 228">
          <a:extLst>
            <a:ext uri="{FF2B5EF4-FFF2-40B4-BE49-F238E27FC236}">
              <a16:creationId xmlns:a16="http://schemas.microsoft.com/office/drawing/2014/main" id="{2C8D63F9-EE9B-D07A-0B21-2D1CACA4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24200" y="228088371"/>
          <a:ext cx="1714286" cy="1857143"/>
        </a:xfrm>
        <a:prstGeom prst="rect">
          <a:avLst/>
        </a:prstGeom>
      </xdr:spPr>
    </xdr:pic>
    <xdr:clientData/>
  </xdr:twoCellAnchor>
  <xdr:twoCellAnchor>
    <xdr:from>
      <xdr:col>5</xdr:col>
      <xdr:colOff>241299</xdr:colOff>
      <xdr:row>5</xdr:row>
      <xdr:rowOff>190500</xdr:rowOff>
    </xdr:from>
    <xdr:to>
      <xdr:col>5</xdr:col>
      <xdr:colOff>1574799</xdr:colOff>
      <xdr:row>11</xdr:row>
      <xdr:rowOff>82923</xdr:rowOff>
    </xdr:to>
    <xdr:pic>
      <xdr:nvPicPr>
        <xdr:cNvPr id="232" name="Picture 322">
          <a:extLst>
            <a:ext uri="{FF2B5EF4-FFF2-40B4-BE49-F238E27FC236}">
              <a16:creationId xmlns:a16="http://schemas.microsoft.com/office/drawing/2014/main" id="{84DA50FC-55BB-42E7-816C-2705428BB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flipH="1">
          <a:off x="3276599" y="215569800"/>
          <a:ext cx="1333500" cy="15434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63500</xdr:colOff>
      <xdr:row>78</xdr:row>
      <xdr:rowOff>88899</xdr:rowOff>
    </xdr:from>
    <xdr:to>
      <xdr:col>5</xdr:col>
      <xdr:colOff>1778000</xdr:colOff>
      <xdr:row>82</xdr:row>
      <xdr:rowOff>155186</xdr:rowOff>
    </xdr:to>
    <xdr:pic>
      <xdr:nvPicPr>
        <xdr:cNvPr id="233" name="图片 232">
          <a:extLst>
            <a:ext uri="{FF2B5EF4-FFF2-40B4-BE49-F238E27FC236}">
              <a16:creationId xmlns:a16="http://schemas.microsoft.com/office/drawing/2014/main" id="{890D48BE-264F-3742-FCB6-EC4025C51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98800" y="237312199"/>
          <a:ext cx="1714500" cy="1209287"/>
        </a:xfrm>
        <a:prstGeom prst="rect">
          <a:avLst/>
        </a:prstGeom>
      </xdr:spPr>
    </xdr:pic>
    <xdr:clientData/>
  </xdr:twoCellAnchor>
  <xdr:twoCellAnchor editAs="oneCell">
    <xdr:from>
      <xdr:col>5</xdr:col>
      <xdr:colOff>193964</xdr:colOff>
      <xdr:row>70</xdr:row>
      <xdr:rowOff>235528</xdr:rowOff>
    </xdr:from>
    <xdr:to>
      <xdr:col>5</xdr:col>
      <xdr:colOff>1731818</xdr:colOff>
      <xdr:row>76</xdr:row>
      <xdr:rowOff>138546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EA6AAB9D-6C4D-7429-24DC-4F1F42B93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50328" y="22375092"/>
          <a:ext cx="1537854" cy="1537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457209</xdr:colOff>
      <xdr:row>12</xdr:row>
      <xdr:rowOff>76209</xdr:rowOff>
    </xdr:from>
    <xdr:to>
      <xdr:col>10</xdr:col>
      <xdr:colOff>337457</xdr:colOff>
      <xdr:row>24</xdr:row>
      <xdr:rowOff>206837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95E473C-029C-4BE1-B907-D6188D9D7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USR\RV'S\JB&#26908;&#35342;\&#38283;&#30330;&#36027;&#12414;&#12392;&#1241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d06d1\&#21451;&#27810;\&#24460;&#31361;&#65314;&#65321;&#65315;\ROH&#36039;&#26009;&#65298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8Z38D1\&#24037;&#25968;&#35211;&#31309;&#12418;&#12426;\J48G\J48GD&#30740;&#35211;&#31309;07PPP&#19978;&#31243;\J48&#23455;&#30740;&#24037;&#25968;&#65316;&#3074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8Z38D1\&#24037;&#25968;&#35211;&#31309;&#12418;&#12426;\J48G\J48GD&#30740;&#35211;&#31309;07PPP&#19978;&#31243;\J48&#23455;&#30740;&#24037;&#25968;&#65316;&#30740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mai\J60\&#21488;&#25968;&#24773;&#22577;\Macintosh%20HD&#12450;&#12503;&#12522;&#12465;&#12540;&#12471;&#12519;&#12531;\Microsoft%20Internet%20Applications\Outlook%20Express%204.0%20&#12501;&#12457;&#12523;&#12480;\Outlook%20Express%20Temp\98_7Truck%20DB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imai\J60\&#21488;&#25968;&#24773;&#22577;\Macintosh%20HD&#12450;&#12503;&#12522;&#12465;&#12540;&#12471;&#12519;&#12531;\Microsoft%20Internet%20Applications\Outlook%20Express%204.0%20&#12501;&#12457;&#12523;&#12480;\Outlook%20Express%20Temp\98_7Truck%20DB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PSOCYCLE\jtundo\PMM\011601_PMM\FINAL%20Documents\C1%20Financial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tundo\PMM\011601_PMM\FINAL%20Documents\C1%20Financial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orary%20Internet%20Files\OLK91A2\Explr%20Provision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Explr%20Provision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&#29983;&#29987;&#25163;&#37197;\OG%20list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&#29983;&#29987;&#25163;&#37197;\OG%20li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dash.pt.mazda.co.jp:6400\Documents%20and%20Settings\m901008\My%20Documents\My%20Documents\&#23500;&#28580;\'05MY\030207J37L%20X-1%20Follow-Up&#20250;&#35696;&#36039;&#26009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s173\shr1\&#21830;&#20225;\J64data\FGI031202\&#38598;&#35336;&#32080;&#26524;\&#27431;&#24030;&#29983;&#12487;&#12540;&#12479;\Sample%20rawdata_table%2020040227_to%20MME\Sample%20rawdata_table%2020040227_to%20MME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173\shr1\&#21830;&#20225;\J64data\FGI031202\&#38598;&#35336;&#32080;&#26524;\&#27431;&#24030;&#29983;&#12487;&#12540;&#12479;\Sample%20rawdata_table%2020040227_to%20MME\Sample%20rawdata_table%2020040227_to%20MME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chen10\my%20documents\My%20Documents\CD132\V6%20Program\Status_9-14\FAP-SI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Wchen10\my%20documents\My%20Documents\CD132\V6%20Program\Status_9-14\FAP-SI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eroom2.johnsoncontrols.com\Documents%20and%20Settings\aallenc\My%20Documents\Work\personnel\FY09\CA%20Tasks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eroom2.johnsoncontrols.com\Documents%20and%20Settings\aallenc\My%20Documents\Work\personnel\FY09\CA%20Tasks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CCC&#44277;&#50976;\DS-2\KSB\ACTION\PJH\HP-1\&#50896;&#44032;\NIX\&#50896;&#45800;&#50948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CCC&#44277;&#50976;\DS-2\KSB\ACTION\PJH\HP-1\&#50896;&#44032;\NIX\&#50896;&#45800;&#50948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a-cgqsu02\s\DOCUME~1\ajiangw\LOCALS~1\Temp\notes4D5FB0\DOCUME~1\awufe\LOCALS~1\Temp\notesEA312D\PROGRAM\QCJ\Seat\SCAR05\CBOM-SCar%20Seat-11.01.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dash.pt.mazda.co.jp:6400\Documents%20and%20Settings\m901008\My%20Documents\My%20Documents\&#23500;&#28580;\'05MY\030207J37L%20X-1%20Follow-Up&#20250;&#35696;&#36039;&#26009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OM\Svw\Bora%20A4\VV%20Bora%20A4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JMC\X8\ECR&amp;ECN\ECR%20Document\X8-2008-005\LCEC_DPM5.2%20F5%20-%20DFMEA%20Template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JMC\X8\ECR&amp;ECN\ECR%20Document\X8-2008-005\LCEC_DPM5.2%20F5%20-%20DFMEA%20Template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kpc3684\d\USR\RV'S\JB&#26908;&#35342;\&#38283;&#30330;&#36027;&#12414;&#12392;&#12417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kpc3684\d\USR\RV'S\JB&#26908;&#35342;\&#38283;&#30330;&#36027;&#12414;&#12392;&#12417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8T37D1\&#23665;&#26412;\USR\RV'S\JB&#26908;&#35342;\&#38283;&#30330;&#36027;&#12414;&#12392;&#12417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8T37D1\&#23665;&#26412;\USR\RV'S\JB&#26908;&#35342;\&#38283;&#30330;&#36027;&#12414;&#12392;&#12417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My%20documents\J37&#12398;&#12503;&#12525;&#12480;&#12463;&#12488;&#12450;&#12469;&#12531;&#12503;&#12471;&#12519;&#12531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My%20documents\J37&#12398;&#12503;&#12525;&#12480;&#12463;&#12488;&#12450;&#12469;&#12531;&#12503;&#12471;&#12519;&#1253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1185D1\SPORTS&#20849;&#29992;(W\Ikeda\back%20up\J25AJ39A&#20778;&#31168;&#25216;&#34899;&#12522;&#12473;&#12488;Ik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U\SHOLDA\JDC\NOV96\PFX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U\SHOLDA\JDC\NOV96\PFX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\FAP%20C307%20UNIQUE%20CONTENT%20FOR%20PA%20030902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FAP%20C307%20UNIQUE%20CONTENT%20FOR%20PA%20030902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orary%20Internet%20Files\OLK91A2\EN%20Somp%200700%20Status%20Income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EN%20Somp%200700%20Status%20Income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HN-FP01\public\Documents%20and%20Settings\RMiner\Local%20Settings\Temporary%20Internet%20Files\OLK1E\sicherung%20Duckert\a1\projekte\C6\B-Freigabe%20Sitzanlage%20C6_030512_I%20N%20T%20E%20R%20N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Documents%20and%20Settings\RMiner\Local%20Settings\Temporary%20Internet%20Files\OLK1E\sicherung%20Duckert\a1\projekte\C6\B-Freigabe%20Sitzanlage%20C6_030512_I%20N%20T%20E%20R%20N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64;&#47928;&#47564;\MY%20DOCUMENTS\&#44305;LC\&#49688;&#51061;&#49457;3\&#48372;&#44256;\&#49552;&#51061;&#44160;&#53664;\&#54924;&#49688;1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50864;&#47928;&#47564;\MY%20DOCUMENTS\&#44305;LC\&#49688;&#51061;&#49457;3\&#48372;&#44256;\&#49552;&#51061;&#44160;&#53664;\&#54924;&#49688;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1185D1\SPORTS&#20849;&#29992;(W\Ikeda\back%20up\J25AJ39A&#20778;&#31168;&#25216;&#34899;&#12522;&#12473;&#12488;Ik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ier\Magotan%20B7L\B7L&#24231;&#26885;&#37197;&#32622;&#34920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C:\Asier\Magotan%20B7L\B7L&#24231;&#26885;&#37197;&#32622;&#34920;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BLAGE\Anfragen%20Forward%20Sourcing\F%20VW%2002%2038091%20Mittelkonsole%20VW%20359\heutige%20Lieferbeziehungen%20mit%20St&#252;ckliste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ABLAGE\Anfragen%20Forward%20Sourcing\F%20VW%2002%2038091%20Mittelkonsole%20VW%20359\heutige%20Lieferbeziehungen%20mit%20St&#252;ckliste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GM360\GMT360IEdriver1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GM360\GMT360IEdriver1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R00001\PROJ\fbpgslsa\J97\goalsdb-10-21-b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JHR00001\PROJ\fbpgslsa\J97\goalsdb-10-21-b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ldb\&#34909;&#31361;&#38283;&#20849;&#26377;\Documents%20and%20Settings\m032010\Local%20Settings\Temporary%20Internet%20Files\OLK18\&#9314;&#12501;&#12523;&#12521;&#12483;&#12503;\&#20006;&#21015;&#32207;&#21512;DVR\&#20006;&#21015;&#32207;&#21512;&#9312;(&#20837;&#21147;)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tldb\&#34909;&#31361;&#38283;&#20849;&#26377;\Documents%20and%20Settings\m032010\Local%20Settings\Temporary%20Internet%20Files\OLK18\&#9314;&#12501;&#12523;&#12521;&#12483;&#12503;\&#20006;&#21015;&#32207;&#21512;DVR\&#20006;&#21015;&#32207;&#21512;&#9312;(&#20837;&#21147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494;&#20449;\WeChat%20Files\wxid_zfjauu221sp921\FileStorage\File\2024-10\2.&#45824;&#50808;&#44277;&#47928;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\FORECAST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FORECAST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WINDOWS\Temporary%20Internet%20Files\OLKF182\SUV2\Profit1\Sts_0118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orary%20Internet%20Files\OLKF182\SUV2\Profit1\Sts_0118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WINDOWS\TEMP\QUOTE%20FORM%20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connect.adient.com\Documents%20and%20Settings\ajonesro\My%20Documents\Business%20Operating%20System\2010\October%202010\Drafts\Global%20Forms,%20WI,%20Etc\3)%20PLUS\Gate%20Workbook%20AE-PLUS-FR-16-E%20(DRAFT%20REV%2008).xlsm" TargetMode="External"/></Relationships>
</file>

<file path=xl/externalLinks/_rels/externalLink15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hegaofeng\Desktop\https:\connect.adient.com\Documents%20and%20Settings\ajonesro\My%20Documents\Business%20Operating%20System\2010\October%202010\Drafts\Global%20Forms,%20WI,%20Etc\3)%20PLUS\Gate%20Workbook%20AE-PLUS-FR-16-E%20(DRAFT%20REV%2008).xlsm?AC3385D0" TargetMode="External"/><Relationship Id="rId1" Type="http://schemas.openxmlformats.org/officeDocument/2006/relationships/externalLinkPath" Target="file:///\\AC3385D0\Gate%20Workbook%20AE-PLUS-FR-16-E%20(DRAFT%20REV%2008).xlsm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Documents%20and%20Settings\m831307\Local%20Settings\Temporary%20Internet%20Files\OLK5\000709%20626%20VA%20(2)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831307\Local%20Settings\Temporary%20Internet%20Files\OLK5\000709%20626%20VA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ICING\GENPRICE\97-8&amp;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51221;&#49345;&#47456;\AUPMVOL3\AUPMVOL3\DBLLPG\LPG&#54217;&#44032;\FBM&#52264;&#49884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fpds.ford.com\fpds_pppg\doc\panels_s456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fpds.ford.com\fpds_pppg\doc\panels_s456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0l29d1\a_&#20117;&#19978;\Documents%20and%20Settings\m901008\My%20Documents\My%20Documents\&#23500;&#28580;\'05MY\&#25216;&#34899;&#20250;&#35696;&#22577;&#21578;&#26360;&#65288;12.11&#65289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l29d1\a_&#20117;&#19978;\Documents%20and%20Settings\m901008\My%20Documents\My%20Documents\&#23500;&#28580;\'05MY\&#25216;&#34899;&#20250;&#35696;&#22577;&#21578;&#26360;&#65288;12.11&#65289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keda\back%20up\J25AJ39A&#20778;&#31168;&#25216;&#34899;&#12522;&#12473;&#12488;Ike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Ikeda\back%20up\J25AJ39A&#20778;&#31168;&#25216;&#34899;&#12522;&#12473;&#12488;Ike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My%20Documents\WINDOWS\TEMP\VEHICLE%20LINES\U204\JTOWNSE1\Shipments\U207\U207\152\MSSM\MSSM%20Facer%2016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WINDOWS\TEMP\VEHICLE%20LINES\U204\JTOWNSE1\Shipments\U207\U207\152\MSSM\MSSM%20Fac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PRICING\GENPRICE\97-8&amp;4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ngineering_1400\Proj\B%20Car\J37A\PIA\J37A_PIA_&#12414;&#12392;&#12417;(&#24037;&#25968;&#21066;&#28187;&#24460;)&#20462;&#27491;0424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Engineering_1400\Proj\B%20Car\J37A\PIA\J37A_PIA_&#12414;&#12392;&#12417;(&#24037;&#25968;&#21066;&#28187;&#24460;)&#20462;&#27491;0424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s280\web$\Documents%20and%20Settings\v020481\Application%20Data\Microsoft\AddIns\DeskTRAN.xla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280\web$\Documents%20and%20Settings\v020481\Application%20Data\Microsoft\AddIns\DeskTRAN.xla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INET\OLK81\TEMP\INET\OLKB0\ABTEILUN\CENTERA4\FMUELLER\VGZEIT\KALKVGZ\&#196;A_BEW99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TEMP\INET\OLK81\TEMP\INET\OLKB0\ABTEILUN\CENTERA4\FMUELLER\VGZEIT\KALKVGZ\&#196;A_BEW99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v85d1\a\WINDOWS\TEMP\AIM&#36554;&#31278;&#21029;98.6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v85d1\a\WINDOWS\TEMP\AIM&#36554;&#31278;&#21029;98.6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0m14d1\d\&#23567;&#26494;&#35069;&#20316;&#25152;\01.MC&#21508;&#36554;&#31278;&#24773;&#22577;\J60E\2.&#65411;&#65405;&#65412;&#26465;&#20214;\H_Point\S1\J60_IIHS%20HP&#35336;&#31639;template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m14d1\d\&#23567;&#26494;&#35069;&#20316;&#25152;\01.MC&#21508;&#36554;&#31278;&#24773;&#22577;\J60E\2.&#65411;&#65405;&#65412;&#26465;&#20214;\H_Point\S1\J60_IIHS%20HP&#35336;&#31639;templa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su1\deborah\97FCAST\DESIGN\97BUDGET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gend-1zlymjc3\&#21697;&#36136;&#37096;&#20849;&#20139;&#25991;&#20214;\windows\TEMP\WINDOWS\TEMP\AAA97\&#49345;&#48152;&#44592;\&#44277;&#52292;\&#48176;&#52824;&#44277;&#47928;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AAA97\&#49345;&#48152;&#44592;\&#44277;&#52292;\&#48176;&#52824;&#44277;&#47928;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gend-1zlymjc3\&#21697;&#36136;&#37096;&#20849;&#20139;&#25991;&#20214;\windows\TEMP\WINDOWS\TEMP\MYDOCU~1\&#51064;&#50896;\LKS\ODSS\WORK\96&#45380;&#49324;&#50629;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MYDOCU~1\&#51064;&#50896;\LKS\ODSS\WORK\96&#45380;&#49324;&#50629;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&#54801;&#51312;&#50577;&#49885;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Dhsu1\deborah\97FCAST\DESIGN\97BUDGET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6758\&#45236;%20&#49436;&#47448;%20&#44032;&#48169;\WINDOWS\TEMP\kyh\SM\ALSHC\&#51452;&#51312;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6758\&#45236;%20&#49436;&#47448;%20&#44032;&#48169;\WINDOWS\TEMP\kyh\SM\ALSHC\&#51452;&#51312;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\Assumption%20Format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Assumption%20Format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PSOCYCLE\jgulbran\645b%20Aug.%2025%20PSC\645B%20Overlays%20&amp;%20Backouts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gulbran\645b%20Aug.%2025%20PSC\645B%20Overlays%20&amp;%20Backouts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M:\BG-2\Delau\A5\36147\Praesentation%20Strategievergleich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INET\OLK81\TEMP\INET\OLKB0\gasexport\F_VW_01_34409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TEMP\INET\OLK81\TEMP\INET\OLKB0\gasexport\F_VW_01_344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USR\RV'S\JB&#26908;&#35342;\&#38283;&#30330;&#36027;&#12414;&#12392;&#12417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BASE%20DB\&#12521;&#12505;&#12523;\PLANET%20DATA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G-2\Jakobler\ZSB%20Formhimmel\F_VW_01_35097_Alt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Y:\WINNT\Profiles\dpf2ogo\Desktop\Laufende%20Vorgaenge\Pr?sentation%20ZSB%20Stellelement\Praesentation%20aktuell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G-2\Delau\VW%20359\37469%20ZSB%20Stellelemente\Praesentation%20aktuell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chen10\my%20documents\U\JANDERS5\DESK\BUSPLAN\97BUSPLA\XX98CBUD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Wchen10\my%20documents\U\JANDERS5\DESK\BUSPLAN\97BUSPLA\XX98CBUD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\USERS\ABS\OCMMTG\AX4NPKG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Y:\U\USERS\ABS\OCMMTG\AX4NPK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BASE%20DB\&#12521;&#12505;&#12523;\PLANET%20DATA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52384;1\A_PJC\KIA\&#50868;&#50689;&#50504;\&#44396;&#47588;&#44228;&#54925;\&#50868;&#50689;&#50504;\&#44396;&#47588;&#44228;&#54925;\WINDOWS\TEMP\&#54540;&#47116;\9711\&#51312;&#51649;&#46020;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&#51312;&#51649;&#46020;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Martin%20Zhang.MZHANG01\Local%20Settings\Temporary%20Internet%20Files\Content.IE5\OL4NO7CN\St&#252;ckliste%20kompl.%20akt.%202004%20-%2015.06.04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Documents%20and%20Settings\Martin%20Zhang.MZHANG01\Local%20Settings\Temporary%20Internet%20Files\Content.IE5\OL4NO7CN\St&#252;ckliste%20kompl.%20akt.%202004%20-%2015.06.04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ICING\ANALYSIS\GALAXY\97MY\PROP2106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PRICING\ANALYSIS\GALAXY\97MY\PROP2106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52384;1\A_PJC\KIA\&#50868;&#50689;&#50504;\&#44396;&#47588;&#44228;&#54925;\&#50868;&#50689;&#50504;\&#44396;&#47588;&#44228;&#54925;\WINDOWS\TEMP\WORKSHOP\&#48516;&#49437;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WORKSHOP\&#48516;&#49437;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Q78D1\&#20849;&#26377;\Technology%20Development\135FY%201Q%20Health-Check\Distributed\HC%20Back.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78D1\&#20849;&#26377;\Technology%20Development\135FY%201Q%20Health-Check\Distributed\HC%20Back.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037;&#31243;&#37096;&#25991;&#20214;&#22841;\20090504_B8%20BOM\20090121_Audi%20B8%20BOM%202-20090417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FINANCE\NOEL\SVCEQUI1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FINANCE\NOEL\SVCEQUI1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a102\my%20document\KSB\ACTION\PJH\HP-1\MAST\HP1ML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ida102\my%20document\KSB\ACTION\PJH\HP-1\MAST\HP1ML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B195\WEB\COSTRED\03_30\COPY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B195\WEB\COSTRED\03_30\COPY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R\J14Z\JB&#26908;&#35342;\&#38283;&#30330;&#36027;&#12414;&#12392;&#12417;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USR\J14Z\JB&#26908;&#35342;\&#38283;&#30330;&#36027;&#12414;&#12392;&#12417;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s236\&#20596;&#24460;&#31361;\Documents%20and%20Settings\m011103\My%20Documents\01%20&#937;HOME\IIHS\&#65411;&#65405;&#65412;&#65420;&#65383;&#65394;&#65433;&#38306;&#20418;\&#65408;&#65438;&#65424;&#65392;&#65406;&#65391;&#65412;\HP&#35336;&#31639;\J48C%20HP\ATD_positioning_template031015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236\&#20596;&#24460;&#31361;\Documents%20and%20Settings\m011103\My%20Documents\01%20&#937;HOME\IIHS\&#65411;&#65405;&#65412;&#65420;&#65383;&#65394;&#65433;&#38306;&#20418;\&#65408;&#65438;&#65424;&#65392;&#65406;&#65391;&#65412;\HP&#35336;&#31639;\J48C%20HP\ATD_positioning_template03101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&#24037;&#31243;&#37096;&#25991;&#20214;&#22841;\20090504_B8%20BOM\20090121_Audi%20B8%20BOM%202-20090417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jhrgg009\tyasumat\J97\Pricing\YR2000\Tentative%20Storage\TP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jhrgg009\tyasumat\J97\Pricing\YR2000\Tentative%20Storage\TP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s173\shr1\My%20Documents\yoshiki\(&#12393;&#12358;&#12382;)&#20849;&#29992;&#36039;&#26009;\&#12414;&#12392;&#12417;&#36039;&#26009;\&#28155;&#20184;&#36039;&#26009;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173\shr1\My%20Documents\yoshiki\(&#12393;&#12358;&#12382;)&#20849;&#29992;&#36039;&#26009;\&#12414;&#12392;&#12417;&#36039;&#26009;\&#28155;&#20184;&#36039;&#26009;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21830;&#21697;&#32113;&#24066;&#21697;&#25913;\&#24773;&#22577;&#31649;&#29702;\&#32260;&#23713;\&#19968;&#26178;\&#21021;&#26399;&#25351;&#27161;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N:\&#21830;&#21697;&#32113;&#24066;&#21697;&#25913;\&#24773;&#22577;&#31649;&#29702;\&#32260;&#23713;\&#19968;&#26178;\&#21021;&#26399;&#25351;&#27161;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orary%20Internet%20Files\OLK91A2\china-C1%20J48%20Ford%20Mazda%20Joint%20Operation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china-C1%20J48%20Ford%20Mazda%20Joint%20Operation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2M68D1\&#20849;&#26377;\WINDOWS\TEMP\J29A980124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2M68D1\&#20849;&#26377;\WINDOWS\TEMP\J29A98012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Documents%20and%20Settings\m811325\&#12487;&#12473;&#12463;&#12488;&#12483;&#12503;\J68C\&#38283;&#30330;&#26085;&#31243;\&#26908;&#35342;&#32076;&#32239;\&#26908;&#35342;&#20013;K11ALL_J1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811325\&#12487;&#12473;&#12463;&#12488;&#12483;&#12503;\J68C\&#38283;&#30330;&#26085;&#31243;\&#26908;&#35342;&#32076;&#32239;\&#26908;&#35342;&#20013;K11ALL_J1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9AC9D1\&#20304;&#36032;-&#35914;&#20849;&#26377;\J48G\C214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C9D1\&#20304;&#36032;-&#35914;&#20849;&#26377;\J48G\C214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Finance\Budget\B%20O%20D\March%202001%20BOD\4th%20cycle\4th%20cycle%20study%20Case%201%20updated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Finance\Budget\B%20O%20D\March%202001%20BOD\4th%20cycle\4th%20cycle%20study%20Case%201%20updated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ds-2\DS-2\PJH\HP-1\&#50896;&#44032;\NIX\&#50896;&#45800;&#50948;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ds-2\DS-2\PJH\HP-1\&#50896;&#44032;\NIX\&#50896;&#45800;&#50948;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Documents%20and%20Settings\kko1\Local%20Settings\Temporary%20Internet%20Files\OLKFB\rene\rci\paintrci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kko1\Local%20Settings\Temporary%20Internet%20Files\OLKFB\rene\rci\paintrc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G-2\Roehler\Formhimmel\Formhimmel%20Modul%20ohne%20Zukaufteile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ds-2\DS-2\ccc\HP-1\&#54924;&#51032;&#51088;&#47308;\&#50896;&#45800;&#50948;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ds-2\DS-2\ccc\HP-1\&#54924;&#51032;&#51088;&#47308;\&#50896;&#45800;&#50948;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OGRA~1\Lotus\SAMETI~1\Transferred%20Files\Parts%20Matrices\2nd_and_3rd_Row_Pathfinder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PROGRA~1\Lotus\SAMETI~1\Transferred%20Files\Parts%20Matrices\2nd_and_3rd_Row_Pathfinder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3fp7d1\J68C%20Offcial%20&#24773;&#22577;\New%20I4\2.3VVT,BS\from%20Ford\j71v_6AT2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3fp7d1\J68C%20Offcial%20&#24773;&#22577;\New%20I4\2.3VVT,BS\from%20Ford\j71v_6AT2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9662062\c\ODSS\WORK\&#50896;&#44032;&#48516;&#49437;\&#49688;&#48520;&#48324;\95\&#50896;&#44032;&#53685;&#48372;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PSOCYCLE\jgulbran\650a%20-%20Feb%202%20Cycle%20Plan\NA%20Ford%20Brand%20Exec%20Summary%20650a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gulbran\650a%20-%20Feb%202%20Cycle%20Plan\NA%20Ford%20Brand%20Exec%20Summary%20650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ojekte\FoGs24_60D_Polo_China\Rueckantwort_FB\60D_080704_10-38-25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34ls2\qad\@hinjou\&#21069;&#24029;\&#20998;&#26512;&#65404;&#65392;&#65412;\OOHIRA\0\TRIAL\&#36554;&#31278;&#22793;&#25563;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OOHIRA\0\TRIAL\&#36554;&#31278;&#22793;&#25563;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&#9734;&#21942;&#26989;&#25512;&#36914;&#37096;&#9734;\&#65313;&#65321;&#65325;&#36554;&#31278;&#21029;\AIM&#36554;&#31278;131&#26399;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&#9734;&#21942;&#26989;&#25512;&#36914;&#37096;&#9734;\&#65313;&#65321;&#65325;&#36554;&#31278;&#21029;\AIM&#36554;&#31278;131&#26399;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MKTING\FRANK\FESTIVA\97BT57F1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KTING\FRANK\FESTIVA\97BT57F1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52384;1\A_PJC\KIA\&#50868;&#50689;&#50504;\&#44396;&#47588;&#44228;&#54925;\&#50868;&#50689;&#50504;\&#44396;&#47588;&#44228;&#54925;\WINDOWS\TEMP\&#54540;&#47116;\9711\&#50629;&#52404;&#49892;&#53468;\&#50629;&#52404;&#49892;&#53468;\CHOI\PROGRAM2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&#50629;&#52404;&#49892;&#53468;\&#50629;&#52404;&#49892;&#53468;\CHOI\PROGRAM2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orary%20Internet%20Files\OLK8094\excel\SOMP\1299\EN_2002_1299SOMP.xls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8094\excel\SOMP\1299\EN_2002_1299SOM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W:\Projekte\FoGs24_60D_Polo_China\Rueckantwort_FB\60D_080704_10-38-25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9AD5D1\&#36855;&#23470;&#12398;&#37096;&#23627;\My%20Documents\J56&#12398;&#12394;&#12395;&#12391;&#12377;&#12394;\&#36074;&#37327;\J56%20Serres%20Weight\J56H%20PSS&#36074;&#37327;\&#31478;&#21512;&#36554;%20Weight%20Study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D5D1\&#36855;&#23470;&#12398;&#37096;&#23627;\My%20Documents\J56&#12398;&#12394;&#12395;&#12391;&#12377;&#12394;\&#36074;&#37327;\J56%20Serres%20Weight\J56H%20PSS&#36074;&#37327;\&#31478;&#21512;&#36554;%20Weight%20Study.xls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WINDOWS\Temporary%20Internet%20Files\OLKC2E5\Mazda\4_14PA-1new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orary%20Internet%20Files\OLKC2E5\Mazda\4_14PA-1new.xls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chen10\my%20documents\97bp\Engineer\pdtarg5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Wchen10\my%20documents\97bp\Engineer\pdtarg5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IC21&#20107;&#21209;&#23616;\&#36039;&#26009;\FY134&#27963;&#21205;&#35336;&#30011;\0118R&amp;D_BMM\JY134S3.xls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BIC21&#20107;&#21209;&#23616;\&#36039;&#26009;\FY134&#27963;&#21205;&#35336;&#30011;\0118R&amp;D_BMM\JY134S3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HN-FP01\public\WINUSERS\BRAD\MSOFFICE\EXCEL\365HAND.XLS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WINUSERS\BRAD\MSOFFICE\EXCEL\365HAN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42LS1\&#20445;&#35388;&#65319;&#65362;\133&#26399;&#30446;&#27161;\&#26368;&#32066;&#29256;\wada\exceldata\132&#26399;&#30446;&#27161;\My%20Documents\'96&#38263;&#35336;\WADA\&#29983;&#29987;&#21488;&#25968;\&#22269;&#20869;&#20986;&#33655;.XLS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HN-FP01\public\WINUSERS\BRAD\MSOFFICE\EXCEL\TGMT250.XLS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WINUSERS\BRAD\MSOFFICE\EXCEL\TGMT250.XLS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vw\Bora%20A4\VV%20Bora%20A4.xls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Svw\Bora%20A4\VV%20Bora%20A4.xls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livelink.ag.na.jci.com\WINDOWS\TEMP\BOM_Door_RT_7-7-03.xls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livelink.ag.na.jci.com\WINDOWS\TEMP\BOM_Door_RT_7-7-03.xls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IMPORT\COMERSHL\J97\SSRD\P622SSRD.XLS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L:\IMPORT\COMERSHL\J97\SSRD\P622SSR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42LS1\&#20445;&#35388;&#65319;&#65362;\133&#26399;&#30446;&#27161;\&#26368;&#32066;&#29256;\wada\exceldata\132&#26399;&#30446;&#27161;\My%20Documents\'96&#38263;&#35336;\WADA\&#29983;&#29987;&#21488;&#25968;\&#22269;&#20869;&#20986;&#33655;.XLS" TargetMode="External"/></Relationships>
</file>

<file path=xl/externalLinks/_rels/externalLink2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connect.adient.com\Documents%20and%20Settings\ajonesro\My%20Documents\Business%20Operating%20System%20(AE)\BOS%20Revision\October%202012\5)%20PLUS\27-Sept\PAP%20AE-PLUS-FR-28%20(Rev%2010)%20Template%201.xlsx" TargetMode="External"/></Relationships>
</file>

<file path=xl/externalLinks/_rels/externalLink2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connect.adient.com\Documents%20and%20Settings\ajonesro\My%20Documents\Business%20Operating%20System%20(AE)\BOS%20Revision\October%202012\5)%20PLUS\27-Sept\PAP%20AE-PLUS-FR-28%20(Rev%2010)%20Template%201.xlsx" TargetMode="External"/></Relationships>
</file>

<file path=xl/externalLinks/_rels/externalLink2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3436D1\ABC_G&#38283;\ABC_G&#38283;\47_Restraints_ABC&#25552;&#26696;&#12522;&#12473;&#12488;.xls" TargetMode="External"/></Relationships>
</file>

<file path=xl/externalLinks/_rels/externalLink2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3436D1\ABC_G&#38283;\ABC_G&#38283;\47_Restraints_ABC&#25552;&#26696;&#12522;&#12473;&#12488;.xls" TargetMode="External"/></Relationships>
</file>

<file path=xl/externalLinks/_rels/externalLink2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Modreski\Local%20Settings\Temporary%20Internet%20Files\OLKBF\Documents%20and%20Settings\kkoenig\Local%20Settings\Temporary%20Internet%20Files\OLK33\ProTec%20Plus%20--%20Costed%20BOM%20--%202005%200801%20002.xls" TargetMode="External"/></Relationships>
</file>

<file path=xl/externalLinks/_rels/externalLink29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hegaofeng\Desktop\T:\Documents%20and%20Settings\MModreski\Local%20Settings\Temporary%20Internet%20Files\OLKBF\Documents%20and%20Settings\kkoenig\Local%20Settings\Temporary%20Internet%20Files\OLK33\ProTec%20Plus%20--%20Costed%20BOM%20--%202005%200801%20002.xls?76155F63" TargetMode="External"/><Relationship Id="rId1" Type="http://schemas.openxmlformats.org/officeDocument/2006/relationships/externalLinkPath" Target="file:///\\76155F63\ProTec%20Plus%20--%20Costed%20BOM%20--%202005%200801%20002.xls" TargetMode="External"/></Relationships>
</file>

<file path=xl/externalLinks/_rels/externalLink2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67634BF\ProTec%20Plus%20--%20Costed%20BOM%20--%202005%200801%20002.xls" TargetMode="External"/></Relationships>
</file>

<file path=xl/externalLinks/_rels/externalLink2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567634BF\ProTec%20Plus%20--%20Costed%20BOM%20--%202005%200801%20002.xls" TargetMode="External"/></Relationships>
</file>

<file path=xl/externalLinks/_rels/externalLink2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12\ldk\PJH\HP-1\&#50896;&#44032;\NIX\&#50896;&#45800;&#50948;.xls" TargetMode="External"/></Relationships>
</file>

<file path=xl/externalLinks/_rels/externalLink2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12\ldk\PJH\HP-1\&#50896;&#44032;\NIX\&#50896;&#45800;&#5094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a49d1\d\&#20055;&#21729;&#20445;&#35703;\&#24037;&#25968;&#35211;&#31309;\&#24037;&#25968;&#35211;&#31309;Too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\&#20849;&#26377;&#26494;&#23713;\&#65328;&#65321;&#65313;\Jan15_PRM\V2_Draft%20file\&#65328;&#65321;&#65313;\Jan15_PRM\30Days%20Look%20Ahead_1112.xls" TargetMode="External"/></Relationships>
</file>

<file path=xl/externalLinks/_rels/externalLink3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52384;1\A_PJC\KIA\&#50868;&#50689;&#50504;\&#44396;&#47588;&#44228;&#54925;\&#50868;&#50689;&#50504;\&#44396;&#47588;&#44228;&#54925;\WINDOWS\TEMP\&#54540;&#47116;\9711\&#54924;&#51109;\&#54924;&#51109;2\&#52404;&#54788;&#54889;.XLS" TargetMode="External"/></Relationships>
</file>

<file path=xl/externalLinks/_rels/externalLink3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&#54924;&#51109;\&#54924;&#51109;2\&#52404;&#54788;&#54889;.XLS" TargetMode="External"/></Relationships>
</file>

<file path=xl/externalLinks/_rels/externalLink3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MyDocument\&#65322;&#65297;&#65302;&#65317;\&#20181;&#27096;&#26360;\J16E&#26089;&#35211;&#34920;.xls" TargetMode="External"/></Relationships>
</file>

<file path=xl/externalLinks/_rels/externalLink3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MyDocument\&#65322;&#65297;&#65302;&#65317;\&#20181;&#27096;&#26360;\J16E&#26089;&#35211;&#34920;.xls" TargetMode="External"/></Relationships>
</file>

<file path=xl/externalLinks/_rels/externalLink304.xml.rels><?xml version="1.0" encoding="UTF-8" standalone="yes"?>
<Relationships xmlns="http://schemas.openxmlformats.org/package/2006/relationships"><Relationship Id="rId1" Type="http://schemas.microsoft.com/office/2006/relationships/xlExternalLinkPath/xlStartup" Target="EXCEL/96PRICE/FALCUTE/EH_BOOK.XLS" TargetMode="External"/></Relationships>
</file>

<file path=xl/externalLinks/_rels/externalLink3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6PRICE\FALCUTE\EH_BOOK.XLS" TargetMode="External"/></Relationships>
</file>

<file path=xl/externalLinks/_rels/externalLink3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My%20Documents\prof_files\WWB_2APR.XLS" TargetMode="External"/></Relationships>
</file>

<file path=xl/externalLinks/_rels/externalLink3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prof_files\WWB_2APR.XLS" TargetMode="External"/></Relationships>
</file>

<file path=xl/externalLinks/_rels/externalLink3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\CBG%20Look%20-%206+6.xls" TargetMode="External"/></Relationships>
</file>

<file path=xl/externalLinks/_rels/externalLink3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CBG%20Look%20-%206+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&#20849;&#26377;&#26494;&#23713;\&#65328;&#65321;&#65313;\Jan15_PRM\V2_Draft%20file\&#65328;&#65321;&#65313;\Jan15_PRM\30Days%20Look%20Ahead_1112.xls" TargetMode="External"/></Relationships>
</file>

<file path=xl/externalLinks/_rels/externalLink3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Documents%20and%20Settings\kko1\Local%20Settings\Temporary%20Internet%20Files\OLKFB\everyone\pbrands\warmod.xls" TargetMode="External"/></Relationships>
</file>

<file path=xl/externalLinks/_rels/externalLink3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kko1\Local%20Settings\Temporary%20Internet%20Files\OLKFB\everyone\pbrands\warmod.xls" TargetMode="External"/></Relationships>
</file>

<file path=xl/externalLinks/_rels/externalLink3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3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&#54616;&#44592;&#51333;&#54633;.XLS" TargetMode="External"/></Relationships>
</file>

<file path=xl/externalLinks/_rels/externalLink3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ICING\ANALYSIS\MONDEO\CDW162\PPMR1096.XLS" TargetMode="External"/></Relationships>
</file>

<file path=xl/externalLinks/_rels/externalLink3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PRICING\ANALYSIS\MONDEO\CDW162\PPMR1096.XLS" TargetMode="External"/></Relationships>
</file>

<file path=xl/externalLinks/_rels/externalLink3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&#65328;&#65332;&#26989;&#21209;\&#24037;&#25968;&#26085;&#22577;\&#65328;&#65332;&#38283;&#65315;&#20316;&#25104;\&#65328;&#65332;&#26085;&#22577;&#24773;&#22577;\&#65328;&#65332;&#38283;&#65315;%20&#26085;&#22577;&#12481;&#12540;&#12512;&#12467;&#12540;&#12489;.xls" TargetMode="External"/></Relationships>
</file>

<file path=xl/externalLinks/_rels/externalLink3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&#65328;&#65332;&#26989;&#21209;\&#24037;&#25968;&#26085;&#22577;\&#65328;&#65332;&#38283;&#65315;&#20316;&#25104;\&#65328;&#65332;&#26085;&#22577;&#24773;&#22577;\&#65328;&#65332;&#38283;&#65315;%20&#26085;&#22577;&#12481;&#12540;&#12512;&#12467;&#12540;&#12489;.xls" TargetMode="External"/></Relationships>
</file>

<file path=xl/externalLinks/_rels/externalLink3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34ls2\qad\@hinjou\&#21069;&#24029;\&#20998;&#26512;&#65404;&#65392;&#65412;\OOHIRA\0\TRIAL\TAMURA.XLS" TargetMode="External"/></Relationships>
</file>

<file path=xl/externalLinks/_rels/externalLink3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OOHIRA\0\TRIAL\TAMUR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dist\99forms\TEMP5.XLS" TargetMode="External"/></Relationships>
</file>

<file path=xl/externalLinks/_rels/externalLink3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1179d1\&#24037;&#25968;\&#9313;%20%20137&#26399;&#24037;&#25968;&#35211;&#31309;&#65288;&#20849;&#26377;&#65289;\&#24037;&#25968;&#35211;&#31309;&#12426;\J97P\J97PT&#35211;&#31309;&#20381;&#38972;.xls" TargetMode="External"/></Relationships>
</file>

<file path=xl/externalLinks/_rels/externalLink3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1179d1\&#24037;&#25968;\&#9313;%20%20137&#26399;&#24037;&#25968;&#35211;&#31309;&#65288;&#20849;&#26377;&#65289;\&#24037;&#25968;&#35211;&#31309;&#12426;\J97P\J97PT&#35211;&#31309;&#20381;&#38972;.xls" TargetMode="External"/></Relationships>
</file>

<file path=xl/externalLinks/_rels/externalLink3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Q81D1\&#23433;&#20840;&#25126;&#30053;\DB\INFRA\&#9733;DB&#27969;RC.XLS" TargetMode="External"/></Relationships>
</file>

<file path=xl/externalLinks/_rels/externalLink3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81D1\&#23433;&#20840;&#25126;&#30053;\DB\INFRA\&#9733;DB&#27969;RC.XLS" TargetMode="External"/></Relationships>
</file>

<file path=xl/externalLinks/_rels/externalLink3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159274\lee2\DATAFILE\YOOHAN\&#46020;&#52636;&#50629;&#47924;\DATA-&#52572;&#51333;.xls" TargetMode="External"/></Relationships>
</file>

<file path=xl/externalLinks/_rels/externalLink3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159274\lee2\DATAFILE\YOOHAN\&#46020;&#52636;&#50629;&#47924;\DATA-&#52572;&#51333;.xls" TargetMode="External"/></Relationships>
</file>

<file path=xl/externalLinks/_rels/externalLink3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connect.adient.com\Documents%20and%20Settings\ajonesro\My%20Documents\Business%20Operating%20System%20(AE)\BOS%20Revision\October%202012\5)%20PLUS\27-Sept\Directed%20Supplier%20Summary%20-%20SSOW%20Checklist%20Table%20DRAFT~1.xlsx" TargetMode="External"/></Relationships>
</file>

<file path=xl/externalLinks/_rels/externalLink32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hegaofeng\Desktop\https:\connect.adient.com\Documents%20and%20Settings\ajonesro\My%20Documents\Business%20Operating%20System%20(AE)\BOS%20Revision\October%202012\5)%20PLUS\27-Sept\Directed%20Supplier%20Summary%20-%20SSOW%20Checklist%20Table%20DRAFT~1.xlsx?EC2E8225" TargetMode="External"/><Relationship Id="rId1" Type="http://schemas.openxmlformats.org/officeDocument/2006/relationships/externalLinkPath" Target="file:///\\EC2E8225\Directed%20Supplier%20Summary%20-%20SSOW%20Checklist%20Table%20DRAFT~1.xlsx" TargetMode="External"/></Relationships>
</file>

<file path=xl/externalLinks/_rels/externalLink3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9AD5D1\&#36855;&#23470;&#12398;&#37096;&#23627;\WINDOWS\TEMP\MC&#12514;&#12487;&#12523;Share.xls" TargetMode="External"/></Relationships>
</file>

<file path=xl/externalLinks/_rels/externalLink3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D5D1\&#36855;&#23470;&#12398;&#37096;&#23627;\WINDOWS\TEMP\MC&#12514;&#12487;&#12523;Shar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dist\99forms\TEMP5.XLS" TargetMode="External"/></Relationships>
</file>

<file path=xl/externalLinks/_rels/externalLink3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KCHONG1\Forecast\643\6+6vbud\Ranger\Rngr6+6vBud%20albFY.xls" TargetMode="External"/></Relationships>
</file>

<file path=xl/externalLinks/_rels/externalLink3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KCHONG1\Forecast\643\6+6vbud\Ranger\Rngr6+6vBud%20albFY.xls" TargetMode="External"/></Relationships>
</file>

<file path=xl/externalLinks/_rels/externalLink3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9AC9D1\&#20304;&#36032;-&#35914;&#20849;&#26377;\J48G\J48G_Clifford.xls" TargetMode="External"/></Relationships>
</file>

<file path=xl/externalLinks/_rels/externalLink3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C9D1\&#20304;&#36032;-&#35914;&#20849;&#26377;\J48G\J48G_Clifford.xls" TargetMode="External"/></Relationships>
</file>

<file path=xl/externalLinks/_rels/externalLink3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Documents%20and%20Settings\v012266\Local%20Settings\Temporary%20Internet%20Files\OLKD\SAQ_Mtg\&#31532;002&#22238;\SAQ_Mtg\&#31532;001&#22238;\&#21442;&#32771;_&#12527;&#12540;&#12473;&#12488;&#12522;&#12473;&#12488;\J60E%20%200130.xls" TargetMode="External"/></Relationships>
</file>

<file path=xl/externalLinks/_rels/externalLink3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v012266\Local%20Settings\Temporary%20Internet%20Files\OLKD\SAQ_Mtg\&#31532;002&#22238;\SAQ_Mtg\&#31532;001&#22238;\&#21442;&#32771;_&#12527;&#12540;&#12473;&#12488;&#12522;&#12473;&#12488;\J60E%20%200130.xls" TargetMode="External"/></Relationships>
</file>

<file path=xl/externalLinks/_rels/externalLink3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\USERS\ABS\OCMMTG\BILLPKG.XLS" TargetMode="External"/></Relationships>
</file>

<file path=xl/externalLinks/_rels/externalLink3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Y:\U\USERS\ABS\OCMMTG\BILLPKG.XLS" TargetMode="External"/></Relationships>
</file>

<file path=xl/externalLinks/_rels/externalLink3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PSOCYCLE\jgulbran\650b%20-%201+11\LM%20Exec%20Summary%20650b.xls" TargetMode="External"/></Relationships>
</file>

<file path=xl/externalLinks/_rels/externalLink3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gulbran\650b%20-%201+11\LM%20Exec%20Summary%20650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\TWESSNER\WINXL\FORECAST.XLS" TargetMode="External"/></Relationships>
</file>

<file path=xl/externalLinks/_rels/externalLink3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HN-FP01\public\Documents%20and%20Settings\RMiner\Local%20Settings\Temporary%20Internet%20Files\OLK1E\WINDOWS\TEMP\APR-Audi%20C5C6_Aken_3_12_2004.xls" TargetMode="External"/></Relationships>
</file>

<file path=xl/externalLinks/_rels/externalLink3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Documents%20and%20Settings\RMiner\Local%20Settings\Temporary%20Internet%20Files\OLK1E\WINDOWS\TEMP\APR-Audi%20C5C6_Aken_3_12_2004.xls" TargetMode="External"/></Relationships>
</file>

<file path=xl/externalLinks/_rels/externalLink3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gend-1zlymjc3\&#21697;&#36136;&#37096;&#20849;&#20139;&#25991;&#20214;\windows\TEMP\WINDOWS\TEMP\WINDOWS\TEMP\~0036951.xls" TargetMode="External"/></Relationships>
</file>

<file path=xl/externalLinks/_rels/externalLink3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WINDOWS\TEMP\~0036951.xls" TargetMode="External"/></Relationships>
</file>

<file path=xl/externalLinks/_rels/externalLink3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&#20840;&#38656;&amp;&#65404;&#65386;&#65393;&#23455;&#32318;\&#24220;&#30476;&#21029;&#20840;&#38656;&#23455;&#32318;.xls" TargetMode="External"/></Relationships>
</file>

<file path=xl/externalLinks/_rels/externalLink3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&#20840;&#38656;&amp;&#65404;&#65386;&#65393;&#23455;&#32318;\&#24220;&#30476;&#21029;&#20840;&#38656;&#23455;&#32318;.xls" TargetMode="External"/></Relationships>
</file>

<file path=xl/externalLinks/_rels/externalLink3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connect.adient.com\Documents%20and%20Settings\ajonesro\My%20Documents\Business%20Operating%20System\2010\October%202010\Drafts\Global%20Forms,%20WI,%20Etc\3)%20PLUS\Gate%20Workbook%20AE-PLUS-FR-16-E%20(DRAFT%20REV%2008)%20MARKUPS.xlsm" TargetMode="External"/></Relationships>
</file>

<file path=xl/externalLinks/_rels/externalLink34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hegaofeng\Desktop\https:\connect.adient.com\Documents%20and%20Settings\ajonesro\My%20Documents\Business%20Operating%20System\2010\October%202010\Drafts\Global%20Forms,%20WI,%20Etc\3)%20PLUS\Gate%20Workbook%20AE-PLUS-FR-16-E%20(DRAFT%20REV%2008)%20MARKUPS.xlsm?AC3385D0" TargetMode="External"/><Relationship Id="rId1" Type="http://schemas.openxmlformats.org/officeDocument/2006/relationships/externalLinkPath" Target="file:///\\AC3385D0\Gate%20Workbook%20AE-PLUS-FR-16-E%20(DRAFT%20REV%2008)%20MARKUPS.xlsm" TargetMode="External"/></Relationships>
</file>

<file path=xl/externalLinks/_rels/externalLink3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13ls4\ls4_mazda\Documents%20and%20Settings\m811389\Local%20Settings\Temporary%20Internet%20Files\OLK5\25ECEND.xls" TargetMode="External"/></Relationships>
</file>

<file path=xl/externalLinks/_rels/externalLink3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13ls4\ls4_mazda\Documents%20and%20Settings\m811389\Local%20Settings\Temporary%20Internet%20Files\OLK5\25ECEN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TWESSNER\WINXL\FORECAST.XLS" TargetMode="External"/></Relationships>
</file>

<file path=xl/externalLinks/_rels/externalLink3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Q78D1\&#20849;&#26377;\Technology%20Development\135FY%201Q%20Health-Check\Distributed\&#24037;&#25968;&#38598;&#35336;&#32080;&#26524;.xls" TargetMode="External"/></Relationships>
</file>

<file path=xl/externalLinks/_rels/externalLink3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78D1\&#20849;&#26377;\Technology%20Development\135FY%201Q%20Health-Check\Distributed\&#24037;&#25968;&#38598;&#35336;&#32080;&#26524;.xls" TargetMode="External"/></Relationships>
</file>

<file path=xl/externalLinks/_rels/externalLink3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0F78D1\&#23721;&#23822;&#31532;4&#20489;&#24235;\&#21069;&#30000;\&#65322;&#65301;&#65300;&#65313;\&#37325;&#37327;\&#37325;&#37327;&#28204;&#23450;&#20381;&#38972;&#65288;FPD&#65289;.xls" TargetMode="External"/></Relationships>
</file>

<file path=xl/externalLinks/_rels/externalLink3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F78D1\&#23721;&#23822;&#31532;4&#20489;&#24235;\&#21069;&#30000;\&#65322;&#65301;&#65300;&#65313;\&#37325;&#37327;\&#37325;&#37327;&#28204;&#23450;&#20381;&#38972;&#65288;FPD&#65289;.xls" TargetMode="External"/></Relationships>
</file>

<file path=xl/externalLinks/_rels/externalLink3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m20d1\d\WINDOWS\TEMP\J29A980124.xls" TargetMode="External"/></Relationships>
</file>

<file path=xl/externalLinks/_rels/externalLink3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m20d1\d\WINDOWS\TEMP\J29A980124.xls" TargetMode="External"/></Relationships>
</file>

<file path=xl/externalLinks/_rels/externalLink3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12467;&#12473;&#12488;&#31649;&#29702;.xls" TargetMode="External"/></Relationships>
</file>

<file path=xl/externalLinks/_rels/externalLink3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&#12467;&#12473;&#12488;&#31649;&#29702;.xls" TargetMode="External"/></Relationships>
</file>

<file path=xl/externalLinks/_rels/externalLink3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9A59D1\JET&#20013;&#35895;-2\&#26449;&#19978;\J16&#65411;&#65405;&#65412;&#65420;&#65383;&#65394;&#65433;\J16L20018006&#27491;&#31361;\20018006.xls" TargetMode="External"/></Relationships>
</file>

<file path=xl/externalLinks/_rels/externalLink3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59D1\JET&#20013;&#35895;-2\&#26449;&#19978;\J16&#65411;&#65405;&#65412;&#65420;&#65383;&#65394;&#65433;\J16L20018006&#27491;&#31361;\200180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connect.adient.com\Documents%20and%20Settings\ajonesro\My%20Documents\Business%20Operating%20System\2010\October%202010\Drafts\Global%20Forms,%20WI,%20Etc\3)%20PLUS\DRAFT%20Gate%20Workbook%20AE-PLUS-FR-16-E%20(Rev%2008).xlsm" TargetMode="External"/></Relationships>
</file>

<file path=xl/externalLinks/_rels/externalLink3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9z91d1\d\WINDOWS\TEMP\J29A980124.xls" TargetMode="External"/></Relationships>
</file>

<file path=xl/externalLinks/_rels/externalLink3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z91d1\d\WINDOWS\TEMP\J29A980124.xls" TargetMode="External"/></Relationships>
</file>

<file path=xl/externalLinks/_rels/externalLink3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2km3d1\&#20849;&#26377;\35&#12539;J37A\040&#12539;&#12467;&#12473;&#12488;\040&#12539;&#26032;&#35373;CR\02&#24180;11&#26376;CR&#27963;&#21205;\&#65322;&#65298;&#65305;&#37096;&#21697;&#12522;&#12473;&#12488;0420.xls" TargetMode="External"/></Relationships>
</file>

<file path=xl/externalLinks/_rels/externalLink3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2km3d1\&#20849;&#26377;\35&#12539;J37A\040&#12539;&#12467;&#12473;&#12488;\040&#12539;&#26032;&#35373;CR\02&#24180;11&#26376;CR&#27963;&#21205;\&#65322;&#65298;&#65305;&#37096;&#21697;&#12522;&#12473;&#12488;0420.xls" TargetMode="External"/></Relationships>
</file>

<file path=xl/externalLinks/_rels/externalLink3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lvideo\d\&#26449;&#19978;\&#26449;&#19978;\J48E\&#65411;&#65405;&#65412;&#65420;&#65383;&#65394;&#65433;\&#23455;&#36554;\&#12508;&#12531;&#12493;&#12483;&#12488;&#21488;&#36554;&#12486;&#12473;&#12488;.xls" TargetMode="External"/></Relationships>
</file>

<file path=xl/externalLinks/_rels/externalLink3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tlvideo\d\&#26449;&#19978;\&#26449;&#19978;\J48E\&#65411;&#65405;&#65412;&#65420;&#65383;&#65394;&#65433;\&#23455;&#36554;\&#12508;&#12531;&#12493;&#12483;&#12488;&#21488;&#36554;&#12486;&#12473;&#12488;.xls" TargetMode="External"/></Relationships>
</file>

<file path=xl/externalLinks/_rels/externalLink3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42\&#20849;&#26377;\WINDOWS\&#65411;&#65438;&#65405;&#65400;&#65412;&#65391;&#65420;&#65439;\&#20840;&#37096;\work\&#65347;&#65363;&#65305;&#65303;\&#65315;&#65331;&#35519;&#26619;&#65329;&#65297;&#65298;master.xls" TargetMode="External"/></Relationships>
</file>

<file path=xl/externalLinks/_rels/externalLink3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42\&#20849;&#26377;\WINDOWS\&#65411;&#65438;&#65405;&#65400;&#65412;&#65391;&#65420;&#65439;\&#20840;&#37096;\work\&#65347;&#65363;&#65305;&#65303;\&#65315;&#65331;&#35519;&#26619;&#65329;&#65297;&#65298;master.xls" TargetMode="External"/></Relationships>
</file>

<file path=xl/externalLinks/_rels/externalLink3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v79d1\d\ogawa%20&#20316;&#26989;\3&#12534;&#26376;&#35211;&#36890;&#12375;\WINDOWS\TEMP\AIM&#36554;&#31278;&#21029;98.6.xls" TargetMode="External"/></Relationships>
</file>

<file path=xl/externalLinks/_rels/externalLink3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v79d1\d\ogawa%20&#20316;&#26989;\3&#12534;&#26376;&#35211;&#36890;&#12375;\WINDOWS\TEMP\AIM&#36554;&#31278;&#21029;98.6.xls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hegaofeng\Desktop\https:\connect.adient.com\Documents%20and%20Settings\ajonesro\My%20Documents\Business%20Operating%20System\2010\October%202010\Drafts\Global%20Forms,%20WI,%20Etc\3)%20PLUS\DRAFT%20Gate%20Workbook%20AE-PLUS-FR-16-E%20(Rev%2008).xlsm?AC3385D0" TargetMode="External"/><Relationship Id="rId1" Type="http://schemas.openxmlformats.org/officeDocument/2006/relationships/externalLinkPath" Target="file:///\\AC3385D0\DRAFT%20Gate%20Workbook%20AE-PLUS-FR-16-E%20(Rev%2008).xlsm" TargetMode="External"/></Relationships>
</file>

<file path=xl/externalLinks/_rels/externalLink3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Documents%20and%20Settings\m911083\&#12487;&#12473;&#12463;&#12488;&#12483;&#12503;\&#12513;&#12540;&#12459;&#12540;&#26908;&#32034;.xls" TargetMode="External"/></Relationships>
</file>

<file path=xl/externalLinks/_rels/externalLink3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911083\&#12487;&#12473;&#12463;&#12488;&#12483;&#12503;\&#12513;&#12540;&#12459;&#12540;&#26908;&#32034;.xls" TargetMode="External"/></Relationships>
</file>

<file path=xl/externalLinks/_rels/externalLink3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0l29d1\a_&#20117;&#19978;\Documents%20and%20Settings\m851692\My%20Documents\My%20Documents\&#27700;&#37326;\J37L\2003.01.20%20J37L%20PSS&#29992;&#12288;&#25552;&#20379;Data.xls" TargetMode="External"/></Relationships>
</file>

<file path=xl/externalLinks/_rels/externalLink3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l29d1\a_&#20117;&#19978;\Documents%20and%20Settings\m851692\My%20Documents\My%20Documents\&#27700;&#37326;\J37L\2003.01.20%20J37L%20PSS&#29992;&#12288;&#25552;&#20379;Data.xls" TargetMode="External"/></Relationships>
</file>

<file path=xl/externalLinks/_rels/externalLink3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kaikei\Prj&#38306;&#20418;\&#12473;&#12465;&#12472;&#12517;&#12540;&#12523;&#12510;&#12473;&#12479;&#12540;\J44\&#35211;&#31309;&#12426;\0401%20NEW%20J44A\J50\J50&#25237;&#36039;&#12459;&#12524;&#12531;&#12480;&#12521;&#12452;&#12474;.xls" TargetMode="External"/></Relationships>
</file>

<file path=xl/externalLinks/_rels/externalLink3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kaikei\Prj&#38306;&#20418;\&#12473;&#12465;&#12472;&#12517;&#12540;&#12523;&#12510;&#12473;&#12479;&#12540;\J44\&#35211;&#31309;&#12426;\0401%20NEW%20J44A\J50\J50&#25237;&#36039;&#12459;&#12524;&#12531;&#12480;&#12521;&#12452;&#12474;.xls" TargetMode="External"/></Relationships>
</file>

<file path=xl/externalLinks/_rels/externalLink3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3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3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C:\Documents\WeChat%20Files\wxid_g9l3iofrp0qg22\FileStorage\File\2023-06\RecoveredExternalLink1" TargetMode="External"/></Relationships>
</file>

<file path=xl/externalLinks/_rels/externalLink3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0U45D1\&#31689;&#22320;&#20849;&#26377;\J44\10%20&#12381;&#12398;&#20182;\&#65404;&#65396;&#65413;\IIHS&#65393;&#65437;&#65400;&#65438;&#65433;_20030068\IIIHS&#23455;&#36554;&#65393;&#65437;&#65400;&#65438;&#65433;&#65418;&#65438;&#65432;&#65393;2002206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FF71D74\Gate%20Workbook%20AE-PLUS-FR-16-E%20(DRAFT%20REV%2008)%20with%20ALL%20DELIVERABLES%20worksheet.xlsm" TargetMode="External"/></Relationships>
</file>

<file path=xl/externalLinks/_rels/externalLink3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U45D1\&#31689;&#22320;&#20849;&#26377;\J44\10%20&#12381;&#12398;&#20182;\&#65404;&#65396;&#65413;\IIHS&#65393;&#65437;&#65400;&#65438;&#65433;_20030068\IIIHS&#23455;&#36554;&#65393;&#65437;&#65400;&#65438;&#65433;&#65418;&#65438;&#65432;&#65393;20022069.xls" TargetMode="External"/></Relationships>
</file>

<file path=xl/externalLinks/_rels/externalLink3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9662062\c\ODSS\WORK\EXCEL\INVEST\&#44228;&#54925;\96&#44228;&#54925;.XLS" TargetMode="External"/></Relationships>
</file>

<file path=xl/externalLinks/_rels/externalLink3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9324D1\&#25512;&#36914;&#20849;&#36890;\&#20445;&#31649;&#24235;(&#33457;&#37326;&#26408;)\&#26989;&#21209;&#25163;&#38918;&#26360;\&#20986;&#22259;&#24773;&#22577;&#65409;&#65392;&#65425;\&#26989;&#38761;&#12469;&#12510;&#12522;.xls" TargetMode="External"/></Relationships>
</file>

<file path=xl/externalLinks/_rels/externalLink3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3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324D1\&#25512;&#36914;&#20849;&#36890;\&#20445;&#31649;&#24235;(&#33457;&#37326;&#26408;)\&#26989;&#21209;&#25163;&#38918;&#26360;\&#20986;&#22259;&#24773;&#22577;&#65409;&#65392;&#65425;\&#26989;&#38761;&#12469;&#12510;&#12522;.xls" TargetMode="External"/></Relationships>
</file>

<file path=xl/externalLinks/_rels/externalLink3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OOHIRA\0\TRIAL\BOOK4.XLS" TargetMode="External"/></Relationships>
</file>

<file path=xl/externalLinks/_rels/externalLink3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3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34ls2\qad\@hinjou\&#21069;&#24029;\&#20998;&#26512;&#65404;&#65392;&#65412;\OOHIRA\0\TRIAL\BOOK4.XLS" TargetMode="External"/></Relationships>
</file>

<file path=xl/externalLinks/_rels/externalLink3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3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CCC&#44277;&#50976;\DS-2\&#50577;&#49885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4FF71D74\Gate%20Workbook%20AE-PLUS-FR-16-E%20(DRAFT%20REV%2008)%20with%20ALL%20DELIVERABLES%20worksheet.xlsm" TargetMode="External"/></Relationships>
</file>

<file path=xl/externalLinks/_rels/externalLink3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ECM%20Paper\&#9733;FY135%20Aug.%20ECM%20paper(FINAL).xls" TargetMode="External"/></Relationships>
</file>

<file path=xl/externalLinks/_rels/externalLink3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CCC&#44277;&#50976;\DS-2\&#50577;&#49885;.XLS" TargetMode="External"/></Relationships>
</file>

<file path=xl/externalLinks/_rels/externalLink3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ECM%20Paper\&#9733;FY135%20Aug.%20ECM%20paper(FINAL).xls" TargetMode="External"/></Relationships>
</file>

<file path=xl/externalLinks/_rels/externalLink3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CCC&#44277;&#50976;\My%20Documents\HP-1\DHP\HPMLGJN.XLS" TargetMode="External"/></Relationships>
</file>

<file path=xl/externalLinks/_rels/externalLink3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y%20documents\&#20385;&#26684;&#38306;&#20418;\4A%20price\J39L\&#65394;&#65405;&#65431;&#65396;&#65433;\PS\J39L%20PS%20ME%20Isr%20Final%20.xls" TargetMode="External"/></Relationships>
</file>

<file path=xl/externalLinks/_rels/externalLink3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CCC&#44277;&#50976;\My%20Documents\HP-1\DHP\HPMLGJN.XLS" TargetMode="External"/></Relationships>
</file>

<file path=xl/externalLinks/_rels/externalLink3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My%20documents\&#20385;&#26684;&#38306;&#20418;\4A%20price\J39L\&#65394;&#65405;&#65431;&#65396;&#65433;\PS\J39L%20PS%20ME%20Isr%20Final%20.xls" TargetMode="External"/></Relationships>
</file>

<file path=xl/externalLinks/_rels/externalLink3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05d1\j60e%20ir#6\%20Works\&#24453;&#21512;&#23460;\99\7\5PS\DB\PS_DB.xls" TargetMode="External"/></Relationships>
</file>

<file path=xl/externalLinks/_rels/externalLink3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I71D1\&#31649;&#29702;&#25351;&#27161;\va&#36914;&#25431;\133&#20104;&#28204;\SPOOL\TOMINAGA\&#23455;&#32318;&#20104;&#28204;\&#24037;&#25968;_&#23455;0.XLS" TargetMode="External"/></Relationships>
</file>

<file path=xl/externalLinks/_rels/externalLink3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q05d1\j60e%20ir#6\%20Works\&#24453;&#21512;&#23460;\99\7\5PS\DB\PS_D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a49d1\d\&#20055;&#21729;&#20445;&#35703;\&#24037;&#25968;&#35211;&#31309;\&#24037;&#25968;&#35211;&#31309;Too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&#65411;&#65438;&#65405;&#65400;&#65412;&#65391;&#65420;&#65439;\&#29983;&#30000;\&#32113;&#26989;&#21209;01.xls" TargetMode="External"/></Relationships>
</file>

<file path=xl/externalLinks/_rels/externalLink4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9457;&#52824;&#47732;\&#49457;&#52824;&#47732;\URGENT.xls" TargetMode="External"/></Relationships>
</file>

<file path=xl/externalLinks/_rels/externalLink4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I71D1\&#31649;&#29702;&#25351;&#27161;\va&#36914;&#25431;\133&#20104;&#28204;\SPOOL\TOMINAGA\&#23455;&#32318;&#20104;&#28204;\&#24037;&#25968;_&#23455;0.XLS" TargetMode="External"/></Relationships>
</file>

<file path=xl/externalLinks/_rels/externalLink4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15LS3\setup\&#21830;&#29992;&#36554;-1\35N&#20385;&#26684;\&#20385;&#26684;&#25919;&#36899;.XLS" TargetMode="External"/></Relationships>
</file>

<file path=xl/externalLinks/_rels/externalLink4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4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636d1\takashima\J37&#25925;&#38556;&#25972;&#20633;&#65331;&#65330;&#65332;&#23455;&#36554;&#35519;&#26619;&#38917;&#30446;&#65288;&#26696;&#65289;.&#12296;&#65420;&#65383;&#65424;&#65432;&#65393;&#12398;&#25925;&#38556;&#38971;&#24230;&#38917;&#30446;&#12505;&#12540;&#12473;&#12297;.xls" TargetMode="External"/></Relationships>
</file>

<file path=xl/externalLinks/_rels/externalLink4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15LS3\setup\&#21830;&#29992;&#36554;-1\35N&#20385;&#26684;\&#20385;&#26684;&#25919;&#36899;.XLS" TargetMode="External"/></Relationships>
</file>

<file path=xl/externalLinks/_rels/externalLink4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636d1\takashima\J37&#25925;&#38556;&#25972;&#20633;&#65331;&#65330;&#65332;&#23455;&#36554;&#35519;&#26619;&#38917;&#30446;&#65288;&#26696;&#65289;.&#12296;&#65420;&#65383;&#65424;&#65432;&#65393;&#12398;&#25925;&#38556;&#38971;&#24230;&#38917;&#30446;&#12505;&#12540;&#12473;&#12297;.xls" TargetMode="External"/></Relationships>
</file>

<file path=xl/externalLinks/_rels/externalLink4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IC21&#20107;&#21209;&#23616;\&#36039;&#26009;\FY134&#27963;&#21205;&#35336;&#30011;\0118R&amp;D_BMM\&#20849;&#26377;\&#23721;&#22478;&#65314;\133VA&#30446;&#27161;\133&#26399;&#30446;&#27161;_f2.xls" TargetMode="External"/></Relationships>
</file>

<file path=xl/externalLinks/_rels/externalLink4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BIC21&#20107;&#21209;&#23616;\&#36039;&#26009;\FY134&#27963;&#21205;&#35336;&#30011;\0118R&amp;D_BMM\&#20849;&#26377;\&#23721;&#22478;&#65314;\133VA&#30446;&#27161;\133&#26399;&#30446;&#27161;_f2.xls" TargetMode="External"/></Relationships>
</file>

<file path=xl/externalLinks/_rels/externalLink4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LTD96\&#51060;&#51061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&#65411;&#65438;&#65405;&#65400;&#65412;&#65391;&#65420;&#65439;\&#29983;&#30000;\&#32113;&#26989;&#21209;01.xls" TargetMode="External"/></Relationships>
</file>

<file path=xl/externalLinks/_rels/externalLink4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ds-2\&#49884;&#51089;&#44032;\&#50577;&#49885;.XLS" TargetMode="External"/></Relationships>
</file>

<file path=xl/externalLinks/_rels/externalLink4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52384;1\A_PJC\KIA\&#50868;&#50689;&#50504;\&#44396;&#47588;&#44228;&#54925;\&#50868;&#50689;&#50504;\&#44396;&#47588;&#44228;&#54925;\WINDOWS\TEMP\&#54540;&#47116;\9711\LTD96\&#51060;&#51061;.XLS" TargetMode="External"/></Relationships>
</file>

<file path=xl/externalLinks/_rels/externalLink4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2508;&#21512;&#31649;&#29702;&#37096;\&#24037;&#20316;\&#24037;&#20316;\2.&#27599;&#21608;\1.&#38598;&#22242;&#21608;&#25253;&#8212;&#32473;&#21016;&#29840;&#29840;\&#23384;&#26723;\2022&#24180;\&#12304;&#27827;&#21271;&#12305;&#9733;&#24037;&#21378;&#36816;&#33829;&#21608;&#25253;2&#26376;&#31532;2&#21608;.xlsx" TargetMode="External"/></Relationships>
</file>

<file path=xl/externalLinks/_rels/externalLink4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ds-2\&#49884;&#51089;&#44032;\&#50577;&#49885;.XLS" TargetMode="External"/></Relationships>
</file>

<file path=xl/externalLinks/_rels/externalLink4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827;&#21271;&#37329;&#23646;&#20214;/&#21345;&#38025;&#21345;&#25187;/&#27827;&#21271;&#25910;&#21457;&#23384;202304.xls" TargetMode="External"/></Relationships>
</file>

<file path=xl/externalLinks/_rels/externalLink4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&#38477;&#26412;&#36164;&#26009;\&#37329;&#23646;&#20214;&#21378;&#30446;&#26631;&#20215;&#26684;&#27979;&#31639;%201-10&#25209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ojekte\FoGs24_60D_Polo_China\60D_080603_13-55-4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W:\Projekte\FoGs24_60D_Polo_China\60D_080603_13-55-4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WINDOWS\Temporary%20Internet%20Files\OLKC2E5\Pricer%20Folder\2000%20Plus\2001%20Strategy\Theresa\Econoline\02_Econ_SI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orary%20Internet%20Files\OLKC2E5\Pricer%20Folder\2000%20Plus\2001%20Strategy\Theresa\Econoline\02_Econ_SI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52384;1\A_PJC\KIA\&#50868;&#50689;&#50504;\&#44396;&#47588;&#44228;&#54925;\&#50868;&#50689;&#50504;\&#44396;&#47588;&#44228;&#54925;\KANG\CDOWN\98&#44228;&#54925;\&#44228;&#54925;&#54801;&#51204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KANG\CDOWN\98&#44228;&#54925;\&#44228;&#54925;&#54801;&#51204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gend-1zlymjc3\&#21697;&#36136;&#37096;&#20849;&#20139;&#25991;&#20214;\windows\TEMP\WINDOWS\TEMP\XLS\&#47928;&#49436;&#50577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XLS\&#47928;&#49436;&#5057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Documents%20and%20Settings\m991685\&#26862;&#20809;&#12459;&#12458;&#12522;\&#21830;&#21697;\J14\J14X\RHD\Indonesia\&#23546;&#35199;&#12373;&#12435;&#20316;&#25104;&#36039;&#26009;\temp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sumption\Assumption%20Forma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Assumption\Assumption%20Forma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sumption\Assumption%20Format95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Assumption\Assumption%20Format95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HN-FP01\public\Documents%20and%20Settings\RMiner\Local%20Settings\Temporary%20Internet%20Files\OLK1E\PAR\2004\China\Changchun\PAR_C6%20foam%20China_06300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Documents%20and%20Settings\RMiner\Local%20Settings\Temporary%20Internet%20Files\OLK1E\PAR\2004\China\Changchun\PAR_C6%20foam%20China_06300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mai\J60\&#21488;&#25968;&#24773;&#22577;\Macintosh%20HD&#12450;&#12503;&#12522;&#12465;&#12540;&#12471;&#12519;&#12531;\Microsoft%20Internet%20Applications\Outlook%20Express%204.0%20&#12501;&#12457;&#12523;&#12480;\Outlook%20Express%20Temp\98_7Dome%20Pass%20DB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imai\J60\&#21488;&#25968;&#24773;&#22577;\Macintosh%20HD&#12450;&#12503;&#12522;&#12465;&#12540;&#12471;&#12519;&#12531;\Microsoft%20Internet%20Applications\Outlook%20Express%204.0%20&#12501;&#12457;&#12523;&#12480;\Outlook%20Express%20Temp\98_7Dome%20Pass%20D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991685\&#26862;&#20809;&#12459;&#12458;&#12522;\&#21830;&#21697;\J14\J14X\RHD\Indonesia\&#23546;&#35199;&#12373;&#12435;&#20316;&#25104;&#36039;&#26009;\temp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34ls2\qad\@hinjou\&#21069;&#24029;\&#20998;&#26512;&#65404;&#65392;&#65412;\QA\7HF\&#36948;&#25104;&#24230;\9611\&#20170;&#26376;&#20998;\TAMUR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QA\7HF\&#36948;&#25104;&#24230;\9611\&#20170;&#26376;&#20998;\TAMUR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G-Calc_Fiat169_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TEMP\G-Calc_Fiat169_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sun\AppData\Local\Microsoft\Windows\Temporary%20Internet%20Files\Content.Outlook\E3IE68C0\&#25991;&#20214;&#21517;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C:\Users\zsun\AppData\Local\Microsoft\Windows\Temporary%20Internet%20Files\Content.Outlook\E3IE68C0\&#25991;&#20214;&#21517;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UDORA\attach\&#35013;&#20633;&#27604;&#36611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EUDORA\attach\&#35013;&#20633;&#27604;&#36611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IC21&#20107;&#21209;&#23616;\&#36039;&#26009;\FY134&#27963;&#21205;&#35336;&#30011;\0118R&amp;D_BMM\&#20849;&#26377;\&#20445;&#31649;&#24235;\VVI\old\&#26862;&#23665;\ACTIVE\&#31038;&#38263;&#22577;&#21578;\&#25351;&#27161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WINDOWS\TEMP\WINDOWS\TEMP\AIM&#36554;&#31278;&#21029;98.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\WINDOWS\TEMP\AIM&#36554;&#31278;&#21029;98.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s173\shr1\Documents%20and%20Settings\m911442\My%20Documents\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173\shr1\Documents%20and%20Settings\m911442\My%20Documents\a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aJianliang\X980\SGM980%20adjuster%20Bulkload%20list%2020080625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MaJianliang\X980\SGM980%20adjuster%20Bulkload%20list%2020080625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My%20Documents\WINDOWS\Desktop\U204\MED09-28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WINDOWS\Desktop\U204\MED09-2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orary%20Internet%20Files\OLK91A2\WINDOWS\TEMP\WINDOWS\TEMP\WINDOWS\TEMP\iaofsm-m\APOA%20BV\Europe%20B256\B256%20Profit%20Mode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WINDOWS\TEMP\WINDOWS\TEMP\WINDOWS\TEMP\iaofsm-m\APOA%20BV\Europe%20B256\B256%20Profit%20Mod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BIC21&#20107;&#21209;&#23616;\&#36039;&#26009;\FY134&#27963;&#21205;&#35336;&#30011;\0118R&amp;D_BMM\&#20849;&#26377;\&#20445;&#31649;&#24235;\VVI\old\&#26862;&#23665;\ACTIVE\&#31038;&#38263;&#22577;&#21578;\&#25351;&#27161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iaofsm-m\c214\Profit%20Model\C214%20Profit%20Model%20%20-%20Version%2016.5%20Status%206-8-0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iaofsm-m\c214\Profit%20Model\C214%20Profit%20Model%20%20-%20Version%2016.5%20Status%206-8-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USSIA\WWB3_97\RUSPROF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RUSSIA\WWB3_97\RUSPROF6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FordOperation\Vehicle\New%20Vechicle%20Program\C206%20L3\C206-S2&amp;RS\ME-C206S2-%2015July02-PA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FordOperation\Vehicle\New%20Vechicle%20Program\C206%20L3\C206-S2&amp;RS\ME-C206S2-%2015July02-PA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JMC\X8\ECR&amp;ECN\ECR%20Document\X8-2008-005\DGoff%20dfmea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JMC\X8\ECR&amp;ECN\ECR%20Document\X8-2008-005\DGoff%20dfme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9z91d1\e\WINDOWS\TEMP\J29A980124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z91d1\e\WINDOWS\TEMP\J29A98012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d06d1\&#21451;&#27810;\&#24460;&#31361;&#65314;&#65321;&#65315;\ROH&#36039;&#26009;&#65298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15ls8\pmkd\WINDOWS\TEMP\000709%20626%20VA%20(2)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15ls8\pmkd\WINDOWS\TEMP\000709%20626%20VA%20(2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My%20Documents\WINDOWS\TEMP\VEHICLE%20LINES\U204\temp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WINDOWS\TEMP\VEHICLE%20LINES\U204\temp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M:\WINNT\Profiles\dpf2ogo\Desktop\Laufende%20Vorg?nge\Pr?sentation%20ZSB%20Stellelement\Praesentation%20aktuell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~1\merkelw\LOKALE~1\Temp\Outbound_Cost_Shipping_Pallet_Calculator_CEE-PLUS-FR-05-13-01-E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DOKUME~1\merkelw\LOKALE~1\Temp\Outbound_Cost_Shipping_Pallet_Calculator_CEE-PLUS-FR-05-13-01-E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ppd.mazda.co.jp:801\jp\sales\ec\pc_seg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ppd.mazda.co.jp:801\jp\sales\ec\pc_se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Ford Joint Drive"/>
      <sheetName val="Sheet1"/>
      <sheetName val="Sheet2"/>
      <sheetName val="Sheet3"/>
      <sheetName val="Engg.Esti Report J44AC"/>
      <sheetName val="J37ACとの比較"/>
      <sheetName val="短計との比較"/>
      <sheetName val="B実部ﾃｽﾄ別工数"/>
      <sheetName val="検索条件メイ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－ＣＡＲ"/>
      <sheetName val="報告用"/>
      <sheetName val="TOMO加工 "/>
      <sheetName val="DB-P1"/>
      <sheetName val="ｵｰﾄｸﾞﾗﾌﾃﾞｰﾀ最新版"/>
      <sheetName val="ｴﾈﾙｷﾞｰ比較"/>
      <sheetName val="採否比較金額"/>
      <sheetName val="評価比較件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実部ﾃｽﾄ別工数"/>
      <sheetName val="C実部ﾃｽﾄ別工数"/>
      <sheetName val="車実部ﾃｽﾄ別工数"/>
      <sheetName val="電技開部ﾃｽﾄ別工数"/>
      <sheetName val="工数発生ﾊﾟﾀｰﾝ"/>
      <sheetName val="設計FSS係数"/>
      <sheetName val="Parameters"/>
      <sheetName val="LX-I4"/>
      <sheetName val="XLS Avg Rev"/>
      <sheetName val="検索条件"/>
      <sheetName val="rpt03"/>
      <sheetName val="rpt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実部ﾃｽﾄ別工数"/>
      <sheetName val="C実部ﾃｽﾄ別工数"/>
      <sheetName val="車実部ﾃｽﾄ別工数"/>
      <sheetName val="電技開部ﾃｽﾄ別工数"/>
      <sheetName val="工数発生ﾊﾟﾀｰﾝ"/>
      <sheetName val="設計FSS係数"/>
      <sheetName val="Parameters"/>
      <sheetName val="LX-I4"/>
      <sheetName val="XLS Avg Rev"/>
      <sheetName val="検索条件"/>
      <sheetName val="rpt03"/>
      <sheetName val="rpt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ﾓﾃﾞﾙ別(Truck)86〜"/>
      <sheetName val="検索条件メイク"/>
      <sheetName val="検索条件クラスタイプ"/>
      <sheetName val="検索条件MAZDA"/>
      <sheetName val="検索条件"/>
      <sheetName val="rpt03"/>
      <sheetName val="rpt04"/>
      <sheetName val="#REF!"/>
      <sheetName val="Ford Opt &amp; Avg Rev"/>
      <sheetName val="tbl"/>
      <sheetName val="SN951999"/>
      <sheetName val="风险类别"/>
      <sheetName val="B実部ﾃｽﾄ別工数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ﾓﾃﾞﾙ別(Truck)86〜"/>
      <sheetName val="検索条件メイク"/>
      <sheetName val="検索条件クラスタイプ"/>
      <sheetName val="検索条件MAZDA"/>
      <sheetName val="検索条件"/>
      <sheetName val="rpt03"/>
      <sheetName val="rpt04"/>
      <sheetName val="#REF!"/>
      <sheetName val="Ford Opt &amp; Avg Rev"/>
      <sheetName val="tbl"/>
      <sheetName val="SN951999"/>
      <sheetName val="风险类别"/>
      <sheetName val="B実部ﾃｽﾄ別工数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 Financials"/>
      <sheetName val="Cal"/>
      <sheetName val="Allocation"/>
      <sheetName val="Rev"/>
      <sheetName val="Map"/>
      <sheetName val="Volumes"/>
      <sheetName val="VL PBT"/>
      <sheetName val="#REF"/>
      <sheetName val="Status Summary - Incurred"/>
      <sheetName val="GIFS Data -- Test"/>
      <sheetName val="GIFS Data -- New"/>
      <sheetName val="検索条件メイク"/>
      <sheetName val="data"/>
      <sheetName val="KEI133"/>
      <sheetName val="SUM14Z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 Financials"/>
      <sheetName val="Cal"/>
      <sheetName val="Allocation"/>
      <sheetName val="Rev"/>
      <sheetName val="Map"/>
      <sheetName val="Volumes"/>
      <sheetName val="VL PBT"/>
      <sheetName val="#REF"/>
      <sheetName val="Status Summary - Incurred"/>
      <sheetName val="GIFS Data -- Test"/>
      <sheetName val="GIFS Data -- New"/>
      <sheetName val="検索条件メイク"/>
      <sheetName val="data"/>
      <sheetName val="KEI133"/>
      <sheetName val="SUM14Z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0A &amp; A15A"/>
      <sheetName val="C80 Hedge &amp; Prov."/>
      <sheetName val="SUM14ZC1"/>
      <sheetName val="Cal"/>
      <sheetName val="#REF"/>
      <sheetName val="Map"/>
      <sheetName val="VL PBT"/>
      <sheetName val="Rev"/>
      <sheetName val="Volum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0A &amp; A15A"/>
      <sheetName val="C80 Hedge &amp; Prov."/>
      <sheetName val="SUM14ZC1"/>
      <sheetName val="Cal"/>
      <sheetName val="#REF"/>
      <sheetName val="Map"/>
      <sheetName val="VL PBT"/>
      <sheetName val="Rev"/>
      <sheetName val="Volum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G list"/>
      <sheetName val="C80 Hedge &amp; Prov."/>
    </sheetNames>
    <definedNames>
      <definedName name="canSPbaseDLG"/>
      <definedName name="okSPbaseDLG"/>
    </definedNames>
    <sheetDataSet>
      <sheetData sheetId="0" refreshError="1"/>
      <sheetData sheetId="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G list"/>
      <sheetName val="C80 Hedge &amp; Prov."/>
    </sheetNames>
    <definedNames>
      <definedName name="canSPbaseDLG"/>
      <definedName name="okSPbaseDLG"/>
    </defined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1f"/>
      <sheetName val="P1"/>
      <sheetName val="Att-1 10-15ﾓｰﾄﾞ燃費"/>
      <sheetName val="Att-2 WR"/>
      <sheetName val="Att-3 開発ｽｹｼﾞｭｰﾙ"/>
      <sheetName val="Att-4 ｽﾛｯﾄﾙ"/>
      <sheetName val="DNA Fig2"/>
      <sheetName val="ｽｹｼﾞｭｰﾙ Fig4"/>
      <sheetName val="その他Fi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reening Q"/>
      <sheetName val="Pre-questionnaire"/>
      <sheetName val="Codes"/>
      <sheetName val="Sheet1"/>
      <sheetName val="Sheet2"/>
      <sheetName val="C80 Hedge &amp; Prov."/>
      <sheetName val="Sample rawdata_table 20040227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reening Q"/>
      <sheetName val="Pre-questionnaire"/>
      <sheetName val="Codes"/>
      <sheetName val="Sheet1"/>
      <sheetName val="Sheet2"/>
      <sheetName val="C80 Hedge &amp; Prov."/>
      <sheetName val="Sample rawdata_table 20040227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"/>
      <sheetName val="FAP (2)"/>
      <sheetName val="FAP"/>
      <sheetName val="Income State."/>
      <sheetName val="Investment"/>
      <sheetName val="Feature Change List"/>
      <sheetName val="FAP-SI"/>
      <sheetName val="Parameters"/>
      <sheetName val="B実部ﾃｽﾄ別工数"/>
      <sheetName val="Codes"/>
      <sheetName val="Sheet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"/>
      <sheetName val="FAP (2)"/>
      <sheetName val="FAP"/>
      <sheetName val="Income State."/>
      <sheetName val="Investment"/>
      <sheetName val="Feature Change List"/>
      <sheetName val="FAP-SI"/>
      <sheetName val="Parameters"/>
      <sheetName val="B実部ﾃｽﾄ別工数"/>
      <sheetName val="Codes"/>
      <sheetName val="Sheet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 Tasks"/>
      <sheetName val="Total PMO"/>
      <sheetName val="Carols Resp"/>
      <sheetName val="FAP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 Tasks"/>
      <sheetName val="Total PMO"/>
      <sheetName val="Carols Resp"/>
      <sheetName val="FAP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분석mast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무빙"/>
      <sheetName val="의장"/>
      <sheetName val="본사"/>
      <sheetName val="고무"/>
      <sheetName val="구동"/>
      <sheetName val="년_원단위-관리표"/>
      <sheetName val="1월"/>
      <sheetName val="2월"/>
      <sheetName val="3월"/>
      <sheetName val="4월"/>
      <sheetName val="5월"/>
      <sheetName val="6월"/>
      <sheetName val="7월 "/>
      <sheetName val="8월 "/>
      <sheetName val="9월"/>
      <sheetName val="10월"/>
      <sheetName val="11월"/>
      <sheetName val="12월"/>
      <sheetName val="ITEM별 생산_Shot수"/>
      <sheetName val="Sheet4"/>
      <sheetName val="Sheet5"/>
      <sheetName val="Sheet6"/>
      <sheetName val="원단위"/>
      <sheetName val="PRESS DATA"/>
      <sheetName val="재료(확정,11월19일)"/>
      <sheetName val="ML"/>
      <sheetName val="종합"/>
      <sheetName val="PS일계획"/>
      <sheetName val="99경비"/>
      <sheetName val="Macro1"/>
      <sheetName val="차수"/>
      <sheetName val="report_20"/>
      <sheetName val="camera_30"/>
      <sheetName val="97계획(96.11"/>
      <sheetName val="二.POSITION.XLS"/>
      <sheetName val="9-1차이내역"/>
      <sheetName val="Master (2)"/>
      <sheetName val="Sheet6 (3)"/>
      <sheetName val="96"/>
      <sheetName val="04年不良"/>
      <sheetName val="工位器具-料盒、筐盘点差异率"/>
      <sheetName val="FO-BO-ER"/>
      <sheetName val="2.대외공문"/>
      <sheetName val="HP1AMLIST"/>
      <sheetName val="DATE"/>
      <sheetName val="PRCPL.MCR"/>
      <sheetName val="내수1.8GL"/>
      <sheetName val="문서처리전"/>
      <sheetName val="#REF"/>
      <sheetName val="Assumption"/>
      <sheetName val="HCCE01"/>
      <sheetName val="완성차"/>
      <sheetName val="CVT산정"/>
      <sheetName val="작동logic"/>
      <sheetName val="Sheet6 _3_"/>
      <sheetName val="6 N.m CCW 전류"/>
      <sheetName val="data"/>
      <sheetName val="Bid_Sheet"/>
      <sheetName val="Menu"/>
      <sheetName val="CLM-MP"/>
      <sheetName val="외주현황.wq1"/>
      <sheetName val="TCA"/>
      <sheetName val="그룹별MAST_(2)"/>
      <sheetName val="7월_"/>
      <sheetName val="8월_"/>
      <sheetName val="ITEM별_생산_Shot수"/>
      <sheetName val="PRESS_DATA"/>
      <sheetName val="A-A"/>
      <sheetName val="신규DEP"/>
      <sheetName val="매출"/>
      <sheetName val="차종별"/>
      <sheetName val="PUR-Roadmap"/>
      <sheetName val="SLIDES"/>
      <sheetName val="OPT손익 내수"/>
      <sheetName val="OPT손익 수출"/>
      <sheetName val="진행 DATA (2)"/>
      <sheetName val="CNV 26251"/>
      <sheetName val="ISRDATA"/>
      <sheetName val="（7）品質  不良质量成本率"/>
      <sheetName val="자산_종합"/>
      <sheetName val="R&amp;D"/>
      <sheetName val="전국업체"/>
      <sheetName val="일일검수"/>
      <sheetName val="출고관리"/>
      <sheetName val="우진재고"/>
      <sheetName val="거래명세표"/>
      <sheetName val="울산재고"/>
      <sheetName val="DWPM"/>
      <sheetName val="차종별장판"/>
      <sheetName val="CAPA"/>
      <sheetName val="CAUDIT"/>
      <sheetName val="97계획(96_11"/>
      <sheetName val="존4"/>
      <sheetName val="TONG HOP VL-NC"/>
      <sheetName val="DON GIA"/>
      <sheetName val="Business Plan"/>
      <sheetName val="After sales"/>
      <sheetName val="Sheet"/>
      <sheetName val="CF2"/>
      <sheetName val="CF4"/>
      <sheetName val="CF5"/>
      <sheetName val="CF7"/>
      <sheetName val="CF8"/>
      <sheetName val="GF3"/>
      <sheetName val="128M"/>
      <sheetName val="16EDO"/>
      <sheetName val="16SD"/>
      <sheetName val="16WB"/>
      <sheetName val="256M"/>
      <sheetName val="4M"/>
      <sheetName val="64EDO"/>
      <sheetName val="64SD"/>
      <sheetName val="DRD"/>
      <sheetName val="SRAM"/>
      <sheetName val="ITEM"/>
      <sheetName val="직원신상"/>
      <sheetName val="단가"/>
      <sheetName val="GRACE"/>
      <sheetName val="X-3 ENG"/>
      <sheetName val="SANTAMO"/>
      <sheetName val="125PIECE"/>
      <sheetName val="검기갑지"/>
      <sheetName val="dso-WS"/>
      <sheetName val="일괄인쇄"/>
      <sheetName val="ᄀ별종합"/>
      <sheetName val="TIBURON"/>
      <sheetName val="완성차 미수금"/>
      <sheetName val="품번별"/>
      <sheetName val="Sheet1"/>
      <sheetName val="Sheet6_(3)"/>
      <sheetName val="Master_(2)"/>
      <sheetName val="PRCPL_MCR"/>
      <sheetName val="Sheet6__3_"/>
      <sheetName val="6_N_m_CCW_전류"/>
      <sheetName val="내수1_8GL"/>
      <sheetName val="풍량상한치 제한 data"/>
      <sheetName val="그룹별MAST_(2)1"/>
      <sheetName val="7월_1"/>
      <sheetName val="8월_1"/>
      <sheetName val="ITEM별_생산_Shot수1"/>
      <sheetName val="PRESS_DATA1"/>
      <sheetName val="진행_DATA_(2)"/>
      <sheetName val="CNV_26251"/>
      <sheetName val="DX AT"/>
      <sheetName val="97REJ"/>
      <sheetName val="명단"/>
      <sheetName val="94B"/>
      <sheetName val="Calculation Sheet"/>
      <sheetName val="CA Tas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분석mast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무빙"/>
      <sheetName val="의장"/>
      <sheetName val="본사"/>
      <sheetName val="고무"/>
      <sheetName val="구동"/>
      <sheetName val="년_원단위-관리표"/>
      <sheetName val="1월"/>
      <sheetName val="2월"/>
      <sheetName val="3월"/>
      <sheetName val="4월"/>
      <sheetName val="5월"/>
      <sheetName val="6월"/>
      <sheetName val="7월 "/>
      <sheetName val="8월 "/>
      <sheetName val="9월"/>
      <sheetName val="10월"/>
      <sheetName val="11월"/>
      <sheetName val="12월"/>
      <sheetName val="ITEM별 생산_Shot수"/>
      <sheetName val="Sheet4"/>
      <sheetName val="Sheet5"/>
      <sheetName val="Sheet6"/>
      <sheetName val="원단위"/>
      <sheetName val="PRESS DATA"/>
      <sheetName val="재료(확정,11월19일)"/>
      <sheetName val="ML"/>
      <sheetName val="종합"/>
      <sheetName val="PS일계획"/>
      <sheetName val="99경비"/>
      <sheetName val="Macro1"/>
      <sheetName val="차수"/>
      <sheetName val="report_20"/>
      <sheetName val="camera_30"/>
      <sheetName val="97계획(96.11"/>
      <sheetName val="二.POSITION.XLS"/>
      <sheetName val="9-1차이내역"/>
      <sheetName val="Master (2)"/>
      <sheetName val="Sheet6 (3)"/>
      <sheetName val="96"/>
      <sheetName val="04年不良"/>
      <sheetName val="工位器具-料盒、筐盘点差异率"/>
      <sheetName val="FO-BO-ER"/>
      <sheetName val="2.대외공문"/>
      <sheetName val="HP1AMLIST"/>
      <sheetName val="DATE"/>
      <sheetName val="PRCPL.MCR"/>
      <sheetName val="내수1.8GL"/>
      <sheetName val="문서처리전"/>
      <sheetName val="#REF"/>
      <sheetName val="Assumption"/>
      <sheetName val="HCCE01"/>
      <sheetName val="완성차"/>
      <sheetName val="CVT산정"/>
      <sheetName val="작동logic"/>
      <sheetName val="Sheet6 _3_"/>
      <sheetName val="6 N.m CCW 전류"/>
      <sheetName val="data"/>
      <sheetName val="Bid_Sheet"/>
      <sheetName val="Menu"/>
      <sheetName val="CLM-MP"/>
      <sheetName val="외주현황.wq1"/>
      <sheetName val="TCA"/>
      <sheetName val="그룹별MAST_(2)"/>
      <sheetName val="7월_"/>
      <sheetName val="8월_"/>
      <sheetName val="ITEM별_생산_Shot수"/>
      <sheetName val="PRESS_DATA"/>
      <sheetName val="A-A"/>
      <sheetName val="신규DEP"/>
      <sheetName val="매출"/>
      <sheetName val="차종별"/>
      <sheetName val="PUR-Roadmap"/>
      <sheetName val="SLIDES"/>
      <sheetName val="OPT손익 내수"/>
      <sheetName val="OPT손익 수출"/>
      <sheetName val="진행 DATA (2)"/>
      <sheetName val="CNV 26251"/>
      <sheetName val="ISRDATA"/>
      <sheetName val="（7）品質  不良质量成本率"/>
      <sheetName val="자산_종합"/>
      <sheetName val="R&amp;D"/>
      <sheetName val="전국업체"/>
      <sheetName val="일일검수"/>
      <sheetName val="출고관리"/>
      <sheetName val="우진재고"/>
      <sheetName val="거래명세표"/>
      <sheetName val="울산재고"/>
      <sheetName val="DWPM"/>
      <sheetName val="차종별장판"/>
      <sheetName val="CAPA"/>
      <sheetName val="CAUDIT"/>
      <sheetName val="97계획(96_11"/>
      <sheetName val="존4"/>
      <sheetName val="TONG HOP VL-NC"/>
      <sheetName val="DON GIA"/>
      <sheetName val="Business Plan"/>
      <sheetName val="After sales"/>
      <sheetName val="Sheet"/>
      <sheetName val="CF2"/>
      <sheetName val="CF4"/>
      <sheetName val="CF5"/>
      <sheetName val="CF7"/>
      <sheetName val="CF8"/>
      <sheetName val="GF3"/>
      <sheetName val="128M"/>
      <sheetName val="16EDO"/>
      <sheetName val="16SD"/>
      <sheetName val="16WB"/>
      <sheetName val="256M"/>
      <sheetName val="4M"/>
      <sheetName val="64EDO"/>
      <sheetName val="64SD"/>
      <sheetName val="DRD"/>
      <sheetName val="SRAM"/>
      <sheetName val="ITEM"/>
      <sheetName val="직원신상"/>
      <sheetName val="단가"/>
      <sheetName val="GRACE"/>
      <sheetName val="X-3 ENG"/>
      <sheetName val="SANTAMO"/>
      <sheetName val="125PIECE"/>
      <sheetName val="검기갑지"/>
      <sheetName val="dso-WS"/>
      <sheetName val="일괄인쇄"/>
      <sheetName val="ᄀ별종합"/>
      <sheetName val="TIBURON"/>
      <sheetName val="완성차 미수금"/>
      <sheetName val="품번별"/>
      <sheetName val="Sheet1"/>
      <sheetName val="Sheet6_(3)"/>
      <sheetName val="Master_(2)"/>
      <sheetName val="PRCPL_MCR"/>
      <sheetName val="Sheet6__3_"/>
      <sheetName val="6_N_m_CCW_전류"/>
      <sheetName val="내수1_8GL"/>
      <sheetName val="풍량상한치 제한 data"/>
      <sheetName val="그룹별MAST_(2)1"/>
      <sheetName val="7월_1"/>
      <sheetName val="8월_1"/>
      <sheetName val="ITEM별_생산_Shot수1"/>
      <sheetName val="PRESS_DATA1"/>
      <sheetName val="진행_DATA_(2)"/>
      <sheetName val="CNV_26251"/>
      <sheetName val="DX AT"/>
      <sheetName val="97REJ"/>
      <sheetName val="명단"/>
      <sheetName val="94B"/>
      <sheetName val="Calculation Sheet"/>
      <sheetName val="CA Tas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총괄표"/>
      <sheetName val="Worksheet"/>
      <sheetName val="Import"/>
      <sheetName val="기안"/>
    </sheetNames>
    <sheetDataSet>
      <sheetData sheetId="0" refreshError="1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 refreshError="1"/>
      <sheetData sheetId="2" refreshError="1"/>
      <sheetData sheetId="3" refreshError="1"/>
      <sheetData sheetId="4" refreshError="1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총괄표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1f"/>
      <sheetName val="P1"/>
      <sheetName val="Att-1 10-15ﾓｰﾄﾞ燃費"/>
      <sheetName val="Att-2 WR"/>
      <sheetName val="Att-3 開発ｽｹｼﾞｭｰﾙ"/>
      <sheetName val="Att-4 ｽﾛｯﾄﾙ"/>
      <sheetName val="DNA Fig2"/>
      <sheetName val="ｽｹｼﾞｭｰﾙ Fig4"/>
      <sheetName val="その他Fi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FMEA High RPN"/>
      <sheetName val="Revision History"/>
      <sheetName val="Instructions"/>
      <sheetName val="DFMEA Safety"/>
      <sheetName val="DFMEA Packaging"/>
      <sheetName val="DFMEA Service"/>
      <sheetName val="DFMEA Function"/>
      <sheetName val="DFMEA BSR"/>
      <sheetName val="DFMEA Appearance"/>
      <sheetName val="DFMEA Assembly"/>
      <sheetName val="DFMEA Comfort"/>
      <sheetName val="RPNseverity"/>
      <sheetName val="DFMEA Ergonomics"/>
      <sheetName val="DFMEA TRW.FMC"/>
      <sheetName val="PFMEA"/>
      <sheetName val="Summary"/>
      <sheetName val="MISC"/>
      <sheetName val="Codes"/>
      <sheetName val="Sheet2"/>
      <sheetName val="検索条件"/>
      <sheetName val="rpt03"/>
      <sheetName val="rpt04"/>
      <sheetName val="CA Tasks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FMEA High RPN"/>
      <sheetName val="Revision History"/>
      <sheetName val="Instructions"/>
      <sheetName val="DFMEA Safety"/>
      <sheetName val="DFMEA Packaging"/>
      <sheetName val="DFMEA Service"/>
      <sheetName val="DFMEA Function"/>
      <sheetName val="DFMEA BSR"/>
      <sheetName val="DFMEA Appearance"/>
      <sheetName val="DFMEA Assembly"/>
      <sheetName val="DFMEA Comfort"/>
      <sheetName val="RPNseverity"/>
      <sheetName val="DFMEA Ergonomics"/>
      <sheetName val="DFMEA TRW.FMC"/>
      <sheetName val="PFMEA"/>
      <sheetName val="Summary"/>
      <sheetName val="MISC"/>
      <sheetName val="Codes"/>
      <sheetName val="Sheet2"/>
      <sheetName val="検索条件"/>
      <sheetName val="rpt03"/>
      <sheetName val="rpt04"/>
      <sheetName val="CA Tasks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Instructions"/>
      <sheetName val="検索条件メイク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Instructions"/>
      <sheetName val="検索条件メイク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SP"/>
      <sheetName val="C,CD1"/>
      <sheetName val="C,CD2"/>
      <sheetName val="B"/>
      <sheetName val="ﾘｯﾄﾞ1"/>
      <sheetName val="ﾘｯﾄﾞ2"/>
      <sheetName val="ﾎﾞﾝﾈｯﾄ"/>
      <sheetName val="coa"/>
      <sheetName val="Cal"/>
      <sheetName val="#REF"/>
      <sheetName val="Map"/>
      <sheetName val="VL PBT"/>
      <sheetName val="Rev"/>
      <sheetName val="Volumes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SP"/>
      <sheetName val="C,CD1"/>
      <sheetName val="C,CD2"/>
      <sheetName val="B"/>
      <sheetName val="ﾘｯﾄﾞ1"/>
      <sheetName val="ﾘｯﾄﾞ2"/>
      <sheetName val="ﾎﾞﾝﾈｯﾄ"/>
      <sheetName val="coa"/>
      <sheetName val="Cal"/>
      <sheetName val="#REF"/>
      <sheetName val="Map"/>
      <sheetName val="VL PBT"/>
      <sheetName val="Rev"/>
      <sheetName val="Volumes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ｴｸﾞｻﾏＦ-J"/>
      <sheetName val="ｽｹｼﾞｭｰﾙ"/>
      <sheetName val="ｴｸﾞｻﾏ-J"/>
      <sheetName val="P1-J"/>
      <sheetName val="P2-J"/>
      <sheetName val="P3-J"/>
      <sheetName val="出荷国リストJ"/>
      <sheetName val="出荷国リストE"/>
      <sheetName val="出荷国リストマスター"/>
      <sheetName val="日英対比表"/>
      <sheetName val="_____"/>
      <sheetName val="SUM14Z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ｴｸﾞｻﾏＦ-J"/>
      <sheetName val="ｽｹｼﾞｭｰﾙ"/>
      <sheetName val="ｴｸﾞｻﾏ-J"/>
      <sheetName val="P1-J"/>
      <sheetName val="P2-J"/>
      <sheetName val="P3-J"/>
      <sheetName val="出荷国リストJ"/>
      <sheetName val="出荷国リストE"/>
      <sheetName val="出荷国リストマスター"/>
      <sheetName val="日英対比表"/>
      <sheetName val="_____"/>
      <sheetName val="SUM14Z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車両質量一覧"/>
      <sheetName val="集計用"/>
      <sheetName val="5326X"/>
      <sheetName val="5322X"/>
      <sheetName val="53220"/>
      <sheetName val="5323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X"/>
      <sheetName val="Cost Reduction Programs"/>
      <sheetName val="SUM14ZC1"/>
      <sheetName val="日英対比表"/>
    </sheetNames>
    <definedNames>
      <definedName name="crank"/>
    </definedNames>
    <sheetDataSet>
      <sheetData sheetId="0"/>
      <sheetData sheetId="1"/>
      <sheetData sheetId="2"/>
      <sheetData sheetId="3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X"/>
      <sheetName val="Cost Reduction Programs"/>
      <sheetName val="SUM14ZC1"/>
      <sheetName val="日英対比表"/>
    </sheetNames>
    <definedNames>
      <definedName name="crank"/>
    </definedNames>
    <sheetDataSet>
      <sheetData sheetId="0"/>
      <sheetData sheetId="1"/>
      <sheetData sheetId="2"/>
      <sheetData sheetId="3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Brief"/>
      <sheetName val="Body_Elec_Chas_PT"/>
      <sheetName val="steve PA summary"/>
      <sheetName val="C1-3"/>
      <sheetName val="C4"/>
      <sheetName val="C5"/>
      <sheetName val="C6"/>
      <sheetName val="C7"/>
      <sheetName val="C7-DET"/>
      <sheetName val="C8"/>
      <sheetName val="C9"/>
      <sheetName val="C9-DET"/>
      <sheetName val="C10"/>
      <sheetName val="C12"/>
      <sheetName val="C13"/>
      <sheetName val="C14"/>
      <sheetName val="C14_WS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6"/>
      <sheetName val="C28"/>
      <sheetName val="Cost Reductions (working)"/>
      <sheetName val="Cost Reductions &lt;SC&gt;"/>
      <sheetName val="CXXBlank"/>
      <sheetName val="EEME"/>
      <sheetName val="Present vs &lt;SC&gt;"/>
      <sheetName val="CR By Chunk"/>
      <sheetName val="EU CM - FAP adjusted"/>
      <sheetName val="&lt;PH&gt; vs &lt;SC&gt;"/>
      <sheetName val="Taken by Europe"/>
      <sheetName val="Deleted Items"/>
      <sheetName val="Chunk Distribution"/>
      <sheetName val="Body"/>
      <sheetName val="Electrical"/>
      <sheetName val="Chassis"/>
      <sheetName val="Power Train"/>
      <sheetName val="日英対比表"/>
      <sheetName val="FAP C307 UNIQUE CONTENT FOR P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Brief"/>
      <sheetName val="Body_Elec_Chas_PT"/>
      <sheetName val="steve PA summary"/>
      <sheetName val="C1-3"/>
      <sheetName val="C4"/>
      <sheetName val="C5"/>
      <sheetName val="C6"/>
      <sheetName val="C7"/>
      <sheetName val="C7-DET"/>
      <sheetName val="C8"/>
      <sheetName val="C9"/>
      <sheetName val="C9-DET"/>
      <sheetName val="C10"/>
      <sheetName val="C12"/>
      <sheetName val="C13"/>
      <sheetName val="C14"/>
      <sheetName val="C14_WS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6"/>
      <sheetName val="C28"/>
      <sheetName val="Cost Reductions (working)"/>
      <sheetName val="Cost Reductions &lt;SC&gt;"/>
      <sheetName val="CXXBlank"/>
      <sheetName val="EEME"/>
      <sheetName val="Present vs &lt;SC&gt;"/>
      <sheetName val="CR By Chunk"/>
      <sheetName val="EU CM - FAP adjusted"/>
      <sheetName val="&lt;PH&gt; vs &lt;SC&gt;"/>
      <sheetName val="Taken by Europe"/>
      <sheetName val="Deleted Items"/>
      <sheetName val="Chunk Distribution"/>
      <sheetName val="Body"/>
      <sheetName val="Electrical"/>
      <sheetName val="Chassis"/>
      <sheetName val="Power Train"/>
      <sheetName val="日英対比表"/>
      <sheetName val="FAP C307 UNIQUE CONTENT FOR P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lays"/>
      <sheetName val="U.S. (all Mkts.)"/>
      <sheetName val="Volume Provision"/>
      <sheetName val="Total"/>
      <sheetName val="&lt;PMM&gt; to July 00 SoMP"/>
      <sheetName val="&lt;PA&gt; to July 00 SoMP"/>
      <sheetName val="2001 &lt;PA&gt; to July 00 SoMP"/>
      <sheetName val="Dec-July SoMP"/>
      <sheetName val="Revised Objective"/>
      <sheetName val="Canada"/>
      <sheetName val="Mexico"/>
      <sheetName val="ROW"/>
      <sheetName val="EN%20Somp%200700%20Status%20Inc"/>
      <sheetName val="EN Somp 0700 Status Income"/>
      <sheetName val="Cost Reductions (working)"/>
      <sheetName val="Body_Elec_Chas_PT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lays"/>
      <sheetName val="U.S. (all Mkts.)"/>
      <sheetName val="Volume Provision"/>
      <sheetName val="Total"/>
      <sheetName val="&lt;PMM&gt; to July 00 SoMP"/>
      <sheetName val="&lt;PA&gt; to July 00 SoMP"/>
      <sheetName val="2001 &lt;PA&gt; to July 00 SoMP"/>
      <sheetName val="Dec-July SoMP"/>
      <sheetName val="Revised Objective"/>
      <sheetName val="Canada"/>
      <sheetName val="Mexico"/>
      <sheetName val="ROW"/>
      <sheetName val="EN%20Somp%200700%20Status%20Inc"/>
      <sheetName val="EN Somp 0700 Status Income"/>
      <sheetName val="Cost Reductions (working)"/>
      <sheetName val="Body_Elec_Chas_PT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Variantensplit"/>
      <sheetName val="Inhalt"/>
      <sheetName val="0-MLP"/>
      <sheetName val="1-Basis VoSi"/>
      <sheetName val="2-Sport VoSi"/>
      <sheetName val="3-HiSi"/>
      <sheetName val="4-HiLe starr"/>
      <sheetName val="5-HiLe geteilt"/>
      <sheetName val="6-Seitenpolster"/>
      <sheetName val="7-E-Basis"/>
      <sheetName val="8-E-Sport"/>
      <sheetName val="9-Leder"/>
      <sheetName val="10-Sitzheizg"/>
      <sheetName val="11-Schublade"/>
      <sheetName val="12-LAD mit Netz"/>
      <sheetName val="13-Fußraumleuchte"/>
      <sheetName val="14-Isofix"/>
      <sheetName val="15-Lordose"/>
      <sheetName val="16-Memory"/>
      <sheetName val="17-SAB hinten"/>
      <sheetName val="18-Skisack"/>
      <sheetName val="19-AKS Lehne"/>
      <sheetName val="20-Setzungen"/>
      <sheetName val="21-SWZ"/>
      <sheetName val="Total"/>
      <sheetName val="?bersicht"/>
      <sheetName val="Tax Rates"/>
      <sheetName val="_bersicht"/>
      <sheetName val="SSD Plant Incremental Projects"/>
      <sheetName val="Inputs and Data"/>
      <sheetName val="412"/>
      <sheetName val="NA Sourcing"/>
      <sheetName val="C80 Hedge &amp; Prov."/>
      <sheetName val="SUM14ZC1"/>
      <sheetName val="Instructions"/>
      <sheetName val="Cost Reductions (working)"/>
      <sheetName val="Body_Elec_Chas_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Variantensplit"/>
      <sheetName val="Inhalt"/>
      <sheetName val="0-MLP"/>
      <sheetName val="1-Basis VoSi"/>
      <sheetName val="2-Sport VoSi"/>
      <sheetName val="3-HiSi"/>
      <sheetName val="4-HiLe starr"/>
      <sheetName val="5-HiLe geteilt"/>
      <sheetName val="6-Seitenpolster"/>
      <sheetName val="7-E-Basis"/>
      <sheetName val="8-E-Sport"/>
      <sheetName val="9-Leder"/>
      <sheetName val="10-Sitzheizg"/>
      <sheetName val="11-Schublade"/>
      <sheetName val="12-LAD mit Netz"/>
      <sheetName val="13-Fußraumleuchte"/>
      <sheetName val="14-Isofix"/>
      <sheetName val="15-Lordose"/>
      <sheetName val="16-Memory"/>
      <sheetName val="17-SAB hinten"/>
      <sheetName val="18-Skisack"/>
      <sheetName val="19-AKS Lehne"/>
      <sheetName val="20-Setzungen"/>
      <sheetName val="21-SWZ"/>
      <sheetName val="Total"/>
      <sheetName val="?bersicht"/>
      <sheetName val="Tax Rates"/>
      <sheetName val="_bersicht"/>
      <sheetName val="SSD Plant Incremental Projects"/>
      <sheetName val="Inputs and Data"/>
      <sheetName val="412"/>
      <sheetName val="NA Sourcing"/>
      <sheetName val="C80 Hedge &amp; Prov."/>
      <sheetName val="SUM14ZC1"/>
      <sheetName val="Instructions"/>
      <sheetName val="Cost Reductions (working)"/>
      <sheetName val="Body_Elec_Chas_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손익 내수"/>
      <sheetName val="OPT손익 수출"/>
      <sheetName val="표지"/>
      <sheetName val="LZ RR BUSH"/>
      <sheetName val="1.개선이력"/>
      <sheetName val="2-1.현상"/>
      <sheetName val="RO분석"/>
      <sheetName val="T진도"/>
      <sheetName val="분석mast"/>
      <sheetName val="품의서"/>
      <sheetName val="#REF"/>
      <sheetName val="2차-PROTO-(1)"/>
      <sheetName val="Book1"/>
      <sheetName val="INDIA-ML"/>
      <sheetName val="내수1.8GL"/>
      <sheetName val="BAL(이력관리)"/>
      <sheetName val="Sheet1"/>
      <sheetName val="신고서.전"/>
      <sheetName val="원단위 1계 2계"/>
      <sheetName val="ppcarpet"/>
      <sheetName val="Tiburon"/>
      <sheetName val="존4"/>
      <sheetName val="견적LIST"/>
      <sheetName val="검사성적서(갑)"/>
      <sheetName val="2.대외공문"/>
      <sheetName val="전체현황"/>
      <sheetName val="입력laser"/>
      <sheetName val="정산내역"/>
      <sheetName val="직원신상"/>
      <sheetName val="계산정보"/>
      <sheetName val="Sheet5"/>
      <sheetName val="Sheet6 (3)"/>
      <sheetName val="CAUDIT"/>
      <sheetName val="64164"/>
      <sheetName val="해외생산"/>
      <sheetName val="94B"/>
      <sheetName val="Übersicht"/>
      <sheetName val="0 절삭조건"/>
      <sheetName val="기안"/>
      <sheetName val="major"/>
      <sheetName val="ss"/>
      <sheetName val="인원부하"/>
      <sheetName val="CVT산정"/>
      <sheetName val="매도안"/>
      <sheetName val="to Carlyle 0825"/>
      <sheetName val="Cost Rate"/>
      <sheetName val="Process Rate"/>
      <sheetName val="Flags"/>
      <sheetName val="Tables"/>
      <sheetName val="Sales_1"/>
      <sheetName val="내구품질향상1"/>
      <sheetName val="Tbom-tot"/>
      <sheetName val="FO원단위"/>
      <sheetName val="실적(Q11)"/>
      <sheetName val="예산(Q11)"/>
      <sheetName val="PAKAGE4362"/>
      <sheetName val="ORIGIN"/>
      <sheetName val="PC%계산"/>
      <sheetName val="CODE"/>
      <sheetName val="공문"/>
      <sheetName val="회수1"/>
      <sheetName val="Dbase"/>
      <sheetName val="A-A"/>
      <sheetName val="A000"/>
      <sheetName val="차수"/>
      <sheetName val="완성차 미수금"/>
      <sheetName val="CLM-MP"/>
      <sheetName val="세부"/>
      <sheetName val="제조부문배부"/>
      <sheetName val="Definitions"/>
      <sheetName val="투자-국내2"/>
      <sheetName val="DH BS 03"/>
      <sheetName val="주행"/>
      <sheetName val="일반"/>
      <sheetName val="DATA"/>
      <sheetName val="작성양식"/>
      <sheetName val="Income Statement"/>
      <sheetName val="입력lacer"/>
      <sheetName val="지사"/>
      <sheetName val="2000"/>
      <sheetName val="Tabelle1"/>
      <sheetName val="상용"/>
      <sheetName val="반제품"/>
      <sheetName val="HP1AMLIST"/>
      <sheetName val="ITB COST"/>
      <sheetName val="SALE&amp;COST"/>
      <sheetName val="OPT손익_내수"/>
      <sheetName val="OPT손익_수출"/>
      <sheetName val="LZ_RR_BUSH"/>
      <sheetName val="1_개선이력"/>
      <sheetName val="2-1_현상"/>
      <sheetName val="내수1_8GL"/>
      <sheetName val="원단위_1계_2계"/>
      <sheetName val="신고서_전"/>
      <sheetName val="2_대외공문"/>
      <sheetName val="0_절삭조건"/>
      <sheetName val="Sheet6_(3)"/>
      <sheetName val="to_Carlyle_0825"/>
      <sheetName val="X-3 ENG"/>
      <sheetName val="FromOverTheWorld"/>
      <sheetName val="선반OPT"/>
      <sheetName val="MX628EX"/>
      <sheetName val="비교원RD-S"/>
      <sheetName val="DATE"/>
      <sheetName val="최신"/>
      <sheetName val="인적사항"/>
      <sheetName val="원단위"/>
      <sheetName val=" 승용 SUBLIST"/>
      <sheetName val="종목코드"/>
      <sheetName val="뒤차축소"/>
      <sheetName val="조립품DB"/>
      <sheetName val="HCCE01"/>
      <sheetName val="A-DRYER 반제품"/>
      <sheetName val="효율계획(당월)"/>
      <sheetName val="전체실적"/>
      <sheetName val="5차-폭"/>
      <sheetName val="COMP검사"/>
      <sheetName val="K1"/>
      <sheetName val="Cost_Rate"/>
      <sheetName val="Process_Rate"/>
      <sheetName val="완성차_미수금"/>
      <sheetName val="Income_Statement"/>
      <sheetName val="DH_BS_03"/>
      <sheetName val="3월"/>
      <sheetName val="품의양"/>
      <sheetName val="gvl"/>
      <sheetName val="PCODE"/>
      <sheetName val="내역"/>
      <sheetName val="99경비"/>
      <sheetName val="대외공문"/>
      <sheetName val="97계획(96.11"/>
      <sheetName val="차종MH"/>
      <sheetName val="ML"/>
      <sheetName val="96"/>
      <sheetName val="구동"/>
      <sheetName val="계산 DATA 입력"/>
      <sheetName val="상세 계산 내역"/>
      <sheetName val="총괄표"/>
      <sheetName val="손익"/>
      <sheetName val="4-m sheets"/>
      <sheetName val="Ramp-up"/>
      <sheetName val="Summary"/>
      <sheetName val="INPUT"/>
      <sheetName val="PARTLIST"/>
      <sheetName val="TOTAL"/>
      <sheetName val="전장품(관리용)"/>
      <sheetName val="변압94"/>
      <sheetName val="CR CODE"/>
      <sheetName val="부서CODE"/>
      <sheetName val="THEME CODE"/>
      <sheetName val="문서처리전"/>
      <sheetName val="소유주(원)"/>
      <sheetName val="Macro1"/>
      <sheetName val="주소(한문)"/>
      <sheetName val="ITB_COST"/>
      <sheetName val="_승용_SUBLIST"/>
      <sheetName val="125PIECE"/>
      <sheetName val="01_SW"/>
      <sheetName val="중간손익계산서"/>
      <sheetName val="중간대차대조표"/>
      <sheetName val="Cost Reductions (working)"/>
      <sheetName val="Body_Elec_Chas_PT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손익 내수"/>
      <sheetName val="OPT손익 수출"/>
      <sheetName val="표지"/>
      <sheetName val="LZ RR BUSH"/>
      <sheetName val="1.개선이력"/>
      <sheetName val="2-1.현상"/>
      <sheetName val="RO분석"/>
      <sheetName val="T진도"/>
      <sheetName val="분석mast"/>
      <sheetName val="품의서"/>
      <sheetName val="#REF"/>
      <sheetName val="2차-PROTO-(1)"/>
      <sheetName val="Book1"/>
      <sheetName val="INDIA-ML"/>
      <sheetName val="내수1.8GL"/>
      <sheetName val="BAL(이력관리)"/>
      <sheetName val="Sheet1"/>
      <sheetName val="신고서.전"/>
      <sheetName val="원단위 1계 2계"/>
      <sheetName val="ppcarpet"/>
      <sheetName val="Tiburon"/>
      <sheetName val="존4"/>
      <sheetName val="견적LIST"/>
      <sheetName val="검사성적서(갑)"/>
      <sheetName val="2.대외공문"/>
      <sheetName val="전체현황"/>
      <sheetName val="입력laser"/>
      <sheetName val="정산내역"/>
      <sheetName val="직원신상"/>
      <sheetName val="계산정보"/>
      <sheetName val="Sheet5"/>
      <sheetName val="Sheet6 (3)"/>
      <sheetName val="CAUDIT"/>
      <sheetName val="64164"/>
      <sheetName val="해외생산"/>
      <sheetName val="94B"/>
      <sheetName val="Übersicht"/>
      <sheetName val="0 절삭조건"/>
      <sheetName val="기안"/>
      <sheetName val="major"/>
      <sheetName val="ss"/>
      <sheetName val="인원부하"/>
      <sheetName val="CVT산정"/>
      <sheetName val="매도안"/>
      <sheetName val="to Carlyle 0825"/>
      <sheetName val="Cost Rate"/>
      <sheetName val="Process Rate"/>
      <sheetName val="Flags"/>
      <sheetName val="Tables"/>
      <sheetName val="Sales_1"/>
      <sheetName val="내구품질향상1"/>
      <sheetName val="Tbom-tot"/>
      <sheetName val="FO원단위"/>
      <sheetName val="실적(Q11)"/>
      <sheetName val="예산(Q11)"/>
      <sheetName val="PAKAGE4362"/>
      <sheetName val="ORIGIN"/>
      <sheetName val="PC%계산"/>
      <sheetName val="CODE"/>
      <sheetName val="공문"/>
      <sheetName val="회수1"/>
      <sheetName val="Dbase"/>
      <sheetName val="A-A"/>
      <sheetName val="A000"/>
      <sheetName val="차수"/>
      <sheetName val="완성차 미수금"/>
      <sheetName val="CLM-MP"/>
      <sheetName val="세부"/>
      <sheetName val="제조부문배부"/>
      <sheetName val="Definitions"/>
      <sheetName val="투자-국내2"/>
      <sheetName val="DH BS 03"/>
      <sheetName val="주행"/>
      <sheetName val="일반"/>
      <sheetName val="DATA"/>
      <sheetName val="작성양식"/>
      <sheetName val="Income Statement"/>
      <sheetName val="입력lacer"/>
      <sheetName val="지사"/>
      <sheetName val="2000"/>
      <sheetName val="Tabelle1"/>
      <sheetName val="상용"/>
      <sheetName val="반제품"/>
      <sheetName val="HP1AMLIST"/>
      <sheetName val="ITB COST"/>
      <sheetName val="SALE&amp;COST"/>
      <sheetName val="OPT손익_내수"/>
      <sheetName val="OPT손익_수출"/>
      <sheetName val="LZ_RR_BUSH"/>
      <sheetName val="1_개선이력"/>
      <sheetName val="2-1_현상"/>
      <sheetName val="내수1_8GL"/>
      <sheetName val="원단위_1계_2계"/>
      <sheetName val="신고서_전"/>
      <sheetName val="2_대외공문"/>
      <sheetName val="0_절삭조건"/>
      <sheetName val="Sheet6_(3)"/>
      <sheetName val="to_Carlyle_0825"/>
      <sheetName val="X-3 ENG"/>
      <sheetName val="FromOverTheWorld"/>
      <sheetName val="선반OPT"/>
      <sheetName val="MX628EX"/>
      <sheetName val="비교원RD-S"/>
      <sheetName val="DATE"/>
      <sheetName val="최신"/>
      <sheetName val="인적사항"/>
      <sheetName val="원단위"/>
      <sheetName val=" 승용 SUBLIST"/>
      <sheetName val="종목코드"/>
      <sheetName val="뒤차축소"/>
      <sheetName val="조립품DB"/>
      <sheetName val="HCCE01"/>
      <sheetName val="A-DRYER 반제품"/>
      <sheetName val="효율계획(당월)"/>
      <sheetName val="전체실적"/>
      <sheetName val="5차-폭"/>
      <sheetName val="COMP검사"/>
      <sheetName val="K1"/>
      <sheetName val="Cost_Rate"/>
      <sheetName val="Process_Rate"/>
      <sheetName val="완성차_미수금"/>
      <sheetName val="Income_Statement"/>
      <sheetName val="DH_BS_03"/>
      <sheetName val="3월"/>
      <sheetName val="품의양"/>
      <sheetName val="gvl"/>
      <sheetName val="PCODE"/>
      <sheetName val="내역"/>
      <sheetName val="99경비"/>
      <sheetName val="대외공문"/>
      <sheetName val="97계획(96.11"/>
      <sheetName val="차종MH"/>
      <sheetName val="ML"/>
      <sheetName val="96"/>
      <sheetName val="구동"/>
      <sheetName val="계산 DATA 입력"/>
      <sheetName val="상세 계산 내역"/>
      <sheetName val="총괄표"/>
      <sheetName val="손익"/>
      <sheetName val="4-m sheets"/>
      <sheetName val="Ramp-up"/>
      <sheetName val="Summary"/>
      <sheetName val="INPUT"/>
      <sheetName val="PARTLIST"/>
      <sheetName val="TOTAL"/>
      <sheetName val="전장품(관리용)"/>
      <sheetName val="변압94"/>
      <sheetName val="CR CODE"/>
      <sheetName val="부서CODE"/>
      <sheetName val="THEME CODE"/>
      <sheetName val="문서처리전"/>
      <sheetName val="소유주(원)"/>
      <sheetName val="Macro1"/>
      <sheetName val="주소(한문)"/>
      <sheetName val="ITB_COST"/>
      <sheetName val="_승용_SUBLIST"/>
      <sheetName val="125PIECE"/>
      <sheetName val="01_SW"/>
      <sheetName val="중간손익계산서"/>
      <sheetName val="중간대차대조표"/>
      <sheetName val="Cost Reductions (working)"/>
      <sheetName val="Body_Elec_Chas_PT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車両質量一覧"/>
      <sheetName val="集計用"/>
      <sheetName val="5326X"/>
      <sheetName val="5322X"/>
      <sheetName val="53220"/>
      <sheetName val="5323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汇总表"/>
      <sheetName val="B7L配置及描述"/>
      <sheetName val="配置表"/>
      <sheetName val="零件清单"/>
      <sheetName val="车型产量信息"/>
      <sheetName val="Sheet3"/>
      <sheetName val="Übersicht"/>
      <sheetName val="OPT손익 내수"/>
      <sheetName val="OPT손익 수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汇总表"/>
      <sheetName val="B7L配置及描述"/>
      <sheetName val="配置表"/>
      <sheetName val="零件清单"/>
      <sheetName val="车型产量信息"/>
      <sheetName val="Sheet3"/>
      <sheetName val="Übersicht"/>
      <sheetName val="OPT손익 내수"/>
      <sheetName val="OPT손익 수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utige Lieferbeziehungen"/>
      <sheetName val="heutige Lieferbeziehungen (2)"/>
      <sheetName val="Stückliste Basis "/>
      <sheetName val="M- Ausstattung"/>
      <sheetName val="Übersicht"/>
      <sheetName val="SUM14ZC1"/>
      <sheetName val="OPT손익 내수"/>
      <sheetName val="OPT손익 수출"/>
      <sheetName val="零件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utige Lieferbeziehungen"/>
      <sheetName val="heutige Lieferbeziehungen (2)"/>
      <sheetName val="Stückliste Basis "/>
      <sheetName val="M- Ausstattung"/>
      <sheetName val="Übersicht"/>
      <sheetName val="SUM14ZC1"/>
      <sheetName val="OPT손익 내수"/>
      <sheetName val="OPT손익 수출"/>
      <sheetName val="零件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THROUGHPUT(1)"/>
      <sheetName val="Taktime"/>
      <sheetName val="DATASHT"/>
      <sheetName val="Chart1"/>
      <sheetName val="Chart2"/>
      <sheetName val="TRACK (2)"/>
      <sheetName val="work1"/>
      <sheetName val="value1"/>
      <sheetName val="RECLINER (1)"/>
      <sheetName val="work1 (2)"/>
      <sheetName val="value1 (2)"/>
      <sheetName val="BACK FRAME (1)"/>
      <sheetName val="work1 (3)"/>
      <sheetName val="value1 (3)"/>
      <sheetName val="AIR BAG  (1)"/>
      <sheetName val="work1 (4)"/>
      <sheetName val="value1 (4)"/>
      <sheetName val="SEAT BELT  (1)"/>
      <sheetName val="work1 (5)"/>
      <sheetName val="value1 (5)"/>
      <sheetName val="HARNESS-HOOD  (1)"/>
      <sheetName val="work1 (6)"/>
      <sheetName val="value1 (6)"/>
      <sheetName val="BACK PANEL-FOAM  (1)"/>
      <sheetName val="work1 (7)"/>
      <sheetName val="value1 (7)"/>
      <sheetName val="BACK STUFFER  (1)"/>
      <sheetName val="work1 (8)"/>
      <sheetName val="value1 (8)"/>
      <sheetName val="material (master)"/>
      <sheetName val="Assignments(master)"/>
      <sheetName val="Assignments(master) (2)"/>
      <sheetName val="work1 (9)"/>
      <sheetName val="value1 (9)"/>
      <sheetName val="material1 (9)"/>
      <sheetName val="Assignments(9)"/>
      <sheetName val="work1 (10)"/>
      <sheetName val="value1 (10)"/>
      <sheetName val="material1 (10)"/>
      <sheetName val="Assignments(10)"/>
      <sheetName val="work1 (11)"/>
      <sheetName val="value1 (11)"/>
      <sheetName val="material1 (11)"/>
      <sheetName val="Assignments(11)"/>
      <sheetName val="work1 (12)"/>
      <sheetName val="value1 (12)"/>
      <sheetName val="material1 (12)"/>
      <sheetName val="Assignments(12)"/>
      <sheetName val="work1 (13)"/>
      <sheetName val="value1 (13)"/>
      <sheetName val="material1 (13)"/>
      <sheetName val="Assignments(13)"/>
      <sheetName val="work1 (14)"/>
      <sheetName val="value1 (14)"/>
      <sheetName val="material1 (14)"/>
      <sheetName val="Assignments(14)"/>
      <sheetName val="work1 (15)"/>
      <sheetName val="value1 (15)"/>
      <sheetName val="material1 (15)"/>
      <sheetName val="Assignments(15)"/>
      <sheetName val="work1 (16)"/>
      <sheetName val="value1 (16)"/>
      <sheetName val="material1 (16)"/>
      <sheetName val="Assignments(16)"/>
      <sheetName val="linelayout"/>
      <sheetName val="linelayout (2)"/>
      <sheetName val="Chart3"/>
      <sheetName val="SUMMARY"/>
      <sheetName val="LAYOUTFLOW"/>
      <sheetName val="Sheet2"/>
      <sheetName val="VOLPERCENTAGE"/>
      <sheetName val="Chart4"/>
      <sheetName val="Sheet6"/>
      <sheetName val="Sheet4"/>
      <sheetName val="Sheet3"/>
      <sheetName val="General Data base"/>
      <sheetName val="WCF"/>
      <sheetName val="Sheet1"/>
      <sheetName val="상용"/>
      <sheetName val="Data base Times"/>
      <sheetName val="Definitions"/>
      <sheetName val="NSR"/>
      <sheetName val="Front Seat"/>
      <sheetName val="Process-Full process"/>
      <sheetName val="Basis-Sheet"/>
      <sheetName val="Cover"/>
      <sheetName val="Delphy"/>
      <sheetName val="000000"/>
      <sheetName val="2003 WTN Pack Budget Details"/>
      <sheetName val="HRS by Prod by Dept"/>
      <sheetName val="Dol (Disc)by Prod by Dept"/>
      <sheetName val="DADOS-Antigo"/>
      <sheetName val="Master Parts List"/>
      <sheetName val="Calc.-FD-44"/>
      <sheetName val="Intro"/>
      <sheetName val="General"/>
      <sheetName val="BOM"/>
      <sheetName val="GG S&amp;O List"/>
      <sheetName val="Master Table 2"/>
      <sheetName val="GMT360IEdriver1"/>
      <sheetName val="PT Eng_FY-00"/>
      <sheetName val="B.C."/>
      <sheetName val="W.C."/>
      <sheetName val="PROFILE"/>
      <sheetName val="Product Safety Sign-Off "/>
      <sheetName val="Assumptions"/>
      <sheetName val="Support Data"/>
      <sheetName val="IBOM"/>
      <sheetName val="Inj Mold-Assy Comp"/>
      <sheetName val="sum std"/>
      <sheetName val="Auto Sales"/>
      <sheetName val="VOLUME"/>
      <sheetName val="System"/>
      <sheetName val="maruti-qty"/>
      <sheetName val="比价1"/>
      <sheetName val="OPT손익 내수"/>
      <sheetName val="OPT손익 수출"/>
      <sheetName val="Titel"/>
      <sheetName val="Hyp"/>
      <sheetName val="IP標時xls"/>
      <sheetName val="Inputs and Data"/>
      <sheetName val="Revisions"/>
      <sheetName val="Part.List"/>
      <sheetName val="PACT 05 - Confirmed"/>
      <sheetName val="input"/>
      <sheetName val="Part Data Entry"/>
      <sheetName val="Parts-Complexity-Overview"/>
      <sheetName val="Program Summary"/>
      <sheetName val="DB Straord."/>
      <sheetName val="Summary "/>
      <sheetName val="DataEntryNumbers"/>
      <sheetName val="Calculation"/>
      <sheetName val="NA 650a"/>
      <sheetName val="NA Ford Mgmt Sum"/>
      <sheetName val="Base"/>
      <sheetName val="Raw"/>
      <sheetName val="Import"/>
      <sheetName val="SUM14ZC1"/>
      <sheetName val="Cost Reduction Programs"/>
      <sheetName val="PROTO"/>
      <sheetName val="Config"/>
      <sheetName val="Stückliste Basis "/>
      <sheetName val="C80 Hedge &amp; Prov."/>
      <sheetName val="작성양식"/>
      <sheetName val="#REF"/>
      <sheetName val="PL_HC_OH"/>
      <sheetName val="DataList"/>
      <sheetName val="Setup"/>
      <sheetName val="Master Files"/>
      <sheetName val="焊接工艺"/>
      <sheetName val="Freight In"/>
      <sheetName val="Tax Rates"/>
      <sheetName val="零件清单"/>
      <sheetName val="TRACK_(2)"/>
      <sheetName val="RECLINER_(1)"/>
      <sheetName val="work1_(2)"/>
      <sheetName val="value1_(2)"/>
      <sheetName val="BACK_FRAME_(1)"/>
      <sheetName val="work1_(3)"/>
      <sheetName val="value1_(3)"/>
      <sheetName val="AIR_BAG__(1)"/>
      <sheetName val="work1_(4)"/>
      <sheetName val="value1_(4)"/>
      <sheetName val="SEAT_BELT__(1)"/>
      <sheetName val="work1_(5)"/>
      <sheetName val="value1_(5)"/>
      <sheetName val="HARNESS-HOOD__(1)"/>
      <sheetName val="work1_(6)"/>
      <sheetName val="value1_(6)"/>
      <sheetName val="BACK_PANEL-FOAM__(1)"/>
      <sheetName val="work1_(7)"/>
      <sheetName val="value1_(7)"/>
      <sheetName val="BACK_STUFFER__(1)"/>
      <sheetName val="work1_(8)"/>
      <sheetName val="value1_(8)"/>
      <sheetName val="material_(master)"/>
      <sheetName val="Assignments(master)_(2)"/>
      <sheetName val="work1_(9)"/>
      <sheetName val="value1_(9)"/>
      <sheetName val="material1_(9)"/>
      <sheetName val="work1_(10)"/>
      <sheetName val="value1_(10)"/>
      <sheetName val="material1_(10)"/>
      <sheetName val="work1_(11)"/>
      <sheetName val="value1_(11)"/>
      <sheetName val="material1_(11)"/>
      <sheetName val="work1_(12)"/>
      <sheetName val="value1_(12)"/>
      <sheetName val="material1_(12)"/>
      <sheetName val="work1_(13)"/>
      <sheetName val="value1_(13)"/>
      <sheetName val="material1_(13)"/>
      <sheetName val="work1_(14)"/>
      <sheetName val="value1_(14)"/>
      <sheetName val="material1_(14)"/>
      <sheetName val="work1_(15)"/>
      <sheetName val="value1_(15)"/>
      <sheetName val="material1_(15)"/>
      <sheetName val="work1_(16)"/>
      <sheetName val="value1_(16)"/>
      <sheetName val="material1_(16)"/>
      <sheetName val="linelayout_(2)"/>
      <sheetName val="General_Data_base"/>
      <sheetName val="Data_base_Times"/>
      <sheetName val="Front_Seat"/>
      <sheetName val="Process-Full_process"/>
      <sheetName val="2003_WTN_Pack_Budget_Details"/>
      <sheetName val="Master_Parts_List"/>
      <sheetName val="Calc_-FD-44"/>
      <sheetName val="GG_S&amp;O_List"/>
      <sheetName val="Master_Table_2"/>
      <sheetName val="PT_Eng_FY-00"/>
      <sheetName val="B_C_"/>
      <sheetName val="W_C_"/>
      <sheetName val="Product_Safety_Sign-Off_"/>
      <sheetName val="Support_Data"/>
      <sheetName val="HRS_by_Prod_by_Dept"/>
      <sheetName val="Dol_(Disc)by_Prod_by_Dept"/>
      <sheetName val="Inj_Mold-Assy_Comp"/>
      <sheetName val="sum_std"/>
      <sheetName val="Inputs_and_Data"/>
      <sheetName val="Übersicht"/>
      <sheetName val="Process Cos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 refreshError="1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THROUGHPUT(1)"/>
      <sheetName val="Taktime"/>
      <sheetName val="DATASHT"/>
      <sheetName val="Chart1"/>
      <sheetName val="Chart2"/>
      <sheetName val="TRACK (2)"/>
      <sheetName val="work1"/>
      <sheetName val="value1"/>
      <sheetName val="RECLINER (1)"/>
      <sheetName val="work1 (2)"/>
      <sheetName val="value1 (2)"/>
      <sheetName val="BACK FRAME (1)"/>
      <sheetName val="work1 (3)"/>
      <sheetName val="value1 (3)"/>
      <sheetName val="AIR BAG  (1)"/>
      <sheetName val="work1 (4)"/>
      <sheetName val="value1 (4)"/>
      <sheetName val="SEAT BELT  (1)"/>
      <sheetName val="work1 (5)"/>
      <sheetName val="value1 (5)"/>
      <sheetName val="HARNESS-HOOD  (1)"/>
      <sheetName val="work1 (6)"/>
      <sheetName val="value1 (6)"/>
      <sheetName val="BACK PANEL-FOAM  (1)"/>
      <sheetName val="work1 (7)"/>
      <sheetName val="value1 (7)"/>
      <sheetName val="BACK STUFFER  (1)"/>
      <sheetName val="work1 (8)"/>
      <sheetName val="value1 (8)"/>
      <sheetName val="material (master)"/>
      <sheetName val="Assignments(master)"/>
      <sheetName val="Assignments(master) (2)"/>
      <sheetName val="work1 (9)"/>
      <sheetName val="value1 (9)"/>
      <sheetName val="material1 (9)"/>
      <sheetName val="Assignments(9)"/>
      <sheetName val="work1 (10)"/>
      <sheetName val="value1 (10)"/>
      <sheetName val="material1 (10)"/>
      <sheetName val="Assignments(10)"/>
      <sheetName val="work1 (11)"/>
      <sheetName val="value1 (11)"/>
      <sheetName val="material1 (11)"/>
      <sheetName val="Assignments(11)"/>
      <sheetName val="work1 (12)"/>
      <sheetName val="value1 (12)"/>
      <sheetName val="material1 (12)"/>
      <sheetName val="Assignments(12)"/>
      <sheetName val="work1 (13)"/>
      <sheetName val="value1 (13)"/>
      <sheetName val="material1 (13)"/>
      <sheetName val="Assignments(13)"/>
      <sheetName val="work1 (14)"/>
      <sheetName val="value1 (14)"/>
      <sheetName val="material1 (14)"/>
      <sheetName val="Assignments(14)"/>
      <sheetName val="work1 (15)"/>
      <sheetName val="value1 (15)"/>
      <sheetName val="material1 (15)"/>
      <sheetName val="Assignments(15)"/>
      <sheetName val="work1 (16)"/>
      <sheetName val="value1 (16)"/>
      <sheetName val="material1 (16)"/>
      <sheetName val="Assignments(16)"/>
      <sheetName val="linelayout"/>
      <sheetName val="linelayout (2)"/>
      <sheetName val="Chart3"/>
      <sheetName val="SUMMARY"/>
      <sheetName val="LAYOUTFLOW"/>
      <sheetName val="Sheet2"/>
      <sheetName val="VOLPERCENTAGE"/>
      <sheetName val="Chart4"/>
      <sheetName val="Sheet6"/>
      <sheetName val="Sheet4"/>
      <sheetName val="Sheet3"/>
      <sheetName val="General Data base"/>
      <sheetName val="WCF"/>
      <sheetName val="Sheet1"/>
      <sheetName val="상용"/>
      <sheetName val="Data base Times"/>
      <sheetName val="Definitions"/>
      <sheetName val="NSR"/>
      <sheetName val="Front Seat"/>
      <sheetName val="Process-Full process"/>
      <sheetName val="Basis-Sheet"/>
      <sheetName val="Cover"/>
      <sheetName val="Delphy"/>
      <sheetName val="000000"/>
      <sheetName val="2003 WTN Pack Budget Details"/>
      <sheetName val="HRS by Prod by Dept"/>
      <sheetName val="Dol (Disc)by Prod by Dept"/>
      <sheetName val="DADOS-Antigo"/>
      <sheetName val="Master Parts List"/>
      <sheetName val="Calc.-FD-44"/>
      <sheetName val="Intro"/>
      <sheetName val="General"/>
      <sheetName val="BOM"/>
      <sheetName val="GG S&amp;O List"/>
      <sheetName val="Master Table 2"/>
      <sheetName val="GMT360IEdriver1"/>
      <sheetName val="PT Eng_FY-00"/>
      <sheetName val="B.C."/>
      <sheetName val="W.C."/>
      <sheetName val="PROFILE"/>
      <sheetName val="Product Safety Sign-Off "/>
      <sheetName val="Assumptions"/>
      <sheetName val="Support Data"/>
      <sheetName val="IBOM"/>
      <sheetName val="Inj Mold-Assy Comp"/>
      <sheetName val="sum std"/>
      <sheetName val="Auto Sales"/>
      <sheetName val="VOLUME"/>
      <sheetName val="System"/>
      <sheetName val="maruti-qty"/>
      <sheetName val="比价1"/>
      <sheetName val="OPT손익 내수"/>
      <sheetName val="OPT손익 수출"/>
      <sheetName val="Titel"/>
      <sheetName val="Hyp"/>
      <sheetName val="IP標時xls"/>
      <sheetName val="Inputs and Data"/>
      <sheetName val="Revisions"/>
      <sheetName val="Part.List"/>
      <sheetName val="PACT 05 - Confirmed"/>
      <sheetName val="input"/>
      <sheetName val="Part Data Entry"/>
      <sheetName val="Parts-Complexity-Overview"/>
      <sheetName val="Program Summary"/>
      <sheetName val="DB Straord."/>
      <sheetName val="Summary "/>
      <sheetName val="DataEntryNumbers"/>
      <sheetName val="Calculation"/>
      <sheetName val="NA 650a"/>
      <sheetName val="NA Ford Mgmt Sum"/>
      <sheetName val="Base"/>
      <sheetName val="Raw"/>
      <sheetName val="Import"/>
      <sheetName val="SUM14ZC1"/>
      <sheetName val="Cost Reduction Programs"/>
      <sheetName val="PROTO"/>
      <sheetName val="Config"/>
      <sheetName val="Stückliste Basis "/>
      <sheetName val="C80 Hedge &amp; Prov."/>
      <sheetName val="작성양식"/>
      <sheetName val="#REF"/>
      <sheetName val="PL_HC_OH"/>
      <sheetName val="DataList"/>
      <sheetName val="Setup"/>
      <sheetName val="Master Files"/>
      <sheetName val="焊接工艺"/>
      <sheetName val="Freight In"/>
      <sheetName val="Tax Rates"/>
      <sheetName val="零件清单"/>
      <sheetName val="TRACK_(2)"/>
      <sheetName val="RECLINER_(1)"/>
      <sheetName val="work1_(2)"/>
      <sheetName val="value1_(2)"/>
      <sheetName val="BACK_FRAME_(1)"/>
      <sheetName val="work1_(3)"/>
      <sheetName val="value1_(3)"/>
      <sheetName val="AIR_BAG__(1)"/>
      <sheetName val="work1_(4)"/>
      <sheetName val="value1_(4)"/>
      <sheetName val="SEAT_BELT__(1)"/>
      <sheetName val="work1_(5)"/>
      <sheetName val="value1_(5)"/>
      <sheetName val="HARNESS-HOOD__(1)"/>
      <sheetName val="work1_(6)"/>
      <sheetName val="value1_(6)"/>
      <sheetName val="BACK_PANEL-FOAM__(1)"/>
      <sheetName val="work1_(7)"/>
      <sheetName val="value1_(7)"/>
      <sheetName val="BACK_STUFFER__(1)"/>
      <sheetName val="work1_(8)"/>
      <sheetName val="value1_(8)"/>
      <sheetName val="material_(master)"/>
      <sheetName val="Assignments(master)_(2)"/>
      <sheetName val="work1_(9)"/>
      <sheetName val="value1_(9)"/>
      <sheetName val="material1_(9)"/>
      <sheetName val="work1_(10)"/>
      <sheetName val="value1_(10)"/>
      <sheetName val="material1_(10)"/>
      <sheetName val="work1_(11)"/>
      <sheetName val="value1_(11)"/>
      <sheetName val="material1_(11)"/>
      <sheetName val="work1_(12)"/>
      <sheetName val="value1_(12)"/>
      <sheetName val="material1_(12)"/>
      <sheetName val="work1_(13)"/>
      <sheetName val="value1_(13)"/>
      <sheetName val="material1_(13)"/>
      <sheetName val="work1_(14)"/>
      <sheetName val="value1_(14)"/>
      <sheetName val="material1_(14)"/>
      <sheetName val="work1_(15)"/>
      <sheetName val="value1_(15)"/>
      <sheetName val="material1_(15)"/>
      <sheetName val="work1_(16)"/>
      <sheetName val="value1_(16)"/>
      <sheetName val="material1_(16)"/>
      <sheetName val="linelayout_(2)"/>
      <sheetName val="General_Data_base"/>
      <sheetName val="Data_base_Times"/>
      <sheetName val="Front_Seat"/>
      <sheetName val="Process-Full_process"/>
      <sheetName val="2003_WTN_Pack_Budget_Details"/>
      <sheetName val="Master_Parts_List"/>
      <sheetName val="Calc_-FD-44"/>
      <sheetName val="GG_S&amp;O_List"/>
      <sheetName val="Master_Table_2"/>
      <sheetName val="PT_Eng_FY-00"/>
      <sheetName val="B_C_"/>
      <sheetName val="W_C_"/>
      <sheetName val="Product_Safety_Sign-Off_"/>
      <sheetName val="Support_Data"/>
      <sheetName val="HRS_by_Prod_by_Dept"/>
      <sheetName val="Dol_(Disc)by_Prod_by_Dept"/>
      <sheetName val="Inj_Mold-Assy_Comp"/>
      <sheetName val="sum_std"/>
      <sheetName val="Inputs_and_Data"/>
      <sheetName val="Übersicht"/>
      <sheetName val="Process 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ler Code Lookup Table"/>
      <sheetName val="零件清单"/>
      <sheetName val="Commodity names"/>
      <sheetName val="Stückliste Basis "/>
      <sheetName val="Header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ler Code Lookup Table"/>
      <sheetName val="零件清单"/>
      <sheetName val="Commodity names"/>
      <sheetName val="Stückliste Basis "/>
      <sheetName val="Header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-Ａ"/>
      <sheetName val="入力-Ｂ"/>
      <sheetName val="入力-Ｃ"/>
      <sheetName val="全体"/>
      <sheetName val="結果1"/>
      <sheetName val="結果2"/>
      <sheetName val="結果3"/>
      <sheetName val="結果4"/>
      <sheetName val="結果5"/>
      <sheetName val="結果6"/>
      <sheetName val="結果7"/>
      <sheetName val="結果8"/>
      <sheetName val="外销"/>
      <sheetName val="Stückliste Basis "/>
      <sheetName val="Header"/>
      <sheetName val="Dealer Code Lookup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-Ａ"/>
      <sheetName val="入力-Ｂ"/>
      <sheetName val="入力-Ｃ"/>
      <sheetName val="全体"/>
      <sheetName val="結果1"/>
      <sheetName val="結果2"/>
      <sheetName val="結果3"/>
      <sheetName val="結果4"/>
      <sheetName val="結果5"/>
      <sheetName val="結果6"/>
      <sheetName val="結果7"/>
      <sheetName val="結果8"/>
      <sheetName val="外销"/>
      <sheetName val="Stückliste Basis "/>
      <sheetName val="Header"/>
      <sheetName val="Dealer Code Lookup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D94"/>
      <sheetName val="#REF"/>
      <sheetName val="Cost Reduction Programs"/>
      <sheetName val="Dealer Code Lookup Table"/>
      <sheetName val="入力-Ａ"/>
      <sheetName val="入力-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D94"/>
      <sheetName val="#REF"/>
      <sheetName val="Cost Reduction Programs"/>
      <sheetName val="Dealer Code Lookup Table"/>
      <sheetName val="入力-Ａ"/>
      <sheetName val="入力-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入力-Ａ"/>
      <sheetName val="入力-Ｂ"/>
      <sheetName val="FORD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入力-Ａ"/>
      <sheetName val="入力-Ｂ"/>
      <sheetName val="FORD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home"/>
      <sheetName val="Import"/>
      <sheetName val="총괄표"/>
      <sheetName val="Reference"/>
      <sheetName val="Model"/>
    </sheetNames>
    <sheetDataSet>
      <sheetData sheetId="0" refreshError="1"/>
      <sheetData sheetId="1" refreshError="1"/>
      <sheetData sheetId="2" refreshError="1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home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LUS Deliverables Summary"/>
      <sheetName val="Program Assumptions"/>
      <sheetName val="Dashboard"/>
      <sheetName val="Blank Gate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Gate Workbook AE-PLUS-FR-16-E ("/>
      <sheetName val="FORD94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LUS Deliverables Summary"/>
      <sheetName val="Program Assumptions"/>
      <sheetName val="Dashboard"/>
      <sheetName val="Blank Gate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Gate Workbook AE-PLUS-FR-16-E ("/>
      <sheetName val="FORD94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X-I4"/>
      <sheetName val="ES"/>
      <sheetName val="J56J to Accord"/>
      <sheetName val="LX_I4"/>
      <sheetName val="Dealer Code Lookup Table"/>
      <sheetName val="INPUT"/>
      <sheetName val="Dashboard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X-I4"/>
      <sheetName val="ES"/>
      <sheetName val="J56J to Accord"/>
      <sheetName val="LX_I4"/>
      <sheetName val="Dealer Code Lookup Table"/>
      <sheetName val="INPUT"/>
      <sheetName val="Dashboard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unit"/>
      <sheetName val="8+4 Reven"/>
      <sheetName val="8+4 Sum"/>
      <sheetName val="Dec-Dec"/>
      <sheetName val="Back-up"/>
      <sheetName val="Variance"/>
      <sheetName val="Profit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Expenditures"/>
      <sheetName val="Page 2 Variable Cost"/>
      <sheetName val="Page 3 Profitability"/>
      <sheetName val="Final Status One Pager"/>
      <sheetName val="Panel Chart Summary"/>
      <sheetName val="2차-PROTO-(1)"/>
      <sheetName val="#REF"/>
      <sheetName val="기안"/>
      <sheetName val="Dashboard"/>
      <sheetName val="LX-I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Expenditures"/>
      <sheetName val="Page 2 Variable Cost"/>
      <sheetName val="Page 3 Profitability"/>
      <sheetName val="Final Status One Pager"/>
      <sheetName val="Panel Chart Summary"/>
      <sheetName val="2차-PROTO-(1)"/>
      <sheetName val="#REF"/>
      <sheetName val="기안"/>
      <sheetName val="Dashboard"/>
      <sheetName val="LX-I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1-f"/>
      <sheetName val="1"/>
      <sheetName val="出力・燃費"/>
      <sheetName val="Pf見積もり"/>
      <sheetName val="質量低減"/>
      <sheetName val="NVH①"/>
      <sheetName val="NVH②"/>
      <sheetName val="ｺｽﾄ"/>
      <sheetName val="日程"/>
      <sheetName val="NVH"/>
      <sheetName val="項目"/>
      <sheetName val="INPUT"/>
      <sheetName val="技術会議報告書（12.11）"/>
      <sheetName val="Header"/>
      <sheetName val="PID"/>
      <sheetName val="EEP詳細"/>
      <sheetName val="Sheet1"/>
      <sheetName val="Top22(GER)"/>
      <sheetName val="入力-Ａ"/>
      <sheetName val="全体EC"/>
      <sheetName val="DATA"/>
      <sheetName val="FORD94"/>
      <sheetName val="C80 Hedge &amp; Prov."/>
      <sheetName val="Dashboard"/>
      <sheetName val="Final Status One Pag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1-f"/>
      <sheetName val="1"/>
      <sheetName val="出力・燃費"/>
      <sheetName val="Pf見積もり"/>
      <sheetName val="質量低減"/>
      <sheetName val="NVH①"/>
      <sheetName val="NVH②"/>
      <sheetName val="ｺｽﾄ"/>
      <sheetName val="日程"/>
      <sheetName val="NVH"/>
      <sheetName val="項目"/>
      <sheetName val="INPUT"/>
      <sheetName val="技術会議報告書（12.11）"/>
      <sheetName val="Header"/>
      <sheetName val="PID"/>
      <sheetName val="EEP詳細"/>
      <sheetName val="Sheet1"/>
      <sheetName val="Top22(GER)"/>
      <sheetName val="入力-Ａ"/>
      <sheetName val="全体EC"/>
      <sheetName val="DATA"/>
      <sheetName val="FORD94"/>
      <sheetName val="C80 Hedge &amp; Prov."/>
      <sheetName val="Dashboard"/>
      <sheetName val="Final Status One Pag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車両質量一覧"/>
      <sheetName val="INPUT"/>
      <sheetName val="LX-I4"/>
      <sheetName val="日程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車両質量一覧"/>
      <sheetName val="INPUT"/>
      <sheetName val="LX-I4"/>
      <sheetName val="日程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d Options"/>
      <sheetName val="LX-I4"/>
      <sheetName val="Cost Reductions (working)"/>
      <sheetName val="Body_Elec_Chas_PT"/>
      <sheetName val="Final Status One Pager"/>
      <sheetName val="車両質量一覧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d Options"/>
      <sheetName val="LX-I4"/>
      <sheetName val="Cost Reductions (working)"/>
      <sheetName val="Body_Elec_Chas_PT"/>
      <sheetName val="Final Status One Pager"/>
      <sheetName val="車両質量一覧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unit"/>
      <sheetName val="8+4 Reven"/>
      <sheetName val="8+4 Sum"/>
      <sheetName val="Dec-Dec"/>
      <sheetName val="Back-up"/>
      <sheetName val="Variance"/>
      <sheetName val="Profit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まとめ"/>
      <sheetName val="4Div 工数"/>
      <sheetName val="Other 工数"/>
      <sheetName val="研工事"/>
      <sheetName val="Sum"/>
      <sheetName val="差異"/>
      <sheetName val="明細"/>
      <sheetName val="PTS値"/>
      <sheetName val="Roadmap"/>
      <sheetName val="変動費内訳"/>
      <sheetName val="Target"/>
      <sheetName val="まとめ2"/>
      <sheetName val="Nov"/>
      <sheetName val="Final Status One Pager"/>
      <sheetName val="sheet"/>
      <sheetName val="PCN Follow"/>
      <sheetName val="797T輸入部品リスト"/>
      <sheetName val="Top22(GER)"/>
      <sheetName val="推移"/>
      <sheetName val="棚なし実績"/>
      <sheetName val="Exchange Rates"/>
      <sheetName val="PR"/>
      <sheetName val="XL4Poppy"/>
      <sheetName val="③Caseﾃｰﾌﾞﾙ"/>
      <sheetName val="②担体・加工ﾃｰﾌﾞﾙ"/>
      <sheetName val="①PMﾃｰﾌﾞﾙ"/>
      <sheetName val="５頁最新データ"/>
      <sheetName val="信息"/>
      <sheetName val="Sheet3"/>
      <sheetName val="Sheet1"/>
      <sheetName val="重量測定依頼&amp;結果"/>
      <sheetName val="SUM14ZC1"/>
      <sheetName val="在庫計算"/>
      <sheetName val="工数(MC Calib.)"/>
      <sheetName val="B-Car Rates"/>
      <sheetName val="３　54Oバン完月・Ｖ工区単位"/>
      <sheetName val="４　54O車両バン完月・Ｖ工区単位"/>
      <sheetName val="LX-I4"/>
      <sheetName val="装備比較"/>
      <sheetName val="资料"/>
      <sheetName val="总装符合率"/>
      <sheetName val="検索条件メイク"/>
      <sheetName val="生产领料序时簿"/>
      <sheetName val="数据"/>
      <sheetName val="Cp値算出"/>
      <sheetName val="CP.XJA"/>
      <sheetName val="profit底稿"/>
      <sheetName val="Total"/>
      <sheetName val="零件清单"/>
      <sheetName val="日程"/>
      <sheetName val="Spider Preiseingabe"/>
      <sheetName val="Macro1"/>
      <sheetName val="项目清单表"/>
      <sheetName val="Ford O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まとめ"/>
      <sheetName val="4Div 工数"/>
      <sheetName val="Other 工数"/>
      <sheetName val="研工事"/>
      <sheetName val="Sum"/>
      <sheetName val="差異"/>
      <sheetName val="明細"/>
      <sheetName val="PTS値"/>
      <sheetName val="Roadmap"/>
      <sheetName val="変動費内訳"/>
      <sheetName val="Target"/>
      <sheetName val="まとめ2"/>
      <sheetName val="Nov"/>
      <sheetName val="Final Status One Pager"/>
      <sheetName val="sheet"/>
      <sheetName val="PCN Follow"/>
      <sheetName val="797T輸入部品リスト"/>
      <sheetName val="Top22(GER)"/>
      <sheetName val="推移"/>
      <sheetName val="棚なし実績"/>
      <sheetName val="Exchange Rates"/>
      <sheetName val="PR"/>
      <sheetName val="XL4Poppy"/>
      <sheetName val="③Caseﾃｰﾌﾞﾙ"/>
      <sheetName val="②担体・加工ﾃｰﾌﾞﾙ"/>
      <sheetName val="①PMﾃｰﾌﾞﾙ"/>
      <sheetName val="５頁最新データ"/>
      <sheetName val="信息"/>
      <sheetName val="Sheet3"/>
      <sheetName val="Sheet1"/>
      <sheetName val="重量測定依頼&amp;結果"/>
      <sheetName val="SUM14ZC1"/>
      <sheetName val="在庫計算"/>
      <sheetName val="工数(MC Calib.)"/>
      <sheetName val="B-Car Rates"/>
      <sheetName val="３　54Oバン完月・Ｖ工区単位"/>
      <sheetName val="４　54O車両バン完月・Ｖ工区単位"/>
      <sheetName val="LX-I4"/>
      <sheetName val="装備比較"/>
      <sheetName val="资料"/>
      <sheetName val="总装符合率"/>
      <sheetName val="検索条件メイク"/>
      <sheetName val="生产领料序时簿"/>
      <sheetName val="数据"/>
      <sheetName val="Cp値算出"/>
      <sheetName val="CP.XJA"/>
      <sheetName val="profit底稿"/>
      <sheetName val="Total"/>
      <sheetName val="零件清单"/>
      <sheetName val="日程"/>
      <sheetName val="Spider Preiseingabe"/>
      <sheetName val="Macro1"/>
      <sheetName val="项目清单表"/>
      <sheetName val="Ford O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History"/>
      <sheetName val="Misc. Data"/>
      <sheetName val="Units"/>
      <sheetName val="Web_Version"/>
      <sheetName val="PFPlot Template"/>
      <sheetName val="Script Ref"/>
      <sheetName val="Hyperlinks"/>
      <sheetName val="日程"/>
      <sheetName val="Übersicht"/>
      <sheetName val="Stückliste Basis "/>
      <sheetName val="車両質量一覧"/>
      <sheetName val="研工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History"/>
      <sheetName val="Misc. Data"/>
      <sheetName val="Units"/>
      <sheetName val="Web_Version"/>
      <sheetName val="PFPlot Template"/>
      <sheetName val="Script Ref"/>
      <sheetName val="Hyperlinks"/>
      <sheetName val="日程"/>
      <sheetName val="Übersicht"/>
      <sheetName val="Stückliste Basis "/>
      <sheetName val="車両質量一覧"/>
      <sheetName val="研工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enden-KIT B5"/>
      <sheetName val="MoB LAB kleben"/>
      <sheetName val="Avant-Erhöhung"/>
      <sheetName val="Avant-3B1"/>
      <sheetName val="HISI Optik"/>
      <sheetName val="Lim MAL Schutz"/>
      <sheetName val="VV 89'97"/>
      <sheetName val="RECARO Gurt"/>
      <sheetName val="P7-Bewertung"/>
      <sheetName val="VOSI Draht"/>
      <sheetName val="HISI Banane"/>
      <sheetName val="Federpl Avant"/>
      <sheetName val="Schleifring Handrad"/>
      <sheetName val="HiSi - Einbaulehre"/>
      <sheetName val="E-Sitz fetten"/>
      <sheetName val="Avant-USA mit 3B2"/>
      <sheetName val="E-Lordose AE - Leerrohr"/>
      <sheetName val="Ford Options"/>
      <sheetName val="Script Ref"/>
      <sheetName val="Web_Ver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enden-KIT B5"/>
      <sheetName val="MoB LAB kleben"/>
      <sheetName val="Avant-Erhöhung"/>
      <sheetName val="Avant-3B1"/>
      <sheetName val="HISI Optik"/>
      <sheetName val="Lim MAL Schutz"/>
      <sheetName val="VV 89'97"/>
      <sheetName val="RECARO Gurt"/>
      <sheetName val="P7-Bewertung"/>
      <sheetName val="VOSI Draht"/>
      <sheetName val="HISI Banane"/>
      <sheetName val="Federpl Avant"/>
      <sheetName val="Schleifring Handrad"/>
      <sheetName val="HiSi - Einbaulehre"/>
      <sheetName val="E-Sitz fetten"/>
      <sheetName val="Avant-USA mit 3B2"/>
      <sheetName val="E-Lordose AE - Leerrohr"/>
      <sheetName val="Ford Options"/>
      <sheetName val="Script Ref"/>
      <sheetName val="Web_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＆進捗"/>
      <sheetName val="店舗別計画"/>
      <sheetName val="集計表"/>
      <sheetName val="AIM車種別98.6"/>
      <sheetName val="研工事"/>
      <sheetName val="HISI Optik"/>
    </sheetNames>
    <definedNames>
      <definedName name="AIM車種別"/>
    </defined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＆進捗"/>
      <sheetName val="店舗別計画"/>
      <sheetName val="集計表"/>
      <sheetName val="AIM車種別98.6"/>
      <sheetName val="研工事"/>
      <sheetName val="HISI Optik"/>
    </sheetNames>
    <definedNames>
      <definedName name="AIM車種別"/>
    </defined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実車委託書"/>
      <sheetName val="一般準備作業依頼書"/>
      <sheetName val="新重量"/>
      <sheetName val="重量調整"/>
      <sheetName val="ﾜｯﾍﾟﾝ貼付"/>
      <sheetName val="16mmﾌｨﾙﾑ"/>
      <sheetName val="ｶﾒﾗ視野 "/>
      <sheetName val="新側突 (ﾎﾟｰﾙ)"/>
      <sheetName val="Rﾀﾞﾐｰ電計 ①"/>
      <sheetName val="Fﾀﾞﾐｰ電計 ②"/>
      <sheetName val="車体電計 ①"/>
      <sheetName val="車体電計 ②"/>
      <sheetName val="ｾﾝｻｰ電計"/>
      <sheetName val="ｺﾝﾀｸﾄ依頼"/>
      <sheetName val="Fｺﾝﾀｸﾄ"/>
      <sheetName val="ｼｰﾄｾｯﾄ"/>
      <sheetName val="E-sidﾀﾞﾐｰｾｯﾄ"/>
      <sheetName val="ｸﾘｱﾗﾝｽ計測1"/>
      <sheetName val="ｸﾘｱﾗﾝｽ計測2"/>
      <sheetName val="ｸﾘｱﾗﾝｽ計測3"/>
      <sheetName val="ｸﾘｱﾗﾝｽ計測4"/>
      <sheetName val="ﾈｯｸ部計測"/>
      <sheetName val="車計 ①"/>
      <sheetName val="車計 ②"/>
      <sheetName val="車計 ③"/>
      <sheetName val="ﾀﾞﾐｰ当たり"/>
      <sheetName val="ﾁｪｯｸ ①"/>
      <sheetName val="ﾁｪｯｸ ②"/>
      <sheetName val="ﾁｪｯｸ ③"/>
      <sheetName val="SA041"/>
      <sheetName val="SA042 "/>
      <sheetName val="SA043"/>
      <sheetName val="SA044"/>
      <sheetName val="SA045"/>
      <sheetName val="SA046"/>
      <sheetName val="SA047"/>
      <sheetName val="SA048"/>
      <sheetName val="SA049"/>
      <sheetName val="SA050"/>
      <sheetName val="SA051"/>
      <sheetName val="SA052"/>
      <sheetName val="Module2"/>
      <sheetName val="ENABLE MACROS"/>
      <sheetName val="Sheet 1"/>
      <sheetName val="Sheet1"/>
      <sheetName val="SEAT INFORMATION"/>
      <sheetName val="CMM DATA"/>
      <sheetName val="SEAT RANGE CALCULATIONS"/>
      <sheetName val="UMTRI CALCULATIONS"/>
      <sheetName val="FINAL H-POINT &amp; SEAT POSITION"/>
      <sheetName val="SEAT CHART"/>
      <sheetName val="車高計算結果"/>
      <sheetName val="ｼｰﾄｽﾗｲﾄﾞ移動範囲図"/>
      <sheetName val="CMM DATA B"/>
      <sheetName val="SEAT RANGE CALCULATIONS B"/>
      <sheetName val="UMTRI CALCULATIONS B"/>
      <sheetName val="FINAL H-POINT &amp; SEAT POSITION B"/>
      <sheetName val="SEAT CHART B"/>
      <sheetName val="format  S開用"/>
      <sheetName val="目次"/>
      <sheetName val="参考"/>
      <sheetName val="16mm"/>
      <sheetName val="RX-2撮影視野"/>
      <sheetName val="35mm"/>
      <sheetName val="Fﾀﾞﾐｰ電計"/>
      <sheetName val="Fﾀﾞﾐｰ電計 (2)"/>
      <sheetName val="Rﾀﾞﾐｰ電計"/>
      <sheetName val="車体電計①"/>
      <sheetName val="車体電計②"/>
      <sheetName val="車体電計③"/>
      <sheetName val="車体電計④"/>
      <sheetName val="MDB電計"/>
      <sheetName val="歪みｹﾞｰｼﾞ"/>
      <sheetName val="Fr.ﾄﾞｱ歪み"/>
      <sheetName val="Bﾋﾟﾗｰ歪み"/>
      <sheetName val="ｺﾞﾆｵﾒｰﾀ取付"/>
      <sheetName val="ﾄﾞｱｺﾝﾀｸﾄ"/>
      <sheetName val="ﾄﾞｱｺﾝﾀｸﾄ (2)"/>
      <sheetName val="ﾀﾞﾐｰｺﾝﾀｸﾄ"/>
      <sheetName val="ﾛｱｽﾊﾟｲﾝBkrt"/>
      <sheetName val="Rｺﾝﾀｸﾄ"/>
      <sheetName val="ﾀﾞﾐｰｾｯﾄ（ＵＳ）"/>
      <sheetName val="ｸﾘｱﾗﾝｽ_1"/>
      <sheetName val="ｸﾘｱﾗﾝｽ_2"/>
      <sheetName val="ﾀﾞﾐｰ当たりﾁｪｯｸ"/>
      <sheetName val="当り Fr"/>
      <sheetName val="当り Rr"/>
      <sheetName val="当り ｼｰﾄﾏｳﾝﾄ"/>
      <sheetName val="当り ｶｰﾃﾝ"/>
      <sheetName val="静的R_O(右)"/>
      <sheetName val="静的R_O(左)"/>
      <sheetName val="重量ｾｯﾄ"/>
      <sheetName val="撮影視野"/>
      <sheetName val="35mm①"/>
      <sheetName val="35mm②"/>
      <sheetName val="突合せ写真"/>
      <sheetName val="Fﾀﾞﾐｰ電計 (3)"/>
      <sheetName val="Rﾀﾞﾐｰ電計 (2)"/>
      <sheetName val="Rﾀﾞﾐｰ電計 (3)"/>
      <sheetName val="F.ｺﾝﾀｸﾄ"/>
      <sheetName val="ｺﾝﾀｸﾄ取付位置"/>
      <sheetName val="R.ｺﾝﾀｸﾄ"/>
      <sheetName val="Rr.ｺﾝﾀｸﾄ位置"/>
      <sheetName val="MDBｺﾝﾀｸﾄ"/>
      <sheetName val="MDBにｺﾝﾀｸﾄ"/>
      <sheetName val="SID-Ⅱsﾀﾞﾐｰｾｯﾄ （左）"/>
      <sheetName val="SID-Ⅱsﾀﾞﾐｰｾｯﾄ （右）"/>
      <sheetName val="ﾀﾞﾐｰｾｯﾄ計測箇所"/>
      <sheetName val="ﾀﾞﾐｰｾｯﾄ計測箇所 ②"/>
      <sheetName val="ｸﾘｱﾗﾝｽ計測(前席)1"/>
      <sheetName val="ｸﾘｱﾗﾝｽ計測(後席)1"/>
      <sheetName val="ｸﾘｱﾗﾝｽ計測(前席)2"/>
      <sheetName val="車計計測手順"/>
      <sheetName val="ﾊﾆｶﾑ計測手順"/>
      <sheetName val="車計書"/>
      <sheetName val="Frﾄﾘﾑ"/>
      <sheetName val="Rrﾄﾘﾑ"/>
      <sheetName val="ｻｲﾄﾞAB"/>
      <sheetName val="ｶｰﾃﾝAB"/>
      <sheetName val="Script Ref"/>
      <sheetName val="Web_Version"/>
      <sheetName val="研工事"/>
      <sheetName val="Stückliste Basis "/>
      <sheetName val="J60_IIHS HP計算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実車委託書"/>
      <sheetName val="一般準備作業依頼書"/>
      <sheetName val="新重量"/>
      <sheetName val="重量調整"/>
      <sheetName val="ﾜｯﾍﾟﾝ貼付"/>
      <sheetName val="16mmﾌｨﾙﾑ"/>
      <sheetName val="ｶﾒﾗ視野 "/>
      <sheetName val="新側突 (ﾎﾟｰﾙ)"/>
      <sheetName val="Rﾀﾞﾐｰ電計 ①"/>
      <sheetName val="Fﾀﾞﾐｰ電計 ②"/>
      <sheetName val="車体電計 ①"/>
      <sheetName val="車体電計 ②"/>
      <sheetName val="ｾﾝｻｰ電計"/>
      <sheetName val="ｺﾝﾀｸﾄ依頼"/>
      <sheetName val="Fｺﾝﾀｸﾄ"/>
      <sheetName val="ｼｰﾄｾｯﾄ"/>
      <sheetName val="E-sidﾀﾞﾐｰｾｯﾄ"/>
      <sheetName val="ｸﾘｱﾗﾝｽ計測1"/>
      <sheetName val="ｸﾘｱﾗﾝｽ計測2"/>
      <sheetName val="ｸﾘｱﾗﾝｽ計測3"/>
      <sheetName val="ｸﾘｱﾗﾝｽ計測4"/>
      <sheetName val="ﾈｯｸ部計測"/>
      <sheetName val="車計 ①"/>
      <sheetName val="車計 ②"/>
      <sheetName val="車計 ③"/>
      <sheetName val="ﾀﾞﾐｰ当たり"/>
      <sheetName val="ﾁｪｯｸ ①"/>
      <sheetName val="ﾁｪｯｸ ②"/>
      <sheetName val="ﾁｪｯｸ ③"/>
      <sheetName val="SA041"/>
      <sheetName val="SA042 "/>
      <sheetName val="SA043"/>
      <sheetName val="SA044"/>
      <sheetName val="SA045"/>
      <sheetName val="SA046"/>
      <sheetName val="SA047"/>
      <sheetName val="SA048"/>
      <sheetName val="SA049"/>
      <sheetName val="SA050"/>
      <sheetName val="SA051"/>
      <sheetName val="SA052"/>
      <sheetName val="Module2"/>
      <sheetName val="ENABLE MACROS"/>
      <sheetName val="Sheet 1"/>
      <sheetName val="Sheet1"/>
      <sheetName val="SEAT INFORMATION"/>
      <sheetName val="CMM DATA"/>
      <sheetName val="SEAT RANGE CALCULATIONS"/>
      <sheetName val="UMTRI CALCULATIONS"/>
      <sheetName val="FINAL H-POINT &amp; SEAT POSITION"/>
      <sheetName val="SEAT CHART"/>
      <sheetName val="車高計算結果"/>
      <sheetName val="ｼｰﾄｽﾗｲﾄﾞ移動範囲図"/>
      <sheetName val="CMM DATA B"/>
      <sheetName val="SEAT RANGE CALCULATIONS B"/>
      <sheetName val="UMTRI CALCULATIONS B"/>
      <sheetName val="FINAL H-POINT &amp; SEAT POSITION B"/>
      <sheetName val="SEAT CHART B"/>
      <sheetName val="format  S開用"/>
      <sheetName val="目次"/>
      <sheetName val="参考"/>
      <sheetName val="16mm"/>
      <sheetName val="RX-2撮影視野"/>
      <sheetName val="35mm"/>
      <sheetName val="Fﾀﾞﾐｰ電計"/>
      <sheetName val="Fﾀﾞﾐｰ電計 (2)"/>
      <sheetName val="Rﾀﾞﾐｰ電計"/>
      <sheetName val="車体電計①"/>
      <sheetName val="車体電計②"/>
      <sheetName val="車体電計③"/>
      <sheetName val="車体電計④"/>
      <sheetName val="MDB電計"/>
      <sheetName val="歪みｹﾞｰｼﾞ"/>
      <sheetName val="Fr.ﾄﾞｱ歪み"/>
      <sheetName val="Bﾋﾟﾗｰ歪み"/>
      <sheetName val="ｺﾞﾆｵﾒｰﾀ取付"/>
      <sheetName val="ﾄﾞｱｺﾝﾀｸﾄ"/>
      <sheetName val="ﾄﾞｱｺﾝﾀｸﾄ (2)"/>
      <sheetName val="ﾀﾞﾐｰｺﾝﾀｸﾄ"/>
      <sheetName val="ﾛｱｽﾊﾟｲﾝBkrt"/>
      <sheetName val="Rｺﾝﾀｸﾄ"/>
      <sheetName val="ﾀﾞﾐｰｾｯﾄ（ＵＳ）"/>
      <sheetName val="ｸﾘｱﾗﾝｽ_1"/>
      <sheetName val="ｸﾘｱﾗﾝｽ_2"/>
      <sheetName val="ﾀﾞﾐｰ当たりﾁｪｯｸ"/>
      <sheetName val="当り Fr"/>
      <sheetName val="当り Rr"/>
      <sheetName val="当り ｼｰﾄﾏｳﾝﾄ"/>
      <sheetName val="当り ｶｰﾃﾝ"/>
      <sheetName val="静的R_O(右)"/>
      <sheetName val="静的R_O(左)"/>
      <sheetName val="重量ｾｯﾄ"/>
      <sheetName val="撮影視野"/>
      <sheetName val="35mm①"/>
      <sheetName val="35mm②"/>
      <sheetName val="突合せ写真"/>
      <sheetName val="Fﾀﾞﾐｰ電計 (3)"/>
      <sheetName val="Rﾀﾞﾐｰ電計 (2)"/>
      <sheetName val="Rﾀﾞﾐｰ電計 (3)"/>
      <sheetName val="F.ｺﾝﾀｸﾄ"/>
      <sheetName val="ｺﾝﾀｸﾄ取付位置"/>
      <sheetName val="R.ｺﾝﾀｸﾄ"/>
      <sheetName val="Rr.ｺﾝﾀｸﾄ位置"/>
      <sheetName val="MDBｺﾝﾀｸﾄ"/>
      <sheetName val="MDBにｺﾝﾀｸﾄ"/>
      <sheetName val="SID-Ⅱsﾀﾞﾐｰｾｯﾄ （左）"/>
      <sheetName val="SID-Ⅱsﾀﾞﾐｰｾｯﾄ （右）"/>
      <sheetName val="ﾀﾞﾐｰｾｯﾄ計測箇所"/>
      <sheetName val="ﾀﾞﾐｰｾｯﾄ計測箇所 ②"/>
      <sheetName val="ｸﾘｱﾗﾝｽ計測(前席)1"/>
      <sheetName val="ｸﾘｱﾗﾝｽ計測(後席)1"/>
      <sheetName val="ｸﾘｱﾗﾝｽ計測(前席)2"/>
      <sheetName val="車計計測手順"/>
      <sheetName val="ﾊﾆｶﾑ計測手順"/>
      <sheetName val="車計書"/>
      <sheetName val="Frﾄﾘﾑ"/>
      <sheetName val="Rrﾄﾘﾑ"/>
      <sheetName val="ｻｲﾄﾞAB"/>
      <sheetName val="ｶｰﾃﾝAB"/>
      <sheetName val="Script Ref"/>
      <sheetName val="Web_Version"/>
      <sheetName val="研工事"/>
      <sheetName val="Stückliste Basis "/>
      <sheetName val="J60_IIHS HP計算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unit"/>
      <sheetName val="Year Over Year"/>
      <sheetName val="Qtr Over Qtr"/>
      <sheetName val="Impact"/>
      <sheetName val="Variance"/>
      <sheetName val="6651C_XS4R_7002_FB"/>
      <sheetName val="#REF"/>
      <sheetName val="U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협조전"/>
      <sheetName val="Product Cost Summary"/>
      <sheetName val="차수"/>
      <sheetName val="总表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차수"/>
      <sheetName val="Preços"/>
      <sheetName val="Year 2002 IS"/>
      <sheetName val="HISI Optik"/>
      <sheetName val="実車委託書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차수"/>
      <sheetName val="Preços"/>
      <sheetName val="Year 2002 IS"/>
      <sheetName val="HISI Optik"/>
      <sheetName val="実車委託書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문서처리전"/>
      <sheetName val="000000"/>
      <sheetName val="조직도"/>
      <sheetName val="신상"/>
      <sheetName val="인원"/>
      <sheetName val="비상연락망"/>
      <sheetName val="배치도"/>
      <sheetName val="구동"/>
      <sheetName val="HISI Optik"/>
      <sheetName val="96년사업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문서처리전"/>
      <sheetName val="000000"/>
      <sheetName val="조직도"/>
      <sheetName val="신상"/>
      <sheetName val="인원"/>
      <sheetName val="비상연락망"/>
      <sheetName val="배치도"/>
      <sheetName val="구동"/>
      <sheetName val="HISI Optik"/>
      <sheetName val="96년사업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제원1"/>
      <sheetName val="총괄표"/>
      <sheetName val="GRACE"/>
      <sheetName val="Constan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unit"/>
      <sheetName val="Year Over Year"/>
      <sheetName val="Qtr Over Qtr"/>
      <sheetName val="Impact"/>
      <sheetName val="Variance"/>
      <sheetName val="6651C_XS4R_7002_FB"/>
      <sheetName val="#REF"/>
      <sheetName val="U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T산정"/>
      <sheetName val="표지"/>
      <sheetName val="LZ RR BUSH"/>
      <sheetName val="1.개선이력"/>
      <sheetName val="2-1.현상"/>
      <sheetName val="RO분석"/>
      <sheetName val="BUS제원1"/>
      <sheetName val="OPT손익 내수"/>
      <sheetName val="OPT손익 수출"/>
      <sheetName val="품의양"/>
      <sheetName val="외주현황.wq1"/>
      <sheetName val="LZ RV BUSH"/>
      <sheetName val="전체현황"/>
      <sheetName val="CALENDAR"/>
      <sheetName val="#REF"/>
      <sheetName val="문서처리전"/>
      <sheetName val="주행"/>
      <sheetName val="95하U$가격"/>
      <sheetName val="PILOT품"/>
      <sheetName val="M96현황-동아"/>
      <sheetName val="협조전"/>
      <sheetName val="Tiburon"/>
      <sheetName val="B4가로"/>
      <sheetName val="품-(주)코①"/>
      <sheetName val="Assumption"/>
      <sheetName val="원단위"/>
      <sheetName val="TOT"/>
      <sheetName val="금형품의서"/>
      <sheetName val="신고서.전"/>
      <sheetName val="소유주(원)"/>
      <sheetName val="96"/>
      <sheetName val="가격품의"/>
      <sheetName val="내수1.8GL"/>
      <sheetName val="CR CODE"/>
      <sheetName val="부서CODE"/>
      <sheetName val="THEME CODE"/>
      <sheetName val="첨부2"/>
      <sheetName val="현금경비중역"/>
      <sheetName val="생계99ST"/>
      <sheetName val="주소(한문)"/>
      <sheetName val="차수"/>
      <sheetName val="반제품(형재)"/>
      <sheetName val="냉각실용添1"/>
      <sheetName val="유지류添1"/>
      <sheetName val="분석mast"/>
      <sheetName val="PFMEA.XLS"/>
      <sheetName val="절삭10"/>
      <sheetName val="작성양식"/>
      <sheetName val="op10"/>
      <sheetName val="X-3 ENG"/>
      <sheetName val="HP1AMLIST"/>
      <sheetName val="추가예산LIST"/>
      <sheetName val="Sheet5"/>
      <sheetName val="Sheet6 (3)"/>
      <sheetName val="계산DATA입력"/>
      <sheetName val="Assumptions"/>
      <sheetName val="ING101 PP"/>
      <sheetName val="DBL LPG시험"/>
      <sheetName val="LZ_RR_BUSH"/>
      <sheetName val="1_개선이력"/>
      <sheetName val="2-1_현상"/>
      <sheetName val="OPT손익_내수"/>
      <sheetName val="OPT손익_수출"/>
      <sheetName val="외주현황_wq1"/>
      <sheetName val="LZ_RV_BUSH"/>
      <sheetName val="신고서_전"/>
      <sheetName val="내수1_8GL"/>
      <sheetName val="CR_CODE"/>
      <sheetName val="THEME_CODE"/>
      <sheetName val="X-3_ENG"/>
      <sheetName val="PTR台손익"/>
      <sheetName val="SETUP-TB"/>
      <sheetName val="제조원가(확인)"/>
      <sheetName val="재고자산명세"/>
      <sheetName val="품의서"/>
      <sheetName val="2차-PROTO-(1)"/>
      <sheetName val="Book1"/>
      <sheetName val="Feuil1"/>
      <sheetName val="RDLEVLST"/>
      <sheetName val="부품LIST"/>
      <sheetName val="PAKAGE4362"/>
      <sheetName val="2.대외공문"/>
      <sheetName val="SBN-9412-01(9502)"/>
      <sheetName val="PS일계획"/>
      <sheetName val="99경비"/>
      <sheetName val="EurotoolsXRates"/>
      <sheetName val="CAUDIT"/>
      <sheetName val="Y3"/>
      <sheetName val="712"/>
      <sheetName val="PGM"/>
      <sheetName val="PFMEA_XLS"/>
      <sheetName val="TOTAL"/>
      <sheetName val="인원계획"/>
      <sheetName val="RELAY FAX양식"/>
      <sheetName val="rating"/>
      <sheetName val="TEL"/>
      <sheetName val="Database"/>
      <sheetName val="비교원RD-S"/>
      <sheetName val="시설업체주소록"/>
      <sheetName val="LZ_RR_BUSH1"/>
      <sheetName val="1_개선이력1"/>
      <sheetName val="2-1_현상1"/>
      <sheetName val="OPT손익_내수1"/>
      <sheetName val="OPT손익_수출1"/>
      <sheetName val="외주현황_wq11"/>
      <sheetName val="LZ_RV_BUSH1"/>
      <sheetName val="신고서_전1"/>
      <sheetName val="내수1_8GL1"/>
      <sheetName val="CR_CODE1"/>
      <sheetName val="THEME_CODE1"/>
      <sheetName val="X-3_ENG1"/>
      <sheetName val="DBL_LPG시험"/>
      <sheetName val="Sheet6_(3)"/>
      <sheetName val="ING101_PP"/>
      <sheetName val="2_대외공문"/>
      <sheetName val="ALL"/>
      <sheetName val="차체"/>
      <sheetName val="입력"/>
      <sheetName val="ML"/>
      <sheetName val="구동"/>
      <sheetName val="A-A"/>
      <sheetName val="Macro1"/>
      <sheetName val="CODE"/>
      <sheetName val="report_20"/>
      <sheetName val="camera_30"/>
      <sheetName val="일일생산발주"/>
      <sheetName val="목록"/>
      <sheetName val="금형품"/>
      <sheetName val="97MUP"/>
      <sheetName val="11"/>
      <sheetName val="Definitions"/>
      <sheetName val="주조"/>
      <sheetName val="가공비"/>
      <sheetName val="Cost Rate"/>
      <sheetName val="Process Rate"/>
      <sheetName val="존4"/>
      <sheetName val="Panel 2001"/>
      <sheetName val="ﾃﾞ-ﾀ"/>
      <sheetName val="県別ﾏﾙﾁ"/>
      <sheetName val="PARAMETRES"/>
      <sheetName val="PFP Header"/>
      <sheetName val="파일테이블"/>
      <sheetName val="부재료"/>
      <sheetName val="Convert Forecast"/>
      <sheetName val="Tables"/>
      <sheetName val="File_Table"/>
      <sheetName val="교육계획"/>
      <sheetName val="wk26010501"/>
      <sheetName val="순위"/>
      <sheetName val="원97"/>
      <sheetName val="DATA"/>
      <sheetName val="EF-SONATA"/>
      <sheetName val="출고"/>
      <sheetName val=" 승용 SUBLIST"/>
      <sheetName val="DO NOT DELETE"/>
      <sheetName val="Table"/>
      <sheetName val="품의플로"/>
      <sheetName val="94B"/>
      <sheetName val="CLM-MP"/>
      <sheetName val="Config"/>
      <sheetName val="by plant"/>
      <sheetName val="input"/>
      <sheetName val="AQL(0.65)"/>
      <sheetName val="GB-IC Villingen GG"/>
      <sheetName val="dtxl"/>
      <sheetName val="DATE"/>
      <sheetName val="PE2001"/>
      <sheetName val="PFMEA_XLS1"/>
      <sheetName val="1_當期시산표"/>
      <sheetName val="일일별 품종별 생산지수_Final"/>
      <sheetName val="LZ_RR_BUSH2"/>
      <sheetName val="1_개선이력2"/>
      <sheetName val="2-1_현상2"/>
      <sheetName val="OPT손익_내수2"/>
      <sheetName val="OPT손익_수출2"/>
      <sheetName val="외주현황_wq12"/>
      <sheetName val="LZ_RV_BUSH2"/>
      <sheetName val="신고서_전2"/>
      <sheetName val="내수1_8GL2"/>
      <sheetName val="CR_CODE2"/>
      <sheetName val="THEME_CODE2"/>
      <sheetName val="PFMEA_XLS2"/>
      <sheetName val="X-3_ENG2"/>
      <sheetName val="DBL_LPG시험1"/>
      <sheetName val="Sheet6_(3)1"/>
      <sheetName val="ING101_PP1"/>
      <sheetName val="2_대외공문1"/>
      <sheetName val="RELAY_FAX양식"/>
      <sheetName val="계산정보"/>
      <sheetName val="実車委託書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T산정"/>
      <sheetName val="표지"/>
      <sheetName val="LZ RR BUSH"/>
      <sheetName val="1.개선이력"/>
      <sheetName val="2-1.현상"/>
      <sheetName val="RO분석"/>
      <sheetName val="BUS제원1"/>
      <sheetName val="OPT손익 내수"/>
      <sheetName val="OPT손익 수출"/>
      <sheetName val="품의양"/>
      <sheetName val="외주현황.wq1"/>
      <sheetName val="LZ RV BUSH"/>
      <sheetName val="전체현황"/>
      <sheetName val="CALENDAR"/>
      <sheetName val="#REF"/>
      <sheetName val="문서처리전"/>
      <sheetName val="주행"/>
      <sheetName val="95하U$가격"/>
      <sheetName val="PILOT품"/>
      <sheetName val="M96현황-동아"/>
      <sheetName val="협조전"/>
      <sheetName val="Tiburon"/>
      <sheetName val="B4가로"/>
      <sheetName val="품-(주)코①"/>
      <sheetName val="Assumption"/>
      <sheetName val="원단위"/>
      <sheetName val="TOT"/>
      <sheetName val="금형품의서"/>
      <sheetName val="신고서.전"/>
      <sheetName val="소유주(원)"/>
      <sheetName val="96"/>
      <sheetName val="가격품의"/>
      <sheetName val="내수1.8GL"/>
      <sheetName val="CR CODE"/>
      <sheetName val="부서CODE"/>
      <sheetName val="THEME CODE"/>
      <sheetName val="첨부2"/>
      <sheetName val="현금경비중역"/>
      <sheetName val="생계99ST"/>
      <sheetName val="주소(한문)"/>
      <sheetName val="차수"/>
      <sheetName val="반제품(형재)"/>
      <sheetName val="냉각실용添1"/>
      <sheetName val="유지류添1"/>
      <sheetName val="분석mast"/>
      <sheetName val="PFMEA.XLS"/>
      <sheetName val="절삭10"/>
      <sheetName val="작성양식"/>
      <sheetName val="op10"/>
      <sheetName val="X-3 ENG"/>
      <sheetName val="HP1AMLIST"/>
      <sheetName val="추가예산LIST"/>
      <sheetName val="Sheet5"/>
      <sheetName val="Sheet6 (3)"/>
      <sheetName val="계산DATA입력"/>
      <sheetName val="Assumptions"/>
      <sheetName val="ING101 PP"/>
      <sheetName val="DBL LPG시험"/>
      <sheetName val="LZ_RR_BUSH"/>
      <sheetName val="1_개선이력"/>
      <sheetName val="2-1_현상"/>
      <sheetName val="OPT손익_내수"/>
      <sheetName val="OPT손익_수출"/>
      <sheetName val="외주현황_wq1"/>
      <sheetName val="LZ_RV_BUSH"/>
      <sheetName val="신고서_전"/>
      <sheetName val="내수1_8GL"/>
      <sheetName val="CR_CODE"/>
      <sheetName val="THEME_CODE"/>
      <sheetName val="X-3_ENG"/>
      <sheetName val="PTR台손익"/>
      <sheetName val="SETUP-TB"/>
      <sheetName val="제조원가(확인)"/>
      <sheetName val="재고자산명세"/>
      <sheetName val="품의서"/>
      <sheetName val="2차-PROTO-(1)"/>
      <sheetName val="Book1"/>
      <sheetName val="Feuil1"/>
      <sheetName val="RDLEVLST"/>
      <sheetName val="부품LIST"/>
      <sheetName val="PAKAGE4362"/>
      <sheetName val="2.대외공문"/>
      <sheetName val="SBN-9412-01(9502)"/>
      <sheetName val="PS일계획"/>
      <sheetName val="99경비"/>
      <sheetName val="EurotoolsXRates"/>
      <sheetName val="CAUDIT"/>
      <sheetName val="Y3"/>
      <sheetName val="712"/>
      <sheetName val="PGM"/>
      <sheetName val="PFMEA_XLS"/>
      <sheetName val="TOTAL"/>
      <sheetName val="인원계획"/>
      <sheetName val="RELAY FAX양식"/>
      <sheetName val="rating"/>
      <sheetName val="TEL"/>
      <sheetName val="Database"/>
      <sheetName val="비교원RD-S"/>
      <sheetName val="시설업체주소록"/>
      <sheetName val="LZ_RR_BUSH1"/>
      <sheetName val="1_개선이력1"/>
      <sheetName val="2-1_현상1"/>
      <sheetName val="OPT손익_내수1"/>
      <sheetName val="OPT손익_수출1"/>
      <sheetName val="외주현황_wq11"/>
      <sheetName val="LZ_RV_BUSH1"/>
      <sheetName val="신고서_전1"/>
      <sheetName val="내수1_8GL1"/>
      <sheetName val="CR_CODE1"/>
      <sheetName val="THEME_CODE1"/>
      <sheetName val="X-3_ENG1"/>
      <sheetName val="DBL_LPG시험"/>
      <sheetName val="Sheet6_(3)"/>
      <sheetName val="ING101_PP"/>
      <sheetName val="2_대외공문"/>
      <sheetName val="ALL"/>
      <sheetName val="차체"/>
      <sheetName val="입력"/>
      <sheetName val="ML"/>
      <sheetName val="구동"/>
      <sheetName val="A-A"/>
      <sheetName val="Macro1"/>
      <sheetName val="CODE"/>
      <sheetName val="report_20"/>
      <sheetName val="camera_30"/>
      <sheetName val="일일생산발주"/>
      <sheetName val="목록"/>
      <sheetName val="금형품"/>
      <sheetName val="97MUP"/>
      <sheetName val="11"/>
      <sheetName val="Definitions"/>
      <sheetName val="주조"/>
      <sheetName val="가공비"/>
      <sheetName val="Cost Rate"/>
      <sheetName val="Process Rate"/>
      <sheetName val="존4"/>
      <sheetName val="Panel 2001"/>
      <sheetName val="ﾃﾞ-ﾀ"/>
      <sheetName val="県別ﾏﾙﾁ"/>
      <sheetName val="PARAMETRES"/>
      <sheetName val="PFP Header"/>
      <sheetName val="파일테이블"/>
      <sheetName val="부재료"/>
      <sheetName val="Convert Forecast"/>
      <sheetName val="Tables"/>
      <sheetName val="File_Table"/>
      <sheetName val="교육계획"/>
      <sheetName val="wk26010501"/>
      <sheetName val="순위"/>
      <sheetName val="원97"/>
      <sheetName val="DATA"/>
      <sheetName val="EF-SONATA"/>
      <sheetName val="출고"/>
      <sheetName val=" 승용 SUBLIST"/>
      <sheetName val="DO NOT DELETE"/>
      <sheetName val="Table"/>
      <sheetName val="품의플로"/>
      <sheetName val="94B"/>
      <sheetName val="CLM-MP"/>
      <sheetName val="Config"/>
      <sheetName val="by plant"/>
      <sheetName val="input"/>
      <sheetName val="AQL(0.65)"/>
      <sheetName val="GB-IC Villingen GG"/>
      <sheetName val="dtxl"/>
      <sheetName val="DATE"/>
      <sheetName val="PE2001"/>
      <sheetName val="PFMEA_XLS1"/>
      <sheetName val="1_當期시산표"/>
      <sheetName val="일일별 품종별 생산지수_Final"/>
      <sheetName val="LZ_RR_BUSH2"/>
      <sheetName val="1_개선이력2"/>
      <sheetName val="2-1_현상2"/>
      <sheetName val="OPT손익_내수2"/>
      <sheetName val="OPT손익_수출2"/>
      <sheetName val="외주현황_wq12"/>
      <sheetName val="LZ_RV_BUSH2"/>
      <sheetName val="신고서_전2"/>
      <sheetName val="내수1_8GL2"/>
      <sheetName val="CR_CODE2"/>
      <sheetName val="THEME_CODE2"/>
      <sheetName val="PFMEA_XLS2"/>
      <sheetName val="X-3_ENG2"/>
      <sheetName val="DBL_LPG시험1"/>
      <sheetName val="Sheet6_(3)1"/>
      <sheetName val="ING101_PP1"/>
      <sheetName val="2_대외공문1"/>
      <sheetName val="RELAY_FAX양식"/>
      <sheetName val="계산정보"/>
      <sheetName val="実車委託書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 Format"/>
      <sheetName val="RE燃費"/>
      <sheetName val="차수"/>
      <sheetName val="CVT산정"/>
    </sheetNames>
    <definedNames>
      <definedName name="Format????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 Format"/>
      <sheetName val="RE燃費"/>
      <sheetName val="차수"/>
      <sheetName val="CVT산정"/>
    </sheetNames>
    <definedNames>
      <definedName name="Format????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R"/>
      <sheetName val="645a 9-18 PTO 4.3"/>
      <sheetName val="Sheet3"/>
      <sheetName val="HISI Optik"/>
      <sheetName val="문서처리전"/>
      <sheetName val="645B Overlays &amp; Backou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R"/>
      <sheetName val="645a 9-18 PTO 4.3"/>
      <sheetName val="Sheet3"/>
      <sheetName val="HISI Optik"/>
      <sheetName val="문서처리전"/>
      <sheetName val="645B Overlays &amp; Backou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Import"/>
      <sheetName val="Constant"/>
      <sheetName val="협조전"/>
      <sheetName val="BUS제원1"/>
      <sheetName val="총괄표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Import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Start"/>
      <sheetName val="Der_Titel"/>
      <sheetName val="a-und b-Preise 5"/>
      <sheetName val="a-und b-Preise 4"/>
      <sheetName val="a-und b-Preise 3"/>
      <sheetName val="a-und b-Preise 2"/>
      <sheetName val="a-und b-Preise 1"/>
      <sheetName val="a-und b-Preise (+Invest) 5"/>
      <sheetName val="a-und b-Preise (+Invest) 4"/>
      <sheetName val="a-und b-Preise (+Invest) 3"/>
      <sheetName val="a-und b-Preise (+Invest) 2"/>
      <sheetName val="a-und b-Preise (+Invest) 1"/>
      <sheetName val="a-und b-Preise (+Turnover) 5"/>
      <sheetName val="a-und b-Preise (+Turnover) 4"/>
      <sheetName val="a-und b-Preise (+Turnover) 3"/>
      <sheetName val="a-und b-Preise (+Turnover) 2"/>
      <sheetName val="a-und b-Preise (+Turnover) 1"/>
      <sheetName val="Vorbereitende Eing. (Teil 1)"/>
      <sheetName val="RECOMMENDATION SHEET (1) 1"/>
      <sheetName val="Teilepreise &amp; PT-Kosten (1).1"/>
      <sheetName val="Teilepreise &amp; PT-Kosten (1).2"/>
      <sheetName val="Vorbereitende Eing. (Teil 2)"/>
      <sheetName val="RECOMMENDATION SHEET (2) 2"/>
      <sheetName val="Teilepreise &amp; PT-Kosten (2).1"/>
      <sheetName val="Teilepreise &amp; PT-Kosten (2).2"/>
      <sheetName val="Vorbereitende Eing. (Teil 3)"/>
      <sheetName val="RECOMMENDATION SHEET (3) 3"/>
      <sheetName val="Teilepreise &amp; PT-Kosten (3).1"/>
      <sheetName val="Teilepreise &amp; PT-Kosten (3).2"/>
      <sheetName val="Vorbereitende Eing. (Teil 4)"/>
      <sheetName val="RECOMMENDATION SHEET (4) 4"/>
      <sheetName val="Teilepreise &amp; PT-Kosten (4).1"/>
      <sheetName val="Teilepreise &amp; PT-Kosten (4).2"/>
      <sheetName val="Vorbereitende Eing. (Teil 5)"/>
      <sheetName val="BIDDERS LIST (5)"/>
      <sheetName val="COMPARISON SHEET (5)"/>
      <sheetName val="LONGTERM SHEET (5)"/>
      <sheetName val="RECOMMENDATION SHEET (5) 5"/>
      <sheetName val="Teilepreise &amp; PT-Kosten (5).1"/>
      <sheetName val="Teilepreise &amp; PT-Kosten (5).2"/>
      <sheetName val="Barwertberechnung (5)"/>
      <sheetName val="Vorbereitende Eing. (Teil 6)"/>
      <sheetName val="BIDDERS LIST (6)"/>
      <sheetName val="COMPARISON SHEET (6)"/>
      <sheetName val="LONGTERM SHEET (6)"/>
      <sheetName val="RECOMMENDATION SHEET (6) 6"/>
      <sheetName val="Teilepreise &amp; PT-Kosten (6).1"/>
      <sheetName val="Teilepreise &amp; PT-Kosten (6).2"/>
      <sheetName val="Barwertberechnung (6)"/>
      <sheetName val="Vorbereitende Eing. (Teil 7)"/>
      <sheetName val="BIDDERS LIST (7)"/>
      <sheetName val="COMPARISON SHEET (7)"/>
      <sheetName val="LONGTERM SHEET (7)"/>
      <sheetName val="RECOMMENDATION SHEET (7) 7"/>
      <sheetName val="Teilepreise &amp; PT-Kosten (7).1"/>
      <sheetName val="Teilepreise &amp; PT-Kosten (7).2"/>
      <sheetName val="Barwertberechnung (7)"/>
      <sheetName val="Vorbereitende Eing. (Teil 8)"/>
      <sheetName val="BIDDERS LIST (8)"/>
      <sheetName val="COMPARISON SHEET (8)"/>
      <sheetName val="LONGTERM SHEET (8)"/>
      <sheetName val="RECOMMENDATION SHEET (8) 8"/>
      <sheetName val="Teilepreise &amp; PT-Kosten (8).1"/>
      <sheetName val="Teilepreise &amp; PT-Kosten (8).2"/>
      <sheetName val="Barwertberechnung (8)"/>
      <sheetName val="Vorbereitende Eing. (Teil 9)"/>
      <sheetName val="BIDDERS LIST (9)"/>
      <sheetName val="COMPARISON SHEET (9)"/>
      <sheetName val="LONGTERM SHEET (9)"/>
      <sheetName val="RECOMMENDATION SHEET (9) 9"/>
      <sheetName val="Teilepreise &amp; PT-Kosten (9).1"/>
      <sheetName val="Teilepreise &amp; PT-Kosten (9).2"/>
      <sheetName val="Barwertberechnung (9)"/>
      <sheetName val="Vorbereitende Eing. (Teil 10)"/>
      <sheetName val="BIDDERS LIST (10)"/>
      <sheetName val="COMPARISON SHEET (10)"/>
      <sheetName val="LONGTERM SHEET (10)"/>
      <sheetName val="RECOMMENDATION SHEET (10) 10"/>
      <sheetName val="Teilepreise &amp; PT-Kosten (10).1"/>
      <sheetName val="Teilepreise &amp; PT-Kosten (10).2"/>
      <sheetName val="Barwertberechnung (10)"/>
      <sheetName val="Vorbereitende Eing. (Teil 11)"/>
      <sheetName val="BIDDERS LIST (11)"/>
      <sheetName val="COMPARISON SHEET (11)"/>
      <sheetName val="LONGTERM SHEET (11)"/>
      <sheetName val="RECOMMENDATION SHEET (11) 11"/>
      <sheetName val="Teilepreise &amp; PT-Kosten (11).1"/>
      <sheetName val="Teilepreise &amp; PT-Kosten (11).2"/>
      <sheetName val="Barwertberechnung (11)"/>
      <sheetName val="Vorbereitende Eing. (Teil 12)"/>
      <sheetName val="BIDDERS LIST (12)"/>
      <sheetName val="COMPARISON SHEET (12)"/>
      <sheetName val="LONGTERM SHEET (12)"/>
      <sheetName val="RECOMMENDATION SHEET (12) 12"/>
      <sheetName val="Teilepreise &amp; PT-Kosten (12).1"/>
      <sheetName val="Teilepreise &amp; PT-Kosten (12).2"/>
      <sheetName val="Barwertberechnung (12)"/>
      <sheetName val="Vorbereitende Eing. (Teil 13)"/>
      <sheetName val="BIDDERS LIST (13)"/>
      <sheetName val="COMPARISON SHEET (13)"/>
      <sheetName val="LONGTERM SHEET (13)"/>
      <sheetName val="RECOMMENDATION SHEET (13) 13"/>
      <sheetName val="Teilepreise &amp; PT-Kosten (13).1"/>
      <sheetName val="Teilepreise &amp; PT-Kosten (13).2"/>
      <sheetName val="Barwertberechnung (13)"/>
      <sheetName val="Vorbereitende Eing. (Teil 14)"/>
      <sheetName val="BIDDERS LIST (14)"/>
      <sheetName val="COMPARISON SHEET (14)"/>
      <sheetName val="LONGTERM SHEET (14)"/>
      <sheetName val="RECOMMENDATION SHEET (14) 14"/>
      <sheetName val="Teilepreise &amp; PT-Kosten (14).1"/>
      <sheetName val="Teilepreise &amp; PT-Kosten (14).2"/>
      <sheetName val="Barwertberechnung (14)"/>
      <sheetName val="Vorbereitende Eing. (Teil 15)"/>
      <sheetName val="BIDDERS LIST (15)"/>
      <sheetName val="COMPARISON SHEET (15)"/>
      <sheetName val="LONGTERM SHEET (15)"/>
      <sheetName val="RECOMMENDATION SHEET (15) 15"/>
      <sheetName val="Teilepreise &amp; PT-Kosten (15).1"/>
      <sheetName val="Teilepreise &amp; PT-Kosten (15).2"/>
      <sheetName val="Barwertberechnung (15)"/>
      <sheetName val="Vorbereitende Eing. (Teil 16)"/>
      <sheetName val="BIDDERS LIST (16)"/>
      <sheetName val="COMPARISON SHEET (16)"/>
      <sheetName val="LONGTERM SHEET (16)"/>
      <sheetName val="RECOMMENDATION SHEET (16) 16"/>
      <sheetName val="Teilepreise &amp; PT-Kosten (16).1"/>
      <sheetName val="Teilepreise &amp; PT-Kosten (16).2"/>
      <sheetName val="Barwertberechnung (16)"/>
      <sheetName val="Teilepreise &amp; PT-Kosten (16)"/>
      <sheetName val="Teilepreise &amp; PT-Kosten (15)"/>
      <sheetName val="Teilepreise &amp; PT-Kosten (14)"/>
      <sheetName val="Teilepreise &amp; PT-Kosten (13)"/>
      <sheetName val="Teilepreise &amp; PT-Kosten (12)"/>
      <sheetName val="Teilepreise &amp; PT-Kosten (11)"/>
      <sheetName val="Teilepreise &amp; PT-Kosten (10)"/>
      <sheetName val="Teilepreise &amp; PT-Kosten (9)"/>
      <sheetName val="Teilepreise &amp; PT-Kosten (8)"/>
      <sheetName val="Teilepreise &amp; PT-Kosten (7)"/>
      <sheetName val="Teilepreise &amp; PT-Kosten (6)"/>
      <sheetName val="Teilepreise &amp; PT-Kosten (5)"/>
      <sheetName val="実車委託書"/>
      <sheetName val="SEAT RANGE CALCULATIONS"/>
      <sheetName val="CVT산정"/>
      <sheetName val="645a 9-18 PTO 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Start"/>
      <sheetName val="Der_Titel"/>
      <sheetName val="a-und b-Preise 5"/>
      <sheetName val="a-und b-Preise 4"/>
      <sheetName val="a-und b-Preise 3"/>
      <sheetName val="a-und b-Preise 2"/>
      <sheetName val="a-und b-Preise 1"/>
      <sheetName val="a-und b-Preise (+Invest) 5"/>
      <sheetName val="a-und b-Preise (+Invest) 4"/>
      <sheetName val="a-und b-Preise (+Invest) 3"/>
      <sheetName val="a-und b-Preise (+Invest) 2"/>
      <sheetName val="a-und b-Preise (+Invest) 1"/>
      <sheetName val="a-und b-Preise (+Turnover) 5"/>
      <sheetName val="a-und b-Preise (+Turnover) 4"/>
      <sheetName val="a-und b-Preise (+Turnover) 3"/>
      <sheetName val="a-und b-Preise (+Turnover) 2"/>
      <sheetName val="a-und b-Preise (+Turnover) 1"/>
      <sheetName val="Vorbereitende Eing. (Teil 1)"/>
      <sheetName val="RECOMMENDATION SHEET (1) 1"/>
      <sheetName val="Teilepreise &amp; PT-Kosten (1).1"/>
      <sheetName val="Teilepreise &amp; PT-Kosten (1).2"/>
      <sheetName val="Vorbereitende Eing. (Teil 2)"/>
      <sheetName val="RECOMMENDATION SHEET (2) 2"/>
      <sheetName val="Teilepreise &amp; PT-Kosten (2).1"/>
      <sheetName val="Teilepreise &amp; PT-Kosten (2).2"/>
      <sheetName val="Vorbereitende Eing. (Teil 3)"/>
      <sheetName val="RECOMMENDATION SHEET (3) 3"/>
      <sheetName val="Teilepreise &amp; PT-Kosten (3).1"/>
      <sheetName val="Teilepreise &amp; PT-Kosten (3).2"/>
      <sheetName val="Vorbereitende Eing. (Teil 4)"/>
      <sheetName val="RECOMMENDATION SHEET (4) 4"/>
      <sheetName val="Teilepreise &amp; PT-Kosten (4).1"/>
      <sheetName val="Teilepreise &amp; PT-Kosten (4).2"/>
      <sheetName val="Vorbereitende Eing. (Teil 5)"/>
      <sheetName val="BIDDERS LIST (5)"/>
      <sheetName val="COMPARISON SHEET (5)"/>
      <sheetName val="LONGTERM SHEET (5)"/>
      <sheetName val="RECOMMENDATION SHEET (5) 5"/>
      <sheetName val="Teilepreise &amp; PT-Kosten (5).1"/>
      <sheetName val="Teilepreise &amp; PT-Kosten (5).2"/>
      <sheetName val="Barwertberechnung (5)"/>
      <sheetName val="Vorbereitende Eing. (Teil 6)"/>
      <sheetName val="BIDDERS LIST (6)"/>
      <sheetName val="COMPARISON SHEET (6)"/>
      <sheetName val="LONGTERM SHEET (6)"/>
      <sheetName val="RECOMMENDATION SHEET (6) 6"/>
      <sheetName val="Teilepreise &amp; PT-Kosten (6).1"/>
      <sheetName val="Teilepreise &amp; PT-Kosten (6).2"/>
      <sheetName val="Barwertberechnung (6)"/>
      <sheetName val="Vorbereitende Eing. (Teil 7)"/>
      <sheetName val="BIDDERS LIST (7)"/>
      <sheetName val="COMPARISON SHEET (7)"/>
      <sheetName val="LONGTERM SHEET (7)"/>
      <sheetName val="RECOMMENDATION SHEET (7) 7"/>
      <sheetName val="Teilepreise &amp; PT-Kosten (7).1"/>
      <sheetName val="Teilepreise &amp; PT-Kosten (7).2"/>
      <sheetName val="Barwertberechnung (7)"/>
      <sheetName val="Vorbereitende Eing. (Teil 8)"/>
      <sheetName val="BIDDERS LIST (8)"/>
      <sheetName val="COMPARISON SHEET (8)"/>
      <sheetName val="LONGTERM SHEET (8)"/>
      <sheetName val="RECOMMENDATION SHEET (8) 8"/>
      <sheetName val="Teilepreise &amp; PT-Kosten (8).1"/>
      <sheetName val="Teilepreise &amp; PT-Kosten (8).2"/>
      <sheetName val="Barwertberechnung (8)"/>
      <sheetName val="Vorbereitende Eing. (Teil 9)"/>
      <sheetName val="BIDDERS LIST (9)"/>
      <sheetName val="COMPARISON SHEET (9)"/>
      <sheetName val="LONGTERM SHEET (9)"/>
      <sheetName val="RECOMMENDATION SHEET (9) 9"/>
      <sheetName val="Teilepreise &amp; PT-Kosten (9).1"/>
      <sheetName val="Teilepreise &amp; PT-Kosten (9).2"/>
      <sheetName val="Barwertberechnung (9)"/>
      <sheetName val="Vorbereitende Eing. (Teil 10)"/>
      <sheetName val="BIDDERS LIST (10)"/>
      <sheetName val="COMPARISON SHEET (10)"/>
      <sheetName val="LONGTERM SHEET (10)"/>
      <sheetName val="RECOMMENDATION SHEET (10) 10"/>
      <sheetName val="Teilepreise &amp; PT-Kosten (10).1"/>
      <sheetName val="Teilepreise &amp; PT-Kosten (10).2"/>
      <sheetName val="Barwertberechnung (10)"/>
      <sheetName val="Vorbereitende Eing. (Teil 11)"/>
      <sheetName val="BIDDERS LIST (11)"/>
      <sheetName val="COMPARISON SHEET (11)"/>
      <sheetName val="LONGTERM SHEET (11)"/>
      <sheetName val="RECOMMENDATION SHEET (11) 11"/>
      <sheetName val="Teilepreise &amp; PT-Kosten (11).1"/>
      <sheetName val="Teilepreise &amp; PT-Kosten (11).2"/>
      <sheetName val="Barwertberechnung (11)"/>
      <sheetName val="Vorbereitende Eing. (Teil 12)"/>
      <sheetName val="BIDDERS LIST (12)"/>
      <sheetName val="COMPARISON SHEET (12)"/>
      <sheetName val="LONGTERM SHEET (12)"/>
      <sheetName val="RECOMMENDATION SHEET (12) 12"/>
      <sheetName val="Teilepreise &amp; PT-Kosten (12).1"/>
      <sheetName val="Teilepreise &amp; PT-Kosten (12).2"/>
      <sheetName val="Barwertberechnung (12)"/>
      <sheetName val="Vorbereitende Eing. (Teil 13)"/>
      <sheetName val="BIDDERS LIST (13)"/>
      <sheetName val="COMPARISON SHEET (13)"/>
      <sheetName val="LONGTERM SHEET (13)"/>
      <sheetName val="RECOMMENDATION SHEET (13) 13"/>
      <sheetName val="Teilepreise &amp; PT-Kosten (13).1"/>
      <sheetName val="Teilepreise &amp; PT-Kosten (13).2"/>
      <sheetName val="Barwertberechnung (13)"/>
      <sheetName val="Vorbereitende Eing. (Teil 14)"/>
      <sheetName val="BIDDERS LIST (14)"/>
      <sheetName val="COMPARISON SHEET (14)"/>
      <sheetName val="LONGTERM SHEET (14)"/>
      <sheetName val="RECOMMENDATION SHEET (14) 14"/>
      <sheetName val="Teilepreise &amp; PT-Kosten (14).1"/>
      <sheetName val="Teilepreise &amp; PT-Kosten (14).2"/>
      <sheetName val="Barwertberechnung (14)"/>
      <sheetName val="Vorbereitende Eing. (Teil 15)"/>
      <sheetName val="BIDDERS LIST (15)"/>
      <sheetName val="COMPARISON SHEET (15)"/>
      <sheetName val="LONGTERM SHEET (15)"/>
      <sheetName val="RECOMMENDATION SHEET (15) 15"/>
      <sheetName val="Teilepreise &amp; PT-Kosten (15).1"/>
      <sheetName val="Teilepreise &amp; PT-Kosten (15).2"/>
      <sheetName val="Barwertberechnung (15)"/>
      <sheetName val="Vorbereitende Eing. (Teil 16)"/>
      <sheetName val="BIDDERS LIST (16)"/>
      <sheetName val="COMPARISON SHEET (16)"/>
      <sheetName val="LONGTERM SHEET (16)"/>
      <sheetName val="RECOMMENDATION SHEET (16) 16"/>
      <sheetName val="Teilepreise &amp; PT-Kosten (16).1"/>
      <sheetName val="Teilepreise &amp; PT-Kosten (16).2"/>
      <sheetName val="Barwertberechnung (16)"/>
      <sheetName val="Teilepreise &amp; PT-Kosten (16)"/>
      <sheetName val="Teilepreise &amp; PT-Kosten (15)"/>
      <sheetName val="Teilepreise &amp; PT-Kosten (14)"/>
      <sheetName val="Teilepreise &amp; PT-Kosten (13)"/>
      <sheetName val="Teilepreise &amp; PT-Kosten (12)"/>
      <sheetName val="Teilepreise &amp; PT-Kosten (11)"/>
      <sheetName val="Teilepreise &amp; PT-Kosten (10)"/>
      <sheetName val="Teilepreise &amp; PT-Kosten (9)"/>
      <sheetName val="Teilepreise &amp; PT-Kosten (8)"/>
      <sheetName val="Teilepreise &amp; PT-Kosten (7)"/>
      <sheetName val="Teilepreise &amp; PT-Kosten (6)"/>
      <sheetName val="Teilepreise &amp; PT-Kosten (5)"/>
      <sheetName val="実車委託書"/>
      <sheetName val="SEAT RANGE CALCULATIONS"/>
      <sheetName val="CVT산정"/>
      <sheetName val="645a 9-18 PTO 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Ford Joint Drive"/>
      <sheetName val="Sheet1"/>
      <sheetName val="Sheet2"/>
      <sheetName val="Sheet3"/>
      <sheetName val="Engg.Esti Report J44AC"/>
      <sheetName val="J37ACとの比較"/>
      <sheetName val="短計との比較"/>
      <sheetName val="B実部ﾃｽﾄ別工数"/>
      <sheetName val="検索条件メイク"/>
      <sheetName val="物料品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SHN46"/>
      <sheetName val="SHN46 ACCESS"/>
      <sheetName val="SHN45"/>
      <sheetName val="SHN44"/>
      <sheetName val="SHN33"/>
      <sheetName val="SHN22"/>
      <sheetName val="SHN11"/>
      <sheetName val="ARA11"/>
      <sheetName val="ARA22"/>
      <sheetName val="ARA33"/>
      <sheetName val="ARA44"/>
      <sheetName val="ARA37"/>
      <sheetName val="ARA47"/>
      <sheetName val="FDISTDB"/>
      <sheetName val="BSHMKK"/>
      <sheetName val="SBSHM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협조전"/>
      <sheetName val="home"/>
    </sheetNames>
    <sheetDataSet>
      <sheetData sheetId="0" refreshError="1">
        <row r="389">
          <cell r="D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</sheetData>
      <sheetData sheetId="1" refreshError="1"/>
      <sheetData sheetId="2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98CALB"/>
      <sheetName val="COMPARISON SHEET (1)"/>
      <sheetName val="XX98CBUD"/>
    </sheetNames>
    <sheetDataSet>
      <sheetData sheetId="0"/>
      <sheetData sheetId="1" refreshError="1"/>
      <sheetData sheetId="2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98CALB"/>
      <sheetName val="COMPARISON SHEET (1)"/>
      <sheetName val="XX98CBUD"/>
    </sheetNames>
    <sheetDataSet>
      <sheetData sheetId="0"/>
      <sheetData sheetId="1" refreshError="1"/>
      <sheetData sheetId="2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totcstsum"/>
      <sheetName val="COVER"/>
      <sheetName val="execsum"/>
      <sheetName val="96totcstgraph"/>
      <sheetName val="Import"/>
      <sheetName val="645a 9-18 PTO 4.3"/>
      <sheetName val="XX98CALB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totcstsum"/>
      <sheetName val="COVER"/>
      <sheetName val="execsum"/>
      <sheetName val="96totcstgraph"/>
      <sheetName val="Import"/>
      <sheetName val="645a 9-18 PTO 4.3"/>
      <sheetName val="XX98CAL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SHN46"/>
      <sheetName val="SHN46 ACCESS"/>
      <sheetName val="SHN45"/>
      <sheetName val="SHN44"/>
      <sheetName val="SHN33"/>
      <sheetName val="SHN22"/>
      <sheetName val="SHN11"/>
      <sheetName val="ARA11"/>
      <sheetName val="ARA22"/>
      <sheetName val="ARA33"/>
      <sheetName val="ARA44"/>
      <sheetName val="ARA37"/>
      <sheetName val="ARA47"/>
      <sheetName val="FDISTDB"/>
      <sheetName val="BSHMKK"/>
      <sheetName val="SBSHM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주소(한문)"/>
      <sheetName val="구동"/>
      <sheetName val="COMPARISON SHEET (1)"/>
      <sheetName val="96totcstsum"/>
    </sheetNames>
    <sheetDataSet>
      <sheetData sheetId="0"/>
      <sheetData sheetId="1"/>
      <sheetData sheetId="2"/>
      <sheetData sheetId="3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주소(한문)"/>
      <sheetName val="구동"/>
      <sheetName val="COMPARISON SHEET (1)"/>
      <sheetName val="96totcstsum"/>
    </sheetNames>
    <sheetDataSet>
      <sheetData sheetId="0"/>
      <sheetData sheetId="1"/>
      <sheetData sheetId="2"/>
      <sheetData sheetId="3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list C5"/>
      <sheetName val="96totcstsum"/>
      <sheetName val="XX98CALB"/>
      <sheetName val="주소(한문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list C5"/>
      <sheetName val="96totcstsum"/>
      <sheetName val="XX98CALB"/>
      <sheetName val="주소(한문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ing sheet"/>
      <sheetName val="FX"/>
      <sheetName val="96totcstsum"/>
      <sheetName val="part list C5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ing sheet"/>
      <sheetName val="FX"/>
      <sheetName val="96totcstsum"/>
      <sheetName val="part list C5"/>
    </sheetNames>
    <sheetDataSet>
      <sheetData sheetId="0"/>
      <sheetData sheetId="1"/>
      <sheetData sheetId="2"/>
      <sheetData sheetId="3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소유주(원)"/>
      <sheetName val="업체별재고금액"/>
      <sheetName val="구동"/>
      <sheetName val="주소(한문)"/>
      <sheetName val="Tracking shee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소유주(원)"/>
      <sheetName val="업체별재고금액"/>
      <sheetName val="구동"/>
      <sheetName val="주소(한문)"/>
      <sheetName val="Tracking shee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#REF"/>
      <sheetName val=""/>
      <sheetName val="#REF!"/>
      <sheetName val="Garage"/>
      <sheetName val="Top22(GER)"/>
      <sheetName val="Colors"/>
      <sheetName val="FSSﾃｰﾌﾞﾙ"/>
      <sheetName val="部門並び"/>
      <sheetName val="Tracking sheet"/>
      <sheetName val="計算シート"/>
      <sheetName val="HC Back."/>
      <sheetName val="重量測定依頼&amp;結果"/>
      <sheetName val="研工事"/>
      <sheetName val="Comparac"/>
      <sheetName val="G開CrossT"/>
      <sheetName val="96totcstsum"/>
      <sheetName val="FN145base2option"/>
      <sheetName val="99-1"/>
      <sheetName val="99-2"/>
      <sheetName val="RE燃費"/>
      <sheetName val="ITEM  STUDY (2)"/>
      <sheetName val="Final Status One Pager"/>
      <sheetName val="PL65ﾒｷ32"/>
      <sheetName val="MOTO"/>
      <sheetName val="C9"/>
      <sheetName val="53S"/>
      <sheetName val="FORD94"/>
      <sheetName val="Parameter"/>
      <sheetName val="Tracking_sheet2"/>
      <sheetName val="Tracking_sheet"/>
      <sheetName val="Tracking_sheet1"/>
      <sheetName val="Tracking_sheet3"/>
      <sheetName val="645a 9-18 PTO 4.3"/>
      <sheetName val="Delphi"/>
      <sheetName val="Sumitomo"/>
      <sheetName val="BS"/>
      <sheetName val="part list C5"/>
      <sheetName val="소유주(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#REF"/>
      <sheetName val=""/>
      <sheetName val="#REF!"/>
      <sheetName val="Garage"/>
      <sheetName val="Top22(GER)"/>
      <sheetName val="Colors"/>
      <sheetName val="FSSﾃｰﾌﾞﾙ"/>
      <sheetName val="部門並び"/>
      <sheetName val="Tracking sheet"/>
      <sheetName val="計算シート"/>
      <sheetName val="HC Back."/>
      <sheetName val="重量測定依頼&amp;結果"/>
      <sheetName val="研工事"/>
      <sheetName val="Comparac"/>
      <sheetName val="G開CrossT"/>
      <sheetName val="96totcstsum"/>
      <sheetName val="FN145base2option"/>
      <sheetName val="99-1"/>
      <sheetName val="99-2"/>
      <sheetName val="RE燃費"/>
      <sheetName val="ITEM  STUDY (2)"/>
      <sheetName val="Final Status One Pager"/>
      <sheetName val="PL65ﾒｷ32"/>
      <sheetName val="MOTO"/>
      <sheetName val="C9"/>
      <sheetName val="53S"/>
      <sheetName val="FORD94"/>
      <sheetName val="Parameter"/>
      <sheetName val="Tracking_sheet2"/>
      <sheetName val="Tracking_sheet"/>
      <sheetName val="Tracking_sheet1"/>
      <sheetName val="Tracking_sheet3"/>
      <sheetName val="645a 9-18 PTO 4.3"/>
      <sheetName val="Delphi"/>
      <sheetName val="Sumitomo"/>
      <sheetName val="BS"/>
      <sheetName val="part list C5"/>
      <sheetName val="소유주(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01"/>
      <sheetName val="AB02"/>
      <sheetName val="AB03"/>
      <sheetName val="AB04"/>
      <sheetName val="AB05"/>
      <sheetName val="AB06"/>
      <sheetName val="AB07"/>
      <sheetName val="AB08"/>
      <sheetName val="AB09"/>
      <sheetName val="AB10"/>
      <sheetName val="AB11"/>
      <sheetName val="AB12"/>
      <sheetName val="AB13"/>
      <sheetName val="AB14"/>
      <sheetName val="AB15"/>
      <sheetName val="AB16"/>
      <sheetName val="AB17"/>
      <sheetName val="AB18"/>
      <sheetName val="AB19"/>
      <sheetName val="AB20"/>
      <sheetName val="AB21"/>
      <sheetName val="AB22"/>
      <sheetName val="AB23"/>
      <sheetName val="AB24"/>
      <sheetName val="AB25"/>
      <sheetName val="AB26"/>
      <sheetName val="AB27"/>
      <sheetName val="AB28"/>
      <sheetName val="AB29"/>
      <sheetName val="AB30"/>
      <sheetName val="AB31"/>
      <sheetName val="AB32"/>
      <sheetName val="AB33"/>
      <sheetName val="AB34"/>
      <sheetName val="Alcantara nappa(Q1D)"/>
      <sheetName val="Milano(Q2J)空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Sheet1 (2)"/>
      <sheetName val="98 Indirect &amp; Other EU"/>
      <sheetName val="98 Indirect &amp; Other NA"/>
      <sheetName val="98 Indirect &amp; Other Total"/>
      <sheetName val="装備比較"/>
      <sheetName val="HISI Optik"/>
      <sheetName val="Tracking sheet"/>
      <sheetName val="H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Sheet1 (2)"/>
      <sheetName val="98 Indirect &amp; Other EU"/>
      <sheetName val="98 Indirect &amp; Other NA"/>
      <sheetName val="98 Indirect &amp; Other Total"/>
      <sheetName val="装備比較"/>
      <sheetName val="HISI Optik"/>
      <sheetName val="Tracking sheet"/>
      <sheetName val="H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_REF"/>
      <sheetName val="ML"/>
      <sheetName val="Macro1"/>
      <sheetName val="재료비"/>
      <sheetName val="원가계산서"/>
      <sheetName val="문서처리전"/>
      <sheetName val="시설업체주소록"/>
      <sheetName val="full (2)"/>
      <sheetName val="M1master"/>
      <sheetName val="분석mast"/>
      <sheetName val="소유주(원)"/>
      <sheetName val="PTR台손익"/>
      <sheetName val="항목(1)"/>
      <sheetName val="OPT손익 내수"/>
      <sheetName val="OPT손익 수출"/>
      <sheetName val="주소(한문)"/>
      <sheetName val="계약"/>
      <sheetName val="PTR???"/>
      <sheetName val="Process Flow Chart"/>
      <sheetName val="공작"/>
      <sheetName val="모듈"/>
      <sheetName val="전장"/>
      <sheetName val="차체"/>
      <sheetName val="내장"/>
      <sheetName val="외장"/>
      <sheetName val="해외"/>
      <sheetName val="검구사양서"/>
      <sheetName val="PTR___"/>
      <sheetName val="Z41,Z42 이외total"/>
      <sheetName val="2.대외공문"/>
      <sheetName val="98종합"/>
      <sheetName val="PRO (참조)"/>
      <sheetName val="full _2_"/>
      <sheetName val="명단"/>
      <sheetName val="TCA"/>
      <sheetName val="품의서"/>
      <sheetName val="Tax Rates"/>
      <sheetName val="설비사양서B-1"/>
      <sheetName val="??"/>
      <sheetName val="경비공통"/>
      <sheetName val="실적물판"/>
      <sheetName val="sales_MDKR"/>
      <sheetName val="sales_BU"/>
      <sheetName val="full_(2)"/>
      <sheetName val="OPT손익_내수"/>
      <sheetName val="OPT손익_수출"/>
      <sheetName val="Process_Flow_Chart"/>
      <sheetName val="HP1ML"/>
      <sheetName val="__"/>
      <sheetName val="JT3.0견적-구1"/>
      <sheetName val="P1012001"/>
      <sheetName val="LEASE4"/>
      <sheetName val="_"/>
      <sheetName val=""/>
      <sheetName val="__x005f_x0000__x005f_x0000__x005f_x0000_"/>
      <sheetName val="X11EglobalV5"/>
      <sheetName val="QA4 MASTER LIST"/>
      <sheetName val="PC%계산"/>
      <sheetName val="MC%계산"/>
      <sheetName val="수입"/>
      <sheetName val="회의록"/>
      <sheetName val="종합"/>
      <sheetName val="종합 (2)"/>
      <sheetName val="재료鹄"/>
      <sheetName val="96"/>
      <sheetName val="BUS제원1"/>
      <sheetName val="CASE ASM"/>
      <sheetName val="협조전"/>
      <sheetName val="Sheet5"/>
      <sheetName val="검기갑지"/>
      <sheetName val="星宇EFC"/>
      <sheetName val="ProceǍǐ"/>
      <sheetName val="CVT산정"/>
      <sheetName val="NO.1(LPG)"/>
      <sheetName val="Z41,Z42 ??total"/>
      <sheetName val="재료율"/>
      <sheetName val="10월급여"/>
      <sheetName val="기안"/>
      <sheetName val="PRO_(참조)"/>
      <sheetName val="Z41,Z42_이외total"/>
      <sheetName val="2_대외공문"/>
      <sheetName val="TA"/>
      <sheetName val="평가자13"/>
      <sheetName val="HP1AMLIST"/>
      <sheetName val="_???"/>
      <sheetName val="full__2_"/>
      <sheetName val="PILOT품"/>
      <sheetName val="M96현황-동아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HEAD"/>
      <sheetName val="생계99ST"/>
      <sheetName val="Z41,Z42 __total"/>
      <sheetName val="____"/>
      <sheetName val="BS"/>
      <sheetName val="개발원가 종합"/>
      <sheetName val="SUB(C)"/>
      <sheetName val="part list C5"/>
      <sheetName val="ProceǍǐ_x0005_low Chart"/>
      <sheetName val="Shee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_REF"/>
      <sheetName val="ML"/>
      <sheetName val="Macro1"/>
      <sheetName val="재료비"/>
      <sheetName val="원가계산서"/>
      <sheetName val="문서처리전"/>
      <sheetName val="시설업체주소록"/>
      <sheetName val="full (2)"/>
      <sheetName val="M1master"/>
      <sheetName val="분석mast"/>
      <sheetName val="소유주(원)"/>
      <sheetName val="PTR台손익"/>
      <sheetName val="항목(1)"/>
      <sheetName val="OPT손익 내수"/>
      <sheetName val="OPT손익 수출"/>
      <sheetName val="주소(한문)"/>
      <sheetName val="계약"/>
      <sheetName val="PTR???"/>
      <sheetName val="Process Flow Chart"/>
      <sheetName val="공작"/>
      <sheetName val="모듈"/>
      <sheetName val="전장"/>
      <sheetName val="차체"/>
      <sheetName val="내장"/>
      <sheetName val="외장"/>
      <sheetName val="해외"/>
      <sheetName val="검구사양서"/>
      <sheetName val="PTR___"/>
      <sheetName val="Z41,Z42 이외total"/>
      <sheetName val="2.대외공문"/>
      <sheetName val="98종합"/>
      <sheetName val="PRO (참조)"/>
      <sheetName val="full _2_"/>
      <sheetName val="명단"/>
      <sheetName val="TCA"/>
      <sheetName val="품의서"/>
      <sheetName val="Tax Rates"/>
      <sheetName val="설비사양서B-1"/>
      <sheetName val="??"/>
      <sheetName val="경비공통"/>
      <sheetName val="실적물판"/>
      <sheetName val="sales_MDKR"/>
      <sheetName val="sales_BU"/>
      <sheetName val="full_(2)"/>
      <sheetName val="OPT손익_내수"/>
      <sheetName val="OPT손익_수출"/>
      <sheetName val="Process_Flow_Chart"/>
      <sheetName val="HP1ML"/>
      <sheetName val="__"/>
      <sheetName val="JT3.0견적-구1"/>
      <sheetName val="P1012001"/>
      <sheetName val="LEASE4"/>
      <sheetName val="_"/>
      <sheetName val=""/>
      <sheetName val="__x005f_x0000__x005f_x0000__x005f_x0000_"/>
      <sheetName val="X11EglobalV5"/>
      <sheetName val="QA4 MASTER LIST"/>
      <sheetName val="PC%계산"/>
      <sheetName val="MC%계산"/>
      <sheetName val="수입"/>
      <sheetName val="회의록"/>
      <sheetName val="종합"/>
      <sheetName val="종합 (2)"/>
      <sheetName val="재료鹄"/>
      <sheetName val="96"/>
      <sheetName val="BUS제원1"/>
      <sheetName val="CASE ASM"/>
      <sheetName val="협조전"/>
      <sheetName val="Sheet5"/>
      <sheetName val="검기갑지"/>
      <sheetName val="星宇EFC"/>
      <sheetName val="ProceǍǐ"/>
      <sheetName val="CVT산정"/>
      <sheetName val="NO.1(LPG)"/>
      <sheetName val="Z41,Z42 ??total"/>
      <sheetName val="재료율"/>
      <sheetName val="10월급여"/>
      <sheetName val="기안"/>
      <sheetName val="PRO_(참조)"/>
      <sheetName val="Z41,Z42_이외total"/>
      <sheetName val="2_대외공문"/>
      <sheetName val="TA"/>
      <sheetName val="평가자13"/>
      <sheetName val="HP1AMLIST"/>
      <sheetName val="_???"/>
      <sheetName val="full__2_"/>
      <sheetName val="PILOT품"/>
      <sheetName val="M96현황-동아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HEAD"/>
      <sheetName val="생계99ST"/>
      <sheetName val="Z41,Z42 __total"/>
      <sheetName val="____"/>
      <sheetName val="BS"/>
      <sheetName val="개발원가 종합"/>
      <sheetName val="SUB(C)"/>
      <sheetName val="part list C5"/>
      <sheetName val="ProceǍǐ_x0005_low Chart"/>
      <sheetName val="Shee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"/>
      <sheetName val="Tracking sheet"/>
      <sheetName val="HC"/>
      <sheetName val="#REF"/>
    </sheetNames>
    <definedNames>
      <definedName name="Hideapplic"/>
      <definedName name="Hidecost"/>
      <definedName name="Unhideapplic"/>
      <definedName name="Unhidecost"/>
    </definedNames>
    <sheetDataSet>
      <sheetData sheetId="0"/>
      <sheetData sheetId="1"/>
      <sheetData sheetId="2"/>
      <sheetData sheetId="3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"/>
      <sheetName val="Tracking sheet"/>
      <sheetName val="HC"/>
      <sheetName val="#REF"/>
    </sheetNames>
    <definedNames>
      <definedName name="Hideapplic"/>
      <definedName name="Hidecost"/>
      <definedName name="Unhideapplic"/>
      <definedName name="Unhidecost"/>
    </definedNames>
    <sheetDataSet>
      <sheetData sheetId="0"/>
      <sheetData sheetId="1"/>
      <sheetData sheetId="2"/>
      <sheetData sheetId="3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SUM14ZC1"/>
      <sheetName val="HC"/>
      <sheetName val="開発費まとめ"/>
      <sheetName val="ＣＲ検討"/>
      <sheetName val="645a 9-18 PTO 4.3"/>
      <sheetName val="#REF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SUM14ZC1"/>
      <sheetName val="HC"/>
      <sheetName val="開発費まとめ"/>
      <sheetName val="ＣＲ検討"/>
      <sheetName val="645a 9-18 PTO 4.3"/>
      <sheetName val="#REF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ABLE MACROS"/>
      <sheetName val="User Form"/>
      <sheetName val="SEAT INFORMATION"/>
      <sheetName val="CMM DATA"/>
      <sheetName val="SEAT RANGE CALCULATIONS"/>
      <sheetName val="UMTRI CALCULATIONS"/>
      <sheetName val="FINAL H-POINT &amp; SEAT POSITION"/>
      <sheetName val="SEAT CHART"/>
      <sheetName val="CMM DATA B"/>
      <sheetName val="SEAT RANGE CALCULATIONS B"/>
      <sheetName val="UMTRI CALCULATIONS B"/>
      <sheetName val="FINAL H-POINT &amp; SEAT POSITION B"/>
      <sheetName val="SEAT CHART B"/>
      <sheetName val="Dummy Clearance Measures"/>
      <sheetName val="Sheet2"/>
      <sheetName val="645a 9-18 PTO 4.3"/>
      <sheetName val="#REF"/>
      <sheetName val="SUM14ZC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ABLE MACROS"/>
      <sheetName val="User Form"/>
      <sheetName val="SEAT INFORMATION"/>
      <sheetName val="CMM DATA"/>
      <sheetName val="SEAT RANGE CALCULATIONS"/>
      <sheetName val="UMTRI CALCULATIONS"/>
      <sheetName val="FINAL H-POINT &amp; SEAT POSITION"/>
      <sheetName val="SEAT CHART"/>
      <sheetName val="CMM DATA B"/>
      <sheetName val="SEAT RANGE CALCULATIONS B"/>
      <sheetName val="UMTRI CALCULATIONS B"/>
      <sheetName val="FINAL H-POINT &amp; SEAT POSITION B"/>
      <sheetName val="SEAT CHART B"/>
      <sheetName val="Dummy Clearance Measures"/>
      <sheetName val="Sheet2"/>
      <sheetName val="645a 9-18 PTO 4.3"/>
      <sheetName val="#REF"/>
      <sheetName val="SUM14ZC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01"/>
      <sheetName val="AB02"/>
      <sheetName val="AB03"/>
      <sheetName val="AB04"/>
      <sheetName val="AB05"/>
      <sheetName val="AB06"/>
      <sheetName val="AB07"/>
      <sheetName val="AB08"/>
      <sheetName val="AB09"/>
      <sheetName val="AB10"/>
      <sheetName val="AB11"/>
      <sheetName val="AB12"/>
      <sheetName val="AB13"/>
      <sheetName val="AB14"/>
      <sheetName val="AB15"/>
      <sheetName val="AB16"/>
      <sheetName val="AB17"/>
      <sheetName val="AB18"/>
      <sheetName val="AB19"/>
      <sheetName val="AB20"/>
      <sheetName val="AB21"/>
      <sheetName val="AB22"/>
      <sheetName val="AB23"/>
      <sheetName val="AB24"/>
      <sheetName val="AB25"/>
      <sheetName val="AB26"/>
      <sheetName val="AB27"/>
      <sheetName val="AB28"/>
      <sheetName val="AB29"/>
      <sheetName val="AB30"/>
      <sheetName val="AB31"/>
      <sheetName val="AB32"/>
      <sheetName val="AB33"/>
      <sheetName val="AB34"/>
      <sheetName val="Alcantara nappa(Q1D)"/>
      <sheetName val="Milano(Q2J)空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M_CASH"/>
      <sheetName val="#REF"/>
      <sheetName val="home"/>
      <sheetName val="TP"/>
      <sheetName val="SEAT RANGE CALCULATION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M_CASH"/>
      <sheetName val="#REF"/>
      <sheetName val="home"/>
      <sheetName val="TP"/>
      <sheetName val="SEAT RANGE CALCULATION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添付資料3-2.J39AEC予実"/>
      <sheetName val="添付資料3-3.J39AAC予実"/>
      <sheetName val="添付資料3-4.J25FJP予実"/>
      <sheetName val="添付資料3-5.J25FEC予実"/>
      <sheetName val="添付資料3-6.J16EJP予実"/>
      <sheetName val="添付資料3-7.J16EAC予実"/>
      <sheetName val="添付資料"/>
      <sheetName val="SUM14ZC1"/>
      <sheetName val="NM_CAS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添付資料3-2.J39AEC予実"/>
      <sheetName val="添付資料3-3.J39AAC予実"/>
      <sheetName val="添付資料3-4.J25FJP予実"/>
      <sheetName val="添付資料3-5.J25FEC予実"/>
      <sheetName val="添付資料3-6.J16EJP予実"/>
      <sheetName val="添付資料3-7.J16EAC予実"/>
      <sheetName val="添付資料"/>
      <sheetName val="SUM14ZC1"/>
      <sheetName val="NM_CAS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９９年新型車"/>
      <sheetName val="Ｊ３９Ａ－Ｊ５４Ａ比較"/>
      <sheetName val="Ｊ３９Ａワースト"/>
      <sheetName val="Ｊ５４Ａワースト"/>
      <sheetName val="グラフ"/>
      <sheetName val="Ｊ０７Ｅ(NB)"/>
      <sheetName val="Ｊ１３Ｆ(DW)"/>
      <sheetName val="Ｊ１５Ａ(SG)"/>
      <sheetName val="Ｊ１６Ｅ(LW)"/>
      <sheetName val="Ｊ１９Ａ(SR)"/>
      <sheetName val="Ｊ２５ｼﾘｰｽﾞ(GF&amp;GW)"/>
      <sheetName val="Ｊ３５Ｎ(WG)"/>
      <sheetName val="Ｊ３９Ａ(BJ)"/>
      <sheetName val="Ｊ４６Ｚ(SK)"/>
      <sheetName val="Ｊ５４Ａ(CP)"/>
      <sheetName val="Ｊ５５Ｍ(BH)"/>
      <sheetName val="Ｊ６７Ｇ(UV)"/>
      <sheetName val="Ｊ７０Ｅ(HE)"/>
      <sheetName val="Ｊ８２Ｙ(LV)"/>
      <sheetName val="Ｊ８８Ｋ(AC)"/>
      <sheetName val="その他"/>
      <sheetName val="________"/>
      <sheetName val="HI-HR Presentation Format "/>
      <sheetName val="Top22(GER)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SUM14ZC1"/>
      <sheetName val="DPA記録"/>
      <sheetName val="初期指標"/>
      <sheetName val="HC"/>
      <sheetName val="部門並び"/>
      <sheetName val="SEAT RANGE CALCUL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９９年新型車"/>
      <sheetName val="Ｊ３９Ａ－Ｊ５４Ａ比較"/>
      <sheetName val="Ｊ３９Ａワースト"/>
      <sheetName val="Ｊ５４Ａワースト"/>
      <sheetName val="グラフ"/>
      <sheetName val="Ｊ０７Ｅ(NB)"/>
      <sheetName val="Ｊ１３Ｆ(DW)"/>
      <sheetName val="Ｊ１５Ａ(SG)"/>
      <sheetName val="Ｊ１６Ｅ(LW)"/>
      <sheetName val="Ｊ１９Ａ(SR)"/>
      <sheetName val="Ｊ２５ｼﾘｰｽﾞ(GF&amp;GW)"/>
      <sheetName val="Ｊ３５Ｎ(WG)"/>
      <sheetName val="Ｊ３９Ａ(BJ)"/>
      <sheetName val="Ｊ４６Ｚ(SK)"/>
      <sheetName val="Ｊ５４Ａ(CP)"/>
      <sheetName val="Ｊ５５Ｍ(BH)"/>
      <sheetName val="Ｊ６７Ｇ(UV)"/>
      <sheetName val="Ｊ７０Ｅ(HE)"/>
      <sheetName val="Ｊ８２Ｙ(LV)"/>
      <sheetName val="Ｊ８８Ｋ(AC)"/>
      <sheetName val="その他"/>
      <sheetName val="________"/>
      <sheetName val="HI-HR Presentation Format "/>
      <sheetName val="Top22(GER)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SUM14ZC1"/>
      <sheetName val="DPA記録"/>
      <sheetName val="初期指標"/>
      <sheetName val="HC"/>
      <sheetName val="部門並び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(1)"/>
      <sheetName val="Summary (2)"/>
      <sheetName val="Summary (3)"/>
      <sheetName val="3B Funding "/>
      <sheetName val="Volume"/>
      <sheetName val="Variable Cost"/>
      <sheetName val="CY Variable Cost "/>
      <sheetName val="USD657"/>
      <sheetName val="Investment"/>
      <sheetName val="Alter 3B"/>
      <sheetName val="Cashflow 3B "/>
      <sheetName val="NOA3B"/>
      <sheetName val="Material Input Status"/>
      <sheetName val="Material Input Target"/>
      <sheetName val="NOA1B"/>
      <sheetName val="Cashflow 1B"/>
      <sheetName val="Alter 1B"/>
      <sheetName val="NOA2B"/>
      <sheetName val="Cashflow 2B"/>
      <sheetName val="Alter 2B"/>
      <sheetName val="NM_CASH"/>
      <sheetName val="SEAT RANGE CALCULATIONS"/>
      <sheetName val="Ｊ３９Ａワー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(1)"/>
      <sheetName val="Summary (2)"/>
      <sheetName val="Summary (3)"/>
      <sheetName val="3B Funding "/>
      <sheetName val="Volume"/>
      <sheetName val="Variable Cost"/>
      <sheetName val="CY Variable Cost "/>
      <sheetName val="USD657"/>
      <sheetName val="Investment"/>
      <sheetName val="Alter 3B"/>
      <sheetName val="Cashflow 3B "/>
      <sheetName val="NOA3B"/>
      <sheetName val="Material Input Status"/>
      <sheetName val="Material Input Target"/>
      <sheetName val="NOA1B"/>
      <sheetName val="Cashflow 1B"/>
      <sheetName val="Alter 1B"/>
      <sheetName val="NOA2B"/>
      <sheetName val="Cashflow 2B"/>
      <sheetName val="Alter 2B"/>
      <sheetName val="NM_CASH"/>
      <sheetName val="SEAT RANGE CALCULATIONS"/>
      <sheetName val="Ｊ３９Ａワー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案2英語"/>
      <sheetName val="検索条件メイク"/>
      <sheetName val="NM_CASH"/>
      <sheetName val="Import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Material Input 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案2英語"/>
      <sheetName val="検索条件メイク"/>
      <sheetName val="NM_CASH"/>
      <sheetName val="Import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Material Input 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53">
          <cell r="AB53">
            <v>0.11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案2 案1+(出図改)"/>
      <sheetName val="案1(MP改)"/>
      <sheetName val="修正版"/>
      <sheetName val="配布版"/>
      <sheetName val="Ｊ３９Ａワースト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チーム案2英語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案2 案1+(出図改)"/>
      <sheetName val="案1(MP改)"/>
      <sheetName val="修正版"/>
      <sheetName val="配布版"/>
      <sheetName val="Ｊ３９Ａワースト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チーム案2英語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22(GBP)"/>
      <sheetName val="Top22_GBP_"/>
      <sheetName val="profit底稿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Ｊ３９Ａワースト"/>
      <sheetName val="Import"/>
      <sheetName val="チーム案2英語"/>
      <sheetName val="Material Input Status"/>
      <sheetName val="配布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22(GBP)"/>
      <sheetName val="Top22_GBP_"/>
      <sheetName val="profit底稿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Ｊ３９Ａワースト"/>
      <sheetName val="Import"/>
      <sheetName val="チーム案2英語"/>
      <sheetName val="Material Input Status"/>
      <sheetName val="配布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Alternative"/>
      <sheetName val="2004 monthly cash"/>
      <sheetName val="Assumption"/>
      <sheetName val="FY2004"/>
      <sheetName val="SW164 Modify"/>
      <sheetName val="S197"/>
      <sheetName val="S197 update"/>
      <sheetName val="S197 update status"/>
      <sheetName val="SUMA.XLS"/>
      <sheetName val="J56Status"/>
      <sheetName val="J56"/>
      <sheetName val="J56 My2005"/>
      <sheetName val="J20"/>
      <sheetName val="J56 Wagon"/>
      <sheetName val="D197"/>
      <sheetName val="D197 Status"/>
      <sheetName val="626 5th"/>
      <sheetName val="SUMA_XLS"/>
      <sheetName val="配布版"/>
      <sheetName val="Material Input Status"/>
      <sheetName val="チーム案2英語"/>
      <sheetName val="Top22(GB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Alternative"/>
      <sheetName val="2004 monthly cash"/>
      <sheetName val="Assumption"/>
      <sheetName val="FY2004"/>
      <sheetName val="SW164 Modify"/>
      <sheetName val="S197"/>
      <sheetName val="S197 update"/>
      <sheetName val="S197 update status"/>
      <sheetName val="SUMA.XLS"/>
      <sheetName val="J56Status"/>
      <sheetName val="J56"/>
      <sheetName val="J56 My2005"/>
      <sheetName val="J20"/>
      <sheetName val="J56 Wagon"/>
      <sheetName val="D197"/>
      <sheetName val="D197 Status"/>
      <sheetName val="626 5th"/>
      <sheetName val="SUMA_XLS"/>
      <sheetName val="配布版"/>
      <sheetName val="Material Input Status"/>
      <sheetName val="チーム案2英語"/>
      <sheetName val="Top22(GB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구동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분석mast"/>
      <sheetName val="무빙"/>
      <sheetName val="의장"/>
      <sheetName val="본사"/>
      <sheetName val="고무"/>
      <sheetName val="HP1AMLIST"/>
      <sheetName val="단가"/>
      <sheetName val="Macro1"/>
      <sheetName val="월별영외"/>
      <sheetName val="원단위"/>
      <sheetName val="ML"/>
      <sheetName val="LXLIST1"/>
      <sheetName val="투자-국내2"/>
      <sheetName val="집계"/>
      <sheetName val="10"/>
      <sheetName val="90"/>
      <sheetName val="40"/>
      <sheetName val="50"/>
      <sheetName val="60"/>
      <sheetName val="70"/>
      <sheetName val="camera_10"/>
      <sheetName val="4DR"/>
      <sheetName val="A-A"/>
      <sheetName val="Commodity Names"/>
      <sheetName val="2.대외공문"/>
      <sheetName val="BAL.(TTL)"/>
      <sheetName val="차체부품 INS REPORT(갑)"/>
      <sheetName val="major"/>
      <sheetName val="표지★"/>
      <sheetName val="#REF"/>
      <sheetName val="so-021"/>
      <sheetName val="28.8부"/>
      <sheetName val="14.1부"/>
      <sheetName val="Data1"/>
      <sheetName val="LINE MH"/>
      <sheetName val="임시2"/>
      <sheetName val="재료율"/>
      <sheetName val="Consensus"/>
      <sheetName val="소유주(원)"/>
      <sheetName val="ORIGIN"/>
      <sheetName val="인원"/>
      <sheetName val="304"/>
      <sheetName val="301-2"/>
      <sheetName val="DATE"/>
      <sheetName val="Team 종합"/>
      <sheetName val="Sheet5"/>
      <sheetName val="Sheet6 (3)"/>
      <sheetName val="Sheet1"/>
      <sheetName val="96"/>
      <sheetName val="p2-1"/>
      <sheetName val="11"/>
      <sheetName val="99年度原単位"/>
      <sheetName val="조립지적"/>
      <sheetName val="THEME CODE"/>
      <sheetName val="CR CODE"/>
      <sheetName val="부서CODE"/>
      <sheetName val="문서처리전"/>
      <sheetName val="#REF!"/>
      <sheetName val="시설업체주소록"/>
      <sheetName val="DWPM"/>
      <sheetName val="MRS세부"/>
      <sheetName val="KMC화성(단가정산)"/>
      <sheetName val="그룹별MAST_(2)"/>
      <sheetName val="2_대외공문"/>
      <sheetName val="BAL_(TTL)"/>
      <sheetName val="차체부품_INS_REPORT(갑)"/>
      <sheetName val="CAUDIT"/>
      <sheetName val="참조"/>
      <sheetName val="일괄인쇄"/>
      <sheetName val="협조전"/>
      <sheetName val="순위"/>
      <sheetName val="대외공문"/>
      <sheetName val="损益表（按单位)01"/>
      <sheetName val=" 납촉자"/>
      <sheetName val="업체명"/>
      <sheetName val="직원신상"/>
      <sheetName val="TCA"/>
      <sheetName val="MX628EX"/>
      <sheetName val="96수출"/>
      <sheetName val="현금"/>
      <sheetName val="011"/>
      <sheetName val="승인1팀"/>
      <sheetName val="제품"/>
      <sheetName val="소상 &quot;1&quot;"/>
      <sheetName val="주행"/>
      <sheetName val="DJ1"/>
      <sheetName val="작업표준서(OIC)"/>
      <sheetName val="95계획"/>
      <sheetName val="W-현원가"/>
      <sheetName val="세목별"/>
      <sheetName val="Book1"/>
      <sheetName val="2차-PROTO-(1)"/>
      <sheetName val="GRACE"/>
      <sheetName val="KMO"/>
      <sheetName val="기안지"/>
      <sheetName val="등록의뢰"/>
      <sheetName val="Roll Out - Limit"/>
      <sheetName val="업체평가"/>
      <sheetName val="차수"/>
      <sheetName val="(9) Lists"/>
      <sheetName val="OLd MDS Finance"/>
      <sheetName val="BACK DATA"/>
      <sheetName val="Price Range"/>
      <sheetName val="일시불투자"/>
      <sheetName val="품의서"/>
      <sheetName val="회사정보"/>
      <sheetName val="현우실적"/>
      <sheetName val="INMD1198"/>
      <sheetName val="INFG1198"/>
      <sheetName val="공작"/>
      <sheetName val="샤시"/>
      <sheetName val="모듈"/>
      <sheetName val="전장"/>
      <sheetName val="차체"/>
      <sheetName val="내장"/>
      <sheetName val="외장"/>
      <sheetName val="해외"/>
      <sheetName val="MH_생산"/>
      <sheetName val="MBNBSMTR"/>
      <sheetName val="CVT산정"/>
      <sheetName val="CODE"/>
      <sheetName val="OPT손익 내수"/>
      <sheetName val="OPT손익 수출"/>
      <sheetName val="LINE_VENT"/>
      <sheetName val="2.손익계산"/>
      <sheetName val="CNC810M"/>
      <sheetName val="TIBURON"/>
      <sheetName val="R&amp;D"/>
      <sheetName val="월간생산계획"/>
      <sheetName val="투입공수계획"/>
      <sheetName val="Total"/>
      <sheetName val="2-2. 구체자재 직도보급현황"/>
      <sheetName val="적용시점통보"/>
      <sheetName val="19.05 컵 국산화제안서"/>
      <sheetName val="업체종합평가서"/>
      <sheetName val="28_8부"/>
      <sheetName val="14_1부"/>
      <sheetName val="LINE_MH"/>
      <sheetName val="등록"/>
      <sheetName val="Sprache"/>
      <sheetName val="주소(한문)"/>
      <sheetName val="BU ttl"/>
      <sheetName val="RD제품개발투자비(매가)"/>
      <sheetName val="Sheet16"/>
      <sheetName val="Input"/>
      <sheetName val="索赔（按车型）A4"/>
      <sheetName val="制造成本预算表A3"/>
      <sheetName val="销售收入A4"/>
      <sheetName val="销售费用预算表(A4)"/>
      <sheetName val="配布版"/>
      <sheetName val="SUMA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구동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분석mast"/>
      <sheetName val="무빙"/>
      <sheetName val="의장"/>
      <sheetName val="본사"/>
      <sheetName val="고무"/>
      <sheetName val="HP1AMLIST"/>
      <sheetName val="단가"/>
      <sheetName val="Macro1"/>
      <sheetName val="월별영외"/>
      <sheetName val="원단위"/>
      <sheetName val="ML"/>
      <sheetName val="LXLIST1"/>
      <sheetName val="투자-국내2"/>
      <sheetName val="집계"/>
      <sheetName val="10"/>
      <sheetName val="90"/>
      <sheetName val="40"/>
      <sheetName val="50"/>
      <sheetName val="60"/>
      <sheetName val="70"/>
      <sheetName val="camera_10"/>
      <sheetName val="4DR"/>
      <sheetName val="A-A"/>
      <sheetName val="Commodity Names"/>
      <sheetName val="2.대외공문"/>
      <sheetName val="BAL.(TTL)"/>
      <sheetName val="차체부품 INS REPORT(갑)"/>
      <sheetName val="major"/>
      <sheetName val="표지★"/>
      <sheetName val="#REF"/>
      <sheetName val="so-021"/>
      <sheetName val="28.8부"/>
      <sheetName val="14.1부"/>
      <sheetName val="Data1"/>
      <sheetName val="LINE MH"/>
      <sheetName val="임시2"/>
      <sheetName val="재료율"/>
      <sheetName val="Consensus"/>
      <sheetName val="소유주(원)"/>
      <sheetName val="ORIGIN"/>
      <sheetName val="인원"/>
      <sheetName val="304"/>
      <sheetName val="301-2"/>
      <sheetName val="DATE"/>
      <sheetName val="Team 종합"/>
      <sheetName val="Sheet5"/>
      <sheetName val="Sheet6 (3)"/>
      <sheetName val="Sheet1"/>
      <sheetName val="96"/>
      <sheetName val="p2-1"/>
      <sheetName val="11"/>
      <sheetName val="99年度原単位"/>
      <sheetName val="조립지적"/>
      <sheetName val="THEME CODE"/>
      <sheetName val="CR CODE"/>
      <sheetName val="부서CODE"/>
      <sheetName val="문서처리전"/>
      <sheetName val="#REF!"/>
      <sheetName val="시설업체주소록"/>
      <sheetName val="DWPM"/>
      <sheetName val="MRS세부"/>
      <sheetName val="KMC화성(단가정산)"/>
      <sheetName val="그룹별MAST_(2)"/>
      <sheetName val="2_대외공문"/>
      <sheetName val="BAL_(TTL)"/>
      <sheetName val="차체부품_INS_REPORT(갑)"/>
      <sheetName val="CAUDIT"/>
      <sheetName val="참조"/>
      <sheetName val="일괄인쇄"/>
      <sheetName val="협조전"/>
      <sheetName val="순위"/>
      <sheetName val="대외공문"/>
      <sheetName val="损益表（按单位)01"/>
      <sheetName val=" 납촉자"/>
      <sheetName val="업체명"/>
      <sheetName val="직원신상"/>
      <sheetName val="TCA"/>
      <sheetName val="MX628EX"/>
      <sheetName val="96수출"/>
      <sheetName val="현금"/>
      <sheetName val="011"/>
      <sheetName val="승인1팀"/>
      <sheetName val="제품"/>
      <sheetName val="소상 &quot;1&quot;"/>
      <sheetName val="주행"/>
      <sheetName val="DJ1"/>
      <sheetName val="작업표준서(OIC)"/>
      <sheetName val="95계획"/>
      <sheetName val="W-현원가"/>
      <sheetName val="세목별"/>
      <sheetName val="Book1"/>
      <sheetName val="2차-PROTO-(1)"/>
      <sheetName val="GRACE"/>
      <sheetName val="KMO"/>
      <sheetName val="기안지"/>
      <sheetName val="등록의뢰"/>
      <sheetName val="Roll Out - Limit"/>
      <sheetName val="업체평가"/>
      <sheetName val="차수"/>
      <sheetName val="(9) Lists"/>
      <sheetName val="OLd MDS Finance"/>
      <sheetName val="BACK DATA"/>
      <sheetName val="Price Range"/>
      <sheetName val="일시불투자"/>
      <sheetName val="품의서"/>
      <sheetName val="회사정보"/>
      <sheetName val="현우실적"/>
      <sheetName val="INMD1198"/>
      <sheetName val="INFG1198"/>
      <sheetName val="공작"/>
      <sheetName val="샤시"/>
      <sheetName val="모듈"/>
      <sheetName val="전장"/>
      <sheetName val="차체"/>
      <sheetName val="내장"/>
      <sheetName val="외장"/>
      <sheetName val="해외"/>
      <sheetName val="MH_생산"/>
      <sheetName val="MBNBSMTR"/>
      <sheetName val="CVT산정"/>
      <sheetName val="CODE"/>
      <sheetName val="OPT손익 내수"/>
      <sheetName val="OPT손익 수출"/>
      <sheetName val="LINE_VENT"/>
      <sheetName val="2.손익계산"/>
      <sheetName val="CNC810M"/>
      <sheetName val="TIBURON"/>
      <sheetName val="R&amp;D"/>
      <sheetName val="월간생산계획"/>
      <sheetName val="투입공수계획"/>
      <sheetName val="Total"/>
      <sheetName val="2-2. 구체자재 직도보급현황"/>
      <sheetName val="적용시점통보"/>
      <sheetName val="19.05 컵 국산화제안서"/>
      <sheetName val="업체종합평가서"/>
      <sheetName val="28_8부"/>
      <sheetName val="14_1부"/>
      <sheetName val="LINE_MH"/>
      <sheetName val="등록"/>
      <sheetName val="Sprache"/>
      <sheetName val="주소(한문)"/>
      <sheetName val="BU ttl"/>
      <sheetName val="RD제품개발투자비(매가)"/>
      <sheetName val="Sheet16"/>
      <sheetName val="Input"/>
      <sheetName val="索赔（按车型）A4"/>
      <sheetName val="制造成本预算表A3"/>
      <sheetName val="销售收入A4"/>
      <sheetName val="销售费用预算表(A4)"/>
      <sheetName val="配布版"/>
      <sheetName val="SUMA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trci"/>
      <sheetName val="配布版"/>
      <sheetName val="Top22(GBP)"/>
      <sheetName val="구동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trci"/>
      <sheetName val="配布版"/>
      <sheetName val="Top22(GBP)"/>
      <sheetName val="구동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인쇄"/>
      <sheetName val="91100M2200"/>
      <sheetName val="91100M2220"/>
      <sheetName val="91100M2230"/>
      <sheetName val="91100M2240"/>
      <sheetName val="91100M2250"/>
      <sheetName val="91100M2340"/>
      <sheetName val="91100M2350"/>
      <sheetName val="91400M2200"/>
      <sheetName val="91400M2220"/>
      <sheetName val="91400M2300"/>
      <sheetName val="91400M2320"/>
      <sheetName val="91400M2330"/>
      <sheetName val="91640M2200"/>
      <sheetName val="91640M2220"/>
      <sheetName val="91640M2240"/>
      <sheetName val="91641M2200"/>
      <sheetName val="91641M2220"/>
      <sheetName val="91641M2240"/>
      <sheetName val="91642M2200"/>
      <sheetName val="집계표1"/>
      <sheetName val="집계표2"/>
      <sheetName val="단가LIST"/>
      <sheetName val="대당원단위"/>
      <sheetName val="WIR'G PART"/>
      <sheetName val="Sheet14"/>
      <sheetName val="Sheet15"/>
      <sheetName val="#REF"/>
      <sheetName val="분석mast"/>
      <sheetName val="[원단위.XLS囼91400M2330"/>
      <sheetName val="차종별"/>
      <sheetName val="Sheet1"/>
      <sheetName val="_원단위.XLS囼91400M2330"/>
      <sheetName val="#REF!"/>
      <sheetName val="구동"/>
      <sheetName val="p2-1"/>
      <sheetName val="TCA"/>
      <sheetName val="기안"/>
      <sheetName val="Übersicht"/>
      <sheetName val="Sheet5"/>
      <sheetName val="Sheet6 (3)"/>
      <sheetName val="시설업체주소록"/>
      <sheetName val="2.대외공문"/>
      <sheetName val="HP1AMLIST"/>
      <sheetName val="W-현원가"/>
      <sheetName val="신1"/>
      <sheetName val="월별영외"/>
      <sheetName val="96"/>
      <sheetName val="bs"/>
      <sheetName val="원단위"/>
      <sheetName val="대외공문"/>
      <sheetName val="LINE_VENT"/>
      <sheetName val="LEGAN"/>
      <sheetName val="96수출"/>
      <sheetName val="RD제품개발투자비(매가)"/>
      <sheetName val="유첨#2"/>
      <sheetName val="WIR'G_PART"/>
      <sheetName val="[원단위_XLS囼91400M2330"/>
      <sheetName val="Sheet6_(3)"/>
      <sheetName val="M1master"/>
      <sheetName val="계열사현황종합"/>
      <sheetName val="주행"/>
      <sheetName val="_원단위_XLS囼91400M2330"/>
      <sheetName val="99年度原単位"/>
      <sheetName val="차수"/>
      <sheetName val="모듈"/>
      <sheetName val="협조전"/>
      <sheetName val="LOAD HOURS"/>
      <sheetName val="DATE"/>
      <sheetName val="내수1.8GL"/>
      <sheetName val="Sprache"/>
      <sheetName val="손익계산"/>
      <sheetName val="종합"/>
      <sheetName val="가공비"/>
      <sheetName val="RDLEVLST"/>
      <sheetName val="MC&amp;다변화"/>
      <sheetName val="ML"/>
      <sheetName val="원본"/>
      <sheetName val="RES"/>
      <sheetName val="샑계표1"/>
      <sheetName val="LHD REPORT(갑)"/>
      <sheetName val="세목별"/>
      <sheetName val="2_대외공문"/>
      <sheetName val="CR CODE"/>
      <sheetName val="부서CODE"/>
      <sheetName val="THEME CODE"/>
      <sheetName val="문서처리전"/>
      <sheetName val="소유주(원)"/>
      <sheetName val="A-A"/>
      <sheetName val="CVT산정"/>
      <sheetName val="OPT손익 내수"/>
      <sheetName val="OPT손익 수출"/>
      <sheetName val="직원신상"/>
      <sheetName val="주소(한문)"/>
      <sheetName val="CODE"/>
      <sheetName val="January"/>
      <sheetName val="损益表（按单位)01"/>
      <sheetName val="Top22(GBP)"/>
      <sheetName val="FX"/>
      <sheetName val="SUMA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인쇄"/>
      <sheetName val="91100M2200"/>
      <sheetName val="91100M2220"/>
      <sheetName val="91100M2230"/>
      <sheetName val="91100M2240"/>
      <sheetName val="91100M2250"/>
      <sheetName val="91100M2340"/>
      <sheetName val="91100M2350"/>
      <sheetName val="91400M2200"/>
      <sheetName val="91400M2220"/>
      <sheetName val="91400M2300"/>
      <sheetName val="91400M2320"/>
      <sheetName val="91400M2330"/>
      <sheetName val="91640M2200"/>
      <sheetName val="91640M2220"/>
      <sheetName val="91640M2240"/>
      <sheetName val="91641M2200"/>
      <sheetName val="91641M2220"/>
      <sheetName val="91641M2240"/>
      <sheetName val="91642M2200"/>
      <sheetName val="집계표1"/>
      <sheetName val="집계표2"/>
      <sheetName val="단가LIST"/>
      <sheetName val="대당원단위"/>
      <sheetName val="WIR'G PART"/>
      <sheetName val="Sheet14"/>
      <sheetName val="Sheet15"/>
      <sheetName val="#REF"/>
      <sheetName val="분석mast"/>
      <sheetName val="[원단위.XLS囼91400M2330"/>
      <sheetName val="차종별"/>
      <sheetName val="Sheet1"/>
      <sheetName val="_원단위.XLS囼91400M2330"/>
      <sheetName val="#REF!"/>
      <sheetName val="구동"/>
      <sheetName val="p2-1"/>
      <sheetName val="TCA"/>
      <sheetName val="기안"/>
      <sheetName val="Übersicht"/>
      <sheetName val="Sheet5"/>
      <sheetName val="Sheet6 (3)"/>
      <sheetName val="시설업체주소록"/>
      <sheetName val="2.대외공문"/>
      <sheetName val="HP1AMLIST"/>
      <sheetName val="W-현원가"/>
      <sheetName val="신1"/>
      <sheetName val="월별영외"/>
      <sheetName val="96"/>
      <sheetName val="bs"/>
      <sheetName val="원단위"/>
      <sheetName val="대외공문"/>
      <sheetName val="LINE_VENT"/>
      <sheetName val="LEGAN"/>
      <sheetName val="96수출"/>
      <sheetName val="RD제품개발투자비(매가)"/>
      <sheetName val="유첨#2"/>
      <sheetName val="WIR'G_PART"/>
      <sheetName val="[원단위_XLS囼91400M2330"/>
      <sheetName val="Sheet6_(3)"/>
      <sheetName val="M1master"/>
      <sheetName val="계열사현황종합"/>
      <sheetName val="주행"/>
      <sheetName val="_원단위_XLS囼91400M2330"/>
      <sheetName val="99年度原単位"/>
      <sheetName val="차수"/>
      <sheetName val="모듈"/>
      <sheetName val="협조전"/>
      <sheetName val="LOAD HOURS"/>
      <sheetName val="DATE"/>
      <sheetName val="내수1.8GL"/>
      <sheetName val="Sprache"/>
      <sheetName val="손익계산"/>
      <sheetName val="종합"/>
      <sheetName val="가공비"/>
      <sheetName val="RDLEVLST"/>
      <sheetName val="MC&amp;다변화"/>
      <sheetName val="ML"/>
      <sheetName val="원본"/>
      <sheetName val="RES"/>
      <sheetName val="샑계표1"/>
      <sheetName val="LHD REPORT(갑)"/>
      <sheetName val="세목별"/>
      <sheetName val="2_대외공문"/>
      <sheetName val="CR CODE"/>
      <sheetName val="부서CODE"/>
      <sheetName val="THEME CODE"/>
      <sheetName val="문서처리전"/>
      <sheetName val="소유주(원)"/>
      <sheetName val="A-A"/>
      <sheetName val="CVT산정"/>
      <sheetName val="OPT손익 내수"/>
      <sheetName val="OPT손익 수출"/>
      <sheetName val="직원신상"/>
      <sheetName val="주소(한문)"/>
      <sheetName val="CODE"/>
      <sheetName val="January"/>
      <sheetName val="损益表（按单位)01"/>
      <sheetName val="Top22(GBP)"/>
      <sheetName val="FX"/>
      <sheetName val="SUMA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P Status - Wk of 16-Aug-04"/>
      <sheetName val="SOP Summary"/>
      <sheetName val="Summary"/>
      <sheetName val="Pivot Table"/>
      <sheetName val="Master Parts List"/>
      <sheetName val="BOM View"/>
      <sheetName val="PPAP Chart"/>
      <sheetName val="PT-2 Change Summary Report"/>
      <sheetName val="JIT Report"/>
      <sheetName val="PT-2 Change Summary"/>
      <sheetName val="KD"/>
      <sheetName val="QCV3"/>
      <sheetName val="Graph Data"/>
      <sheetName val="MOTO"/>
      <sheetName val="Parts Matrix form (FR)"/>
      <sheetName val="Mode"/>
      <sheetName val="Sheet1"/>
      <sheetName val="구동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P Status - Wk of 16-Aug-04"/>
      <sheetName val="SOP Summary"/>
      <sheetName val="Summary"/>
      <sheetName val="Pivot Table"/>
      <sheetName val="Master Parts List"/>
      <sheetName val="BOM View"/>
      <sheetName val="PPAP Chart"/>
      <sheetName val="PT-2 Change Summary Report"/>
      <sheetName val="JIT Report"/>
      <sheetName val="PT-2 Change Summary"/>
      <sheetName val="KD"/>
      <sheetName val="QCV3"/>
      <sheetName val="Graph Data"/>
      <sheetName val="MOTO"/>
      <sheetName val="Parts Matrix form (FR)"/>
      <sheetName val="Mode"/>
      <sheetName val="Sheet1"/>
      <sheetName val="구동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71v_6AT2"/>
      <sheetName val="Sheet1"/>
      <sheetName val="Master Parts List"/>
    </sheetNames>
    <definedNames>
      <definedName name="Module1.PALS_Number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71v_6AT2"/>
      <sheetName val="Sheet1"/>
      <sheetName val="Master Parts List"/>
    </sheetNames>
    <definedNames>
      <definedName name="Module1.PALS_Number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 650a"/>
      <sheetName val="NA 10+2"/>
      <sheetName val="NA Ford Mgmt Sum"/>
      <sheetName val="NA Ford Exec Summary"/>
      <sheetName val="NA Ford Mgmt Sum B(W)"/>
      <sheetName val="650 b(w) 647 NA"/>
      <sheetName val="Macro1"/>
      <sheetName val="装備比較"/>
      <sheetName val="Sheet2"/>
      <sheetName val="NA Ford Brand Exec Summary 650a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 650a"/>
      <sheetName val="NA 10+2"/>
      <sheetName val="NA Ford Mgmt Sum"/>
      <sheetName val="NA Ford Exec Summary"/>
      <sheetName val="NA Ford Mgmt Sum B(W)"/>
      <sheetName val="650 b(w) 647 NA"/>
      <sheetName val="Macro1"/>
      <sheetName val="装備比較"/>
      <sheetName val="Sheet2"/>
      <sheetName val="NA Ford Brand Exec Summary 650a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D"/>
      <sheetName val="Pr-Nr löschen"/>
      <sheetName val="Pr.Nr_iO"/>
      <sheetName val="E#"/>
      <sheetName val="PR-Nr_gesamt"/>
      <sheetName val="Legende"/>
      <sheetName val="Barwertberechnung (3)"/>
      <sheetName val="Vorbereitende Eingaben (Teil 1)"/>
      <sheetName val="Basis-Sheet"/>
      <sheetName val="Material"/>
      <sheetName val="BU Summary Data"/>
      <sheetName val="QOS Graph"/>
      <sheetName val="Import"/>
      <sheetName val="Menu"/>
      <sheetName val="System"/>
      <sheetName val="신규DEP"/>
      <sheetName val="N719(NC)"/>
      <sheetName val="시설업체주소록"/>
      <sheetName val="Parameters"/>
      <sheetName val="2"/>
      <sheetName val="AB07"/>
      <sheetName val="NM_CASH"/>
      <sheetName val="Übersich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D変換サブ"/>
      <sheetName val="R&amp;D一致"/>
      <sheetName val="R&amp;D整合"/>
      <sheetName val="R&amp;D変換"/>
      <sheetName val="効果の確認整合"/>
      <sheetName val="Mapping"/>
      <sheetName val="part list C5"/>
      <sheetName val="Master Parts List"/>
      <sheetName val="NA 650a"/>
      <sheetName val="NA Ford Mgmt 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D変換サブ"/>
      <sheetName val="R&amp;D一致"/>
      <sheetName val="R&amp;D整合"/>
      <sheetName val="R&amp;D変換"/>
      <sheetName val="効果の確認整合"/>
      <sheetName val="Mapping"/>
      <sheetName val="part list C5"/>
      <sheetName val="Master Parts List"/>
      <sheetName val="NA 650a"/>
      <sheetName val="NA Ford Mgmt 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1期確報"/>
      <sheetName val="131中販確報"/>
      <sheetName val="131___"/>
      <sheetName val="AIM車種131期"/>
      <sheetName val="part list C5"/>
      <sheetName val="R&amp;D変換サブ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1期確報"/>
      <sheetName val="131中販確報"/>
      <sheetName val="131___"/>
      <sheetName val="AIM車種131期"/>
      <sheetName val="part list C5"/>
      <sheetName val="R&amp;D変換サブ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ail Spider"/>
      <sheetName val="Sheet1"/>
      <sheetName val="Tracking sheet"/>
      <sheetName val="97BT57F1"/>
      <sheetName val="NA 650a"/>
      <sheetName val="NA Ford Mgmt Sum"/>
      <sheetName val="131期確報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ail Spider"/>
      <sheetName val="Sheet1"/>
      <sheetName val="Tracking sheet"/>
      <sheetName val="97BT57F1"/>
      <sheetName val="NA 650a"/>
      <sheetName val="NA Ford Mgmt Sum"/>
      <sheetName val="131期確報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A"/>
      <sheetName val="Dateneingabe"/>
      <sheetName val="HP1AMLIST"/>
      <sheetName val="NA 650a"/>
      <sheetName val="HC"/>
      <sheetName val="R&amp;D変換サブ"/>
      <sheetName val="Retail Spide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A"/>
      <sheetName val="Dateneingabe"/>
      <sheetName val="HP1AMLIST"/>
      <sheetName val="NA 650a"/>
      <sheetName val="HC"/>
      <sheetName val="R&amp;D変換サブ"/>
      <sheetName val="Retail Spide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 Cost"/>
      <sheetName val="Partial_Roadmap"/>
      <sheetName val="CVGM_01&lt;SO&gt;"/>
      <sheetName val="Walk &lt;PA&gt; to 1299SOMP"/>
      <sheetName val="CVGM_SOMP_STATUS"/>
      <sheetName val="CVGM_FYPCap"/>
      <sheetName val="CV_FYPCap"/>
      <sheetName val="GM_FYPCap "/>
      <sheetName val="&lt;PA&gt;_3Boxer"/>
      <sheetName val="Revenue"/>
      <sheetName val="TFLEstart"/>
      <sheetName val="TFLE GIFS &lt;PA&gt;"/>
      <sheetName val="TFLE &lt;PA&gt; Status"/>
      <sheetName val="Rev Var Cost"/>
      <sheetName val="assets"/>
      <sheetName val="cash contribution"/>
      <sheetName val="PF3"/>
      <sheetName val="Adjusted 98BP"/>
      <sheetName val="98BP Start"/>
      <sheetName val="98BP to &lt;PA&gt;"/>
      <sheetName val="PL summary"/>
      <sheetName val="R&amp;D変換サブ"/>
      <sheetName val="131期確報"/>
      <sheetName val="A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 Cost"/>
      <sheetName val="Partial_Roadmap"/>
      <sheetName val="CVGM_01&lt;SO&gt;"/>
      <sheetName val="Walk &lt;PA&gt; to 1299SOMP"/>
      <sheetName val="CVGM_SOMP_STATUS"/>
      <sheetName val="CVGM_FYPCap"/>
      <sheetName val="CV_FYPCap"/>
      <sheetName val="GM_FYPCap "/>
      <sheetName val="&lt;PA&gt;_3Boxer"/>
      <sheetName val="Revenue"/>
      <sheetName val="TFLEstart"/>
      <sheetName val="TFLE GIFS &lt;PA&gt;"/>
      <sheetName val="TFLE &lt;PA&gt; Status"/>
      <sheetName val="Rev Var Cost"/>
      <sheetName val="assets"/>
      <sheetName val="cash contribution"/>
      <sheetName val="PF3"/>
      <sheetName val="Adjusted 98BP"/>
      <sheetName val="98BP Start"/>
      <sheetName val="98BP to &lt;PA&gt;"/>
      <sheetName val="PL summary"/>
      <sheetName val="R&amp;D変換サブ"/>
      <sheetName val="131期確報"/>
      <sheetName val="A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D"/>
      <sheetName val="Pr-Nr löschen"/>
      <sheetName val="Pr.Nr_iO"/>
      <sheetName val="E#"/>
      <sheetName val="PR-Nr_gesamt"/>
      <sheetName val="Legende"/>
      <sheetName val="Barwertberechnung (3)"/>
      <sheetName val="Vorbereitende Eingaben (Teil 1)"/>
      <sheetName val="Basis-Sheet"/>
      <sheetName val="Material"/>
      <sheetName val="BU Summary Data"/>
      <sheetName val="QOS Graph"/>
      <sheetName val="Import"/>
      <sheetName val="Menu"/>
      <sheetName val="System"/>
      <sheetName val="신규DEP"/>
      <sheetName val="N719(NC)"/>
      <sheetName val="시설업체주소록"/>
      <sheetName val="Parameters"/>
      <sheetName val="2"/>
      <sheetName val="AB07"/>
      <sheetName val="NM_CASH"/>
      <sheetName val="Übersic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6"/>
      <sheetName val="US(3)"/>
      <sheetName val="USA (2)"/>
      <sheetName val="JPN(3)"/>
      <sheetName val="JPN (2)"/>
      <sheetName val="PT毎質量値"/>
      <sheetName val="PT 質量差"/>
      <sheetName val="L3T質量(PT)"/>
      <sheetName val="EU(2)"/>
      <sheetName val="EU"/>
      <sheetName val="US5"/>
      <sheetName val="US4"/>
      <sheetName val="USA"/>
      <sheetName val="JPN"/>
      <sheetName val="Sheet3"/>
      <sheetName val="Sheet2"/>
      <sheetName val="機種別"/>
      <sheetName val="負荷率"/>
      <sheetName val="Sheet1"/>
      <sheetName val="北米"/>
      <sheetName val="設計基準"/>
      <sheetName val="Sheet4"/>
      <sheetName val="チーム案2英語"/>
      <sheetName val="R&amp;D変換サブ"/>
      <sheetName val="SysA→BX-1"/>
      <sheetName val="添付１"/>
      <sheetName val="131期確報"/>
      <sheetName val="Retail Spider"/>
      <sheetName val="GM_FYPCa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6"/>
      <sheetName val="US(3)"/>
      <sheetName val="USA (2)"/>
      <sheetName val="JPN(3)"/>
      <sheetName val="JPN (2)"/>
      <sheetName val="PT毎質量値"/>
      <sheetName val="PT 質量差"/>
      <sheetName val="L3T質量(PT)"/>
      <sheetName val="EU(2)"/>
      <sheetName val="EU"/>
      <sheetName val="US5"/>
      <sheetName val="US4"/>
      <sheetName val="USA"/>
      <sheetName val="JPN"/>
      <sheetName val="Sheet3"/>
      <sheetName val="Sheet2"/>
      <sheetName val="機種別"/>
      <sheetName val="負荷率"/>
      <sheetName val="Sheet1"/>
      <sheetName val="北米"/>
      <sheetName val="設計基準"/>
      <sheetName val="Sheet4"/>
      <sheetName val="チーム案2英語"/>
      <sheetName val="R&amp;D変換サブ"/>
      <sheetName val="SysA→BX-1"/>
      <sheetName val="添付１"/>
      <sheetName val="131期確報"/>
      <sheetName val="Retail Spider"/>
      <sheetName val="GM_FYPCa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PA2000"/>
      <sheetName val="PA2001 XL"/>
      <sheetName val="PA2001 XLT"/>
      <sheetName val="PA2001 EDGE"/>
      <sheetName val="A-A"/>
      <sheetName val="機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PA2000"/>
      <sheetName val="PA2001 XL"/>
      <sheetName val="PA2001 XLT"/>
      <sheetName val="PA2001 EDGE"/>
      <sheetName val="A-A"/>
      <sheetName val="機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line"/>
      <sheetName val="A-A"/>
      <sheetName val="#REF"/>
      <sheetName val="NM_CASH"/>
      <sheetName val="GM_FYPCap "/>
      <sheetName val="PA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line"/>
      <sheetName val="A-A"/>
      <sheetName val="#REF"/>
      <sheetName val="NM_CASH"/>
      <sheetName val="GM_FYPCap "/>
      <sheetName val="PA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4期計画(旧)"/>
      <sheetName val="134期計画本文（1208)"/>
      <sheetName val="134期計画本文（Y説明)"/>
      <sheetName val="134期計画本文(E)"/>
      <sheetName val="体制"/>
      <sheetName val="体制(E)"/>
      <sheetName val="RoadMap2"/>
      <sheetName val="VA予測1112"/>
      <sheetName val="JY134J"/>
      <sheetName val="JY134E"/>
      <sheetName val="ﾛｰﾄﾞﾏｯﾌﾟ"/>
      <sheetName val="LCAUTO.4"/>
      <sheetName val="LCAT수.조"/>
      <sheetName val="첨부5"/>
      <sheetName val="PROFILE"/>
      <sheetName val="発行表"/>
      <sheetName val="2. Definitions"/>
      <sheetName val="HC"/>
      <sheetName val="部品一覧"/>
      <sheetName val="GM_FYPCap "/>
      <sheetName val="機種別"/>
      <sheetName val="Base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4期計画(旧)"/>
      <sheetName val="134期計画本文（1208)"/>
      <sheetName val="134期計画本文（Y説明)"/>
      <sheetName val="134期計画本文(E)"/>
      <sheetName val="体制"/>
      <sheetName val="体制(E)"/>
      <sheetName val="RoadMap2"/>
      <sheetName val="VA予測1112"/>
      <sheetName val="JY134J"/>
      <sheetName val="JY134E"/>
      <sheetName val="ﾛｰﾄﾞﾏｯﾌﾟ"/>
      <sheetName val="LCAUTO.4"/>
      <sheetName val="LCAT수.조"/>
      <sheetName val="첨부5"/>
      <sheetName val="PROFILE"/>
      <sheetName val="発行表"/>
      <sheetName val="2. Definitions"/>
      <sheetName val="HC"/>
      <sheetName val="部品一覧"/>
      <sheetName val="GM_FYPCap "/>
      <sheetName val="機種別"/>
      <sheetName val="Base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Detail"/>
      <sheetName val="Piece Cost"/>
      <sheetName val="Tool Cost"/>
      <sheetName val="Constant"/>
      <sheetName val="Instructions"/>
      <sheetName val="365HAND"/>
      <sheetName val="Vendor Receivable"/>
      <sheetName val="Balance Sht"/>
      <sheetName val="Grille Q3P Organe"/>
      <sheetName val="Auto Sales"/>
      <sheetName val="U%"/>
      <sheetName val="Analyst"/>
      <sheetName val="Inputs and Data"/>
      <sheetName val="scorecard-NA"/>
      <sheetName val="Synthesis"/>
      <sheetName val="Cost Reduction Programs"/>
      <sheetName val="ERP 7_06"/>
      <sheetName val="253241"/>
      <sheetName val="98上契約"/>
      <sheetName val="MOTO"/>
      <sheetName val="Mapping"/>
      <sheetName val="Labels"/>
      <sheetName val="Input"/>
      <sheetName val="機種別"/>
      <sheetName val="PA2000"/>
      <sheetName val="JY134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Detail"/>
      <sheetName val="Piece Cost"/>
      <sheetName val="Tool Cost"/>
      <sheetName val="Constant"/>
      <sheetName val="Instructions"/>
      <sheetName val="365HAND"/>
      <sheetName val="Vendor Receivable"/>
      <sheetName val="Balance Sht"/>
      <sheetName val="Grille Q3P Organe"/>
      <sheetName val="Auto Sales"/>
      <sheetName val="U%"/>
      <sheetName val="Analyst"/>
      <sheetName val="Inputs and Data"/>
      <sheetName val="scorecard-NA"/>
      <sheetName val="Synthesis"/>
      <sheetName val="Cost Reduction Programs"/>
      <sheetName val="ERP 7_06"/>
      <sheetName val="253241"/>
      <sheetName val="98上契約"/>
      <sheetName val="MOTO"/>
      <sheetName val="Mapping"/>
      <sheetName val="Labels"/>
      <sheetName val="Input"/>
      <sheetName val="機種別"/>
      <sheetName val="PA2000"/>
      <sheetName val="JY134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国内出荷"/>
      <sheetName val="Cutline"/>
      <sheetName val="Assumption"/>
      <sheetName val="Job#1Cost (old version)"/>
      <sheetName val="Ratio"/>
      <sheetName val="Job#1Cost"/>
      <sheetName val="CR_Mr.C"/>
      <sheetName val="Y-B-Y"/>
      <sheetName val="Investment"/>
      <sheetName val="ABS for PS"/>
      <sheetName val="IS after Profit Share (JPY)"/>
      <sheetName val="IS after Profit Share"/>
      <sheetName val="for MTP"/>
      <sheetName val="TARR"/>
      <sheetName val="-1-"/>
      <sheetName val="チーム案2英語"/>
      <sheetName val="#REF!"/>
      <sheetName val="流量ﾃﾞｰﾀ"/>
      <sheetName val="全体EC"/>
      <sheetName val="ARA37"/>
      <sheetName val="NA 650a"/>
      <sheetName val="NA Ford Mgmt Sum"/>
      <sheetName val="①PMﾃｰﾌﾞﾙ"/>
      <sheetName val="MM利益・原価企画方針書ｶｸ１"/>
      <sheetName val="部門"/>
      <sheetName val="pfx_prov"/>
      <sheetName val="SUM14ZC1"/>
      <sheetName val="積算ＤＥＴＡ"/>
      <sheetName val="DATA09"/>
      <sheetName val="DATA0511"/>
      <sheetName val="DATA07"/>
      <sheetName val="リスト"/>
      <sheetName val="車種登録ｼｰﾄ"/>
      <sheetName val="車両質量一覧"/>
      <sheetName val="日英対比表"/>
      <sheetName val="重量測定依頼&amp;結果"/>
      <sheetName val="J48 Summary"/>
      <sheetName val=" "/>
      <sheetName val="数値計算"/>
      <sheetName val="グラフデータ"/>
      <sheetName val="データ入力シート"/>
      <sheetName val="流量ﾃﾞｰﾀ(原紙)"/>
      <sheetName val="Calculations"/>
      <sheetName val="ﾌﾞﾛｯｸ図活動"/>
      <sheetName val="項目"/>
      <sheetName val="サーバ金額比較（一括、分割）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PRICE"/>
      <sheetName val="Part Detail"/>
      <sheetName val="Piece Cost"/>
      <sheetName val="Constant"/>
      <sheetName val="Tool Cost"/>
      <sheetName val="Synthése vente"/>
      <sheetName val="R&amp;D"/>
      <sheetName val="ECO-5P100A"/>
      <sheetName val="Summary"/>
      <sheetName val="Sheet1"/>
      <sheetName val="Base Data"/>
      <sheetName val="Vehicles"/>
      <sheetName val="scorecard-NA"/>
      <sheetName val="Cost Reduction Programs"/>
      <sheetName val="TGMT250"/>
      <sheetName val="ERP 7_06"/>
      <sheetName val="253241"/>
      <sheetName val="98上契約"/>
      <sheetName val="MOTO"/>
      <sheetName val="현금및현금등가물"/>
      <sheetName val="Jobs"/>
      <sheetName val="PA2000"/>
      <sheetName val="Base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PRICE"/>
      <sheetName val="Part Detail"/>
      <sheetName val="Piece Cost"/>
      <sheetName val="Constant"/>
      <sheetName val="Tool Cost"/>
      <sheetName val="Synthése vente"/>
      <sheetName val="R&amp;D"/>
      <sheetName val="ECO-5P100A"/>
      <sheetName val="Summary"/>
      <sheetName val="Sheet1"/>
      <sheetName val="Base Data"/>
      <sheetName val="Vehicles"/>
      <sheetName val="scorecard-NA"/>
      <sheetName val="Cost Reduction Programs"/>
      <sheetName val="TGMT250"/>
      <sheetName val="ERP 7_06"/>
      <sheetName val="253241"/>
      <sheetName val="98上契約"/>
      <sheetName val="MOTO"/>
      <sheetName val="현금및현금등가물"/>
      <sheetName val="Jobs"/>
      <sheetName val="PA2000"/>
      <sheetName val="Base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Nov"/>
      <sheetName val="coa"/>
      <sheetName val="Year 2002 IS"/>
      <sheetName val="Baseline"/>
      <sheetName val="系统代码翻译"/>
      <sheetName val="curve Input"/>
      <sheetName val="SUM14ZC1"/>
      <sheetName val="VV Bora A4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Piece Cost"/>
      <sheetName val="Tool Cost"/>
      <sheetName val="JY134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Nov"/>
      <sheetName val="coa"/>
      <sheetName val="Year 2002 IS"/>
      <sheetName val="Baseline"/>
      <sheetName val="系统代码翻译"/>
      <sheetName val="curve Input"/>
      <sheetName val="SUM14ZC1"/>
      <sheetName val="VV Bora A4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Piece Cost"/>
      <sheetName val="Tool Cost"/>
      <sheetName val="JY134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D제품개발투자비(매가)"/>
      <sheetName val="BUS제원1"/>
      <sheetName val="2.대외공문"/>
    </sheetNames>
    <sheetDataSet>
      <sheetData sheetId="0"/>
      <sheetData sheetId="1" refreshError="1"/>
      <sheetData sheetId="2" refreshError="1"/>
    </sheetDataSet>
  </externalBook>
</externalLink>
</file>

<file path=xl/externalLinks/externalLink2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 BOM (2)"/>
      <sheetName val="Customer BOM"/>
      <sheetName val="BOM Compile"/>
      <sheetName val="Info"/>
      <sheetName val="Cost Summary"/>
      <sheetName val="Report"/>
      <sheetName val="Assump"/>
      <sheetName val="LISTS"/>
      <sheetName val="Tables"/>
      <sheetName val="BOM_Door_RT_7-7-03"/>
      <sheetName val="Capital Template"/>
      <sheetName val="P_1"/>
      <sheetName val="P_2"/>
      <sheetName val="P_3"/>
      <sheetName val="P_4"/>
      <sheetName val="P_5"/>
      <sheetName val="P_6"/>
      <sheetName val="CAR"/>
      <sheetName val="VOLUMES &amp; CAPACITY"/>
      <sheetName val="total"/>
      <sheetName val="A"/>
      <sheetName val="54444"/>
      <sheetName val="Instructions"/>
      <sheetName val="Referencias"/>
      <sheetName val="Full PBD"/>
      <sheetName val="RD제품개발투자비(매가)"/>
      <sheetName val="N719(NC)"/>
      <sheetName val="SWB Validation Worksheet"/>
      <sheetName val="Month"/>
      <sheetName val="STOCKGRGIDATA"/>
      <sheetName val="HCCE01"/>
      <sheetName val="财务评价"/>
      <sheetName val="Reference "/>
      <sheetName val="Basis-Sheet"/>
      <sheetName val="SAV C44"/>
      <sheetName val="SAR C44"/>
      <sheetName val="Croisements (Ai - Ej - Mk) X85"/>
      <sheetName val="vente"/>
      <sheetName val="NPV1200"/>
      <sheetName val="Program Assumptions"/>
      <sheetName val="August"/>
      <sheetName val="USD"/>
      <sheetName val="C"/>
      <sheetName val="E"/>
      <sheetName val="General"/>
      <sheetName val="Volume"/>
      <sheetName val="Prices"/>
      <sheetName val="Volumes"/>
      <sheetName val="Front Seat"/>
      <sheetName val="cc 0214 2300"/>
      <sheetName val="Datos"/>
      <sheetName val="Steel"/>
      <sheetName val="Data"/>
      <sheetName val="List"/>
      <sheetName val="Constants &amp; Functions"/>
      <sheetName val="B"/>
      <sheetName val="Quote Cover Page"/>
      <sheetName val="RFQ Instructions"/>
      <sheetName val="BPFBC"/>
      <sheetName val="Product"/>
      <sheetName val="rsrc"/>
      <sheetName val="Assumptions"/>
      <sheetName val="Names"/>
      <sheetName val="①評価項目_メーカー"/>
      <sheetName val="M (4)"/>
      <sheetName val="1.General"/>
      <sheetName val="Reference"/>
      <sheetName val="Model"/>
      <sheetName val="POE"/>
      <sheetName val="validation 1"/>
      <sheetName val="Summary- Cost.Price"/>
      <sheetName val="SUMMARY"/>
      <sheetName val="MATERIALS"/>
      <sheetName val="Inj Mold-Assy Comp"/>
      <sheetName val="Sign-Off Form"/>
      <sheetName val="Input Data"/>
      <sheetName val="basic"/>
      <sheetName val="材料使用量原紙"/>
      <sheetName val="Production Database 399"/>
      <sheetName val="FOLIO BASE - Taux"/>
      <sheetName val="Index"/>
      <sheetName val="UPG?"/>
      <sheetName val="Europe PU-1"/>
      <sheetName val="HKKalk280100 modifiziert"/>
      <sheetName val="Base"/>
      <sheetName val="2-row_Opt_table"/>
      <sheetName val="生産総枠"/>
      <sheetName val="IT RHD"/>
      <sheetName val="Piece Cost"/>
      <sheetName val="Tool Cost"/>
      <sheetName val="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 BOM (2)"/>
      <sheetName val="Customer BOM"/>
      <sheetName val="BOM Compile"/>
      <sheetName val="Info"/>
      <sheetName val="Cost Summary"/>
      <sheetName val="Report"/>
      <sheetName val="Assump"/>
      <sheetName val="LISTS"/>
      <sheetName val="Tables"/>
      <sheetName val="BOM_Door_RT_7-7-03"/>
      <sheetName val="Capital Template"/>
      <sheetName val="P_1"/>
      <sheetName val="P_2"/>
      <sheetName val="P_3"/>
      <sheetName val="P_4"/>
      <sheetName val="P_5"/>
      <sheetName val="P_6"/>
      <sheetName val="CAR"/>
      <sheetName val="VOLUMES &amp; CAPACITY"/>
      <sheetName val="total"/>
      <sheetName val="A"/>
      <sheetName val="54444"/>
      <sheetName val="Instructions"/>
      <sheetName val="Referencias"/>
      <sheetName val="Full PBD"/>
      <sheetName val="RD제품개발투자비(매가)"/>
      <sheetName val="N719(NC)"/>
      <sheetName val="SWB Validation Worksheet"/>
      <sheetName val="Month"/>
      <sheetName val="STOCKGRGIDATA"/>
      <sheetName val="HCCE01"/>
      <sheetName val="财务评价"/>
      <sheetName val="Reference "/>
      <sheetName val="Basis-Sheet"/>
      <sheetName val="SAV C44"/>
      <sheetName val="SAR C44"/>
      <sheetName val="Croisements (Ai - Ej - Mk) X85"/>
      <sheetName val="vente"/>
      <sheetName val="NPV1200"/>
      <sheetName val="Program Assumptions"/>
      <sheetName val="August"/>
      <sheetName val="USD"/>
      <sheetName val="C"/>
      <sheetName val="E"/>
      <sheetName val="General"/>
      <sheetName val="Volume"/>
      <sheetName val="Prices"/>
      <sheetName val="Volumes"/>
      <sheetName val="Front Seat"/>
      <sheetName val="cc 0214 2300"/>
      <sheetName val="Datos"/>
      <sheetName val="Steel"/>
      <sheetName val="Data"/>
      <sheetName val="List"/>
      <sheetName val="Constants &amp; Functions"/>
      <sheetName val="B"/>
      <sheetName val="Quote Cover Page"/>
      <sheetName val="RFQ Instructions"/>
      <sheetName val="BPFBC"/>
      <sheetName val="Product"/>
      <sheetName val="rsrc"/>
      <sheetName val="Assumptions"/>
      <sheetName val="Names"/>
      <sheetName val="①評価項目_メーカー"/>
      <sheetName val="M (4)"/>
      <sheetName val="1.General"/>
      <sheetName val="Reference"/>
      <sheetName val="Model"/>
      <sheetName val="POE"/>
      <sheetName val="validation 1"/>
      <sheetName val="Summary- Cost.Price"/>
      <sheetName val="SUMMARY"/>
      <sheetName val="MATERIALS"/>
      <sheetName val="Inj Mold-Assy Comp"/>
      <sheetName val="Sign-Off Form"/>
      <sheetName val="Input Data"/>
      <sheetName val="basic"/>
      <sheetName val="材料使用量原紙"/>
      <sheetName val="Production Database 399"/>
      <sheetName val="FOLIO BASE - Taux"/>
      <sheetName val="Index"/>
      <sheetName val="UPG?"/>
      <sheetName val="Europe PU-1"/>
      <sheetName val="HKKalk280100 modifiziert"/>
      <sheetName val="Base"/>
      <sheetName val="2-row_Opt_table"/>
      <sheetName val="生産総枠"/>
      <sheetName val="IT RHD"/>
      <sheetName val="Piece Cost"/>
      <sheetName val="Tool Cost"/>
      <sheetName val="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rier 4x2"/>
      <sheetName val="Arrivals"/>
      <sheetName val="Piece Cost"/>
      <sheetName val="BOM Compil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rier 4x2"/>
      <sheetName val="Arrivals"/>
      <sheetName val="Piece Cost"/>
      <sheetName val="BOM Compile"/>
    </sheetNames>
    <sheetDataSet>
      <sheetData sheetId="0"/>
      <sheetData sheetId="1"/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国内出荷"/>
      <sheetName val="Cutline"/>
      <sheetName val="Assumption"/>
      <sheetName val="Job#1Cost (old version)"/>
      <sheetName val="Ratio"/>
      <sheetName val="Job#1Cost"/>
      <sheetName val="CR_Mr.C"/>
      <sheetName val="Y-B-Y"/>
      <sheetName val="Investment"/>
      <sheetName val="ABS for PS"/>
      <sheetName val="IS after Profit Share (JPY)"/>
      <sheetName val="IS after Profit Share"/>
      <sheetName val="for MTP"/>
      <sheetName val="TARR"/>
      <sheetName val="-1-"/>
      <sheetName val="チーム案2英語"/>
      <sheetName val="#REF!"/>
      <sheetName val="流量ﾃﾞｰﾀ"/>
      <sheetName val="全体EC"/>
      <sheetName val="ARA37"/>
      <sheetName val="NA 650a"/>
      <sheetName val="NA Ford Mgmt Sum"/>
      <sheetName val="①PMﾃｰﾌﾞﾙ"/>
      <sheetName val="MM利益・原価企画方針書ｶｸ１"/>
      <sheetName val="部門"/>
      <sheetName val="pfx_prov"/>
      <sheetName val="SUM14ZC1"/>
      <sheetName val="積算ＤＥＴＡ"/>
      <sheetName val="DATA09"/>
      <sheetName val="DATA0511"/>
      <sheetName val="DATA07"/>
      <sheetName val="リスト"/>
      <sheetName val="車種登録ｼｰﾄ"/>
      <sheetName val="車両質量一覧"/>
      <sheetName val="日英対比表"/>
      <sheetName val="重量測定依頼&amp;結果"/>
      <sheetName val="J48 Summary"/>
      <sheetName val=" "/>
      <sheetName val="数値計算"/>
      <sheetName val="グラフデータ"/>
      <sheetName val="データ入力シート"/>
      <sheetName val="流量ﾃﾞｰﾀ(原紙)"/>
      <sheetName val="Calculations"/>
      <sheetName val="ﾌﾞﾛｯｸ図活動"/>
      <sheetName val="項目"/>
      <sheetName val="サーバ金額比較（一括、分割）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LUS Action Plan"/>
      <sheetName val="PAP Checklist"/>
      <sheetName val="Constant"/>
      <sheetName val="Arrival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LUS Action Plan"/>
      <sheetName val="PAP Checklist"/>
      <sheetName val="Constant"/>
      <sheetName val="Arrival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結果"/>
      <sheetName val="台数"/>
      <sheetName val="Table"/>
      <sheetName val="Table_ｺｽ革使用欄"/>
      <sheetName val="47_Restraints_ABC提案リスト"/>
      <sheetName val="Constant"/>
      <sheetName val="配布版"/>
      <sheetName val="PER SALES ORG"/>
      <sheetName val="BOM Compile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結果"/>
      <sheetName val="台数"/>
      <sheetName val="Table"/>
      <sheetName val="Table_ｺｽ革使用欄"/>
      <sheetName val="47_Restraints_ABC提案リスト"/>
      <sheetName val="Constant"/>
      <sheetName val="配布版"/>
      <sheetName val="PER SALES ORG"/>
      <sheetName val="BOM Compile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Arrivals"/>
      <sheetName val="Table_ｺｽ革使用欄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Arrivals"/>
      <sheetName val="Table_ｺｽ革使用欄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Instructions"/>
      <sheetName val="Table_ｺｽ革使用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Instructions"/>
      <sheetName val="Table_ｺｽ革使用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구동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분석mast"/>
      <sheetName val="무빙"/>
      <sheetName val="의장"/>
      <sheetName val="본사"/>
      <sheetName val="고무"/>
      <sheetName val="그룹별MASɔ (2)"/>
      <sheetName val="종합"/>
      <sheetName val="내수1.8GL"/>
      <sheetName val="2.대외공문"/>
      <sheetName val="Macro1"/>
      <sheetName val="차종별"/>
      <sheetName val="RD제품개발투자비(매가)"/>
      <sheetName val="비교원RD-S"/>
      <sheetName val="EF투자비"/>
      <sheetName val="재정"/>
      <sheetName val="TTT"/>
      <sheetName val="전문품의"/>
      <sheetName val="LEASE4"/>
      <sheetName val="소유주(원)"/>
      <sheetName val="126.255"/>
      <sheetName val="ML"/>
      <sheetName val="mm10"/>
      <sheetName val="Qry_ALL"/>
      <sheetName val="원단위"/>
      <sheetName val="BRAKE"/>
      <sheetName val="상용_mp"/>
      <sheetName val="합의서(사출)"/>
      <sheetName val="공정"/>
      <sheetName val="#REF"/>
      <sheetName val="내수1_8GL"/>
      <sheetName val="비교원RD_S"/>
      <sheetName val="실적(Q11)"/>
      <sheetName val="예산(Q11)"/>
      <sheetName val="PC%계산"/>
      <sheetName val="차수"/>
      <sheetName val="60D"/>
      <sheetName val="수입"/>
      <sheetName val="협조전"/>
      <sheetName val="制造成本预算表A3"/>
      <sheetName val="HP1AMLIST"/>
      <sheetName val="Sheet1"/>
      <sheetName val="Parameters"/>
      <sheetName val="부문손익"/>
      <sheetName val="업체리스트"/>
      <sheetName val="원가절감종합"/>
      <sheetName val="내구품질향상1"/>
      <sheetName val="TEAM하반기 계획 (2)"/>
      <sheetName val="Sheet10"/>
      <sheetName val="M1master"/>
      <sheetName val="A-A"/>
      <sheetName val="Code"/>
      <sheetName val="FO원단위"/>
      <sheetName val="개요준칙"/>
      <sheetName val="대외공문"/>
      <sheetName val="용접조건"/>
      <sheetName val="시작품의"/>
      <sheetName val="3.일반사상"/>
      <sheetName val="MAIN"/>
      <sheetName val="ENG"/>
      <sheetName val="CONT"/>
      <sheetName val="그룹별MAST_(2)"/>
      <sheetName val="그룹별MASɔ_(2)"/>
      <sheetName val="2_대외공문"/>
      <sheetName val="내수1_8GL1"/>
      <sheetName val="TEAM하반기_계획_(2)"/>
      <sheetName val="126_255"/>
      <sheetName val="Press-Make"/>
      <sheetName val="9806-9901"/>
      <sheetName val="QAD-面套库存"/>
      <sheetName val="Q_WORK"/>
      <sheetName val="계실5-1"/>
      <sheetName val="GRACE"/>
      <sheetName val="98TSON4A"/>
      <sheetName val="HCCE01"/>
      <sheetName val="품의"/>
      <sheetName val="軽戦略YOSHIMA"/>
      <sheetName val="96"/>
      <sheetName val="작성양식"/>
      <sheetName val="목록"/>
      <sheetName val="EF투자ꉄ"/>
      <sheetName val="耄문품의"/>
      <sheetName val="MC&amp;다변화"/>
      <sheetName val="CAUDIT"/>
      <sheetName val="PRO (참조)"/>
      <sheetName val="10. F-STUDY"/>
      <sheetName val="참고"/>
      <sheetName val="품의양식"/>
      <sheetName val="THEME CODE"/>
      <sheetName val="CR CODE"/>
      <sheetName val="부서CODE"/>
      <sheetName val="TOTAL"/>
      <sheetName val="제품마스타"/>
      <sheetName val="FRONT HUB견적가"/>
      <sheetName val="WRKCTR"/>
      <sheetName val="0mileage-May2003"/>
      <sheetName val="A-100전제"/>
      <sheetName val="ORIGIN"/>
      <sheetName val="SPT"/>
      <sheetName val="군산공장추가구매"/>
      <sheetName val="969910( R)"/>
      <sheetName val="품의양"/>
      <sheetName val="시실누(모) "/>
      <sheetName val="현우실적"/>
      <sheetName val="S50 "/>
      <sheetName val="December 2008 RPPM (2)"/>
      <sheetName val="Sheet2"/>
      <sheetName val="직원신상"/>
      <sheetName val="Input and Wtd Avg"/>
      <sheetName val="引用"/>
      <sheetName val="Instruction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2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구동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분석mast"/>
      <sheetName val="무빙"/>
      <sheetName val="의장"/>
      <sheetName val="본사"/>
      <sheetName val="고무"/>
      <sheetName val="그룹별MASɔ (2)"/>
      <sheetName val="종합"/>
      <sheetName val="내수1.8GL"/>
      <sheetName val="2.대외공문"/>
      <sheetName val="Macro1"/>
      <sheetName val="차종별"/>
      <sheetName val="RD제품개발투자비(매가)"/>
      <sheetName val="비교원RD-S"/>
      <sheetName val="EF투자비"/>
      <sheetName val="재정"/>
      <sheetName val="TTT"/>
      <sheetName val="전문품의"/>
      <sheetName val="LEASE4"/>
      <sheetName val="소유주(원)"/>
      <sheetName val="126.255"/>
      <sheetName val="ML"/>
      <sheetName val="mm10"/>
      <sheetName val="Qry_ALL"/>
      <sheetName val="원단위"/>
      <sheetName val="BRAKE"/>
      <sheetName val="상용_mp"/>
      <sheetName val="합의서(사출)"/>
      <sheetName val="공정"/>
      <sheetName val="#REF"/>
      <sheetName val="내수1_8GL"/>
      <sheetName val="비교원RD_S"/>
      <sheetName val="실적(Q11)"/>
      <sheetName val="예산(Q11)"/>
      <sheetName val="PC%계산"/>
      <sheetName val="차수"/>
      <sheetName val="60D"/>
      <sheetName val="수입"/>
      <sheetName val="협조전"/>
      <sheetName val="制造成本预算表A3"/>
      <sheetName val="HP1AMLIST"/>
      <sheetName val="Sheet1"/>
      <sheetName val="Parameters"/>
      <sheetName val="부문손익"/>
      <sheetName val="업체리스트"/>
      <sheetName val="원가절감종합"/>
      <sheetName val="내구품질향상1"/>
      <sheetName val="TEAM하반기 계획 (2)"/>
      <sheetName val="Sheet10"/>
      <sheetName val="M1master"/>
      <sheetName val="A-A"/>
      <sheetName val="Code"/>
      <sheetName val="FO원단위"/>
      <sheetName val="개요준칙"/>
      <sheetName val="대외공문"/>
      <sheetName val="용접조건"/>
      <sheetName val="시작품의"/>
      <sheetName val="3.일반사상"/>
      <sheetName val="MAIN"/>
      <sheetName val="ENG"/>
      <sheetName val="CONT"/>
      <sheetName val="그룹별MAST_(2)"/>
      <sheetName val="그룹별MASɔ_(2)"/>
      <sheetName val="2_대외공문"/>
      <sheetName val="내수1_8GL1"/>
      <sheetName val="TEAM하반기_계획_(2)"/>
      <sheetName val="126_255"/>
      <sheetName val="Press-Make"/>
      <sheetName val="9806-9901"/>
      <sheetName val="QAD-面套库存"/>
      <sheetName val="Q_WORK"/>
      <sheetName val="계실5-1"/>
      <sheetName val="GRACE"/>
      <sheetName val="98TSON4A"/>
      <sheetName val="HCCE01"/>
      <sheetName val="품의"/>
      <sheetName val="軽戦略YOSHIMA"/>
      <sheetName val="96"/>
      <sheetName val="작성양식"/>
      <sheetName val="목록"/>
      <sheetName val="EF투자ꉄ"/>
      <sheetName val="耄문품의"/>
      <sheetName val="MC&amp;다변화"/>
      <sheetName val="CAUDIT"/>
      <sheetName val="PRO (참조)"/>
      <sheetName val="10. F-STUDY"/>
      <sheetName val="참고"/>
      <sheetName val="품의양식"/>
      <sheetName val="THEME CODE"/>
      <sheetName val="CR CODE"/>
      <sheetName val="부서CODE"/>
      <sheetName val="TOTAL"/>
      <sheetName val="제품마스타"/>
      <sheetName val="FRONT HUB견적가"/>
      <sheetName val="WRKCTR"/>
      <sheetName val="0mileage-May2003"/>
      <sheetName val="A-100전제"/>
      <sheetName val="ORIGIN"/>
      <sheetName val="SPT"/>
      <sheetName val="군산공장추가구매"/>
      <sheetName val="969910( R)"/>
      <sheetName val="품의양"/>
      <sheetName val="시실누(모) "/>
      <sheetName val="현우실적"/>
      <sheetName val="S50 "/>
      <sheetName val="December 2008 RPPM (2)"/>
      <sheetName val="Sheet2"/>
      <sheetName val="직원신상"/>
      <sheetName val="Input and Wtd Avg"/>
      <sheetName val="引用"/>
      <sheetName val="Instruction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本"/>
      <sheetName val="Format"/>
      <sheetName val="J07"/>
      <sheetName val="J15"/>
      <sheetName val="J29"/>
      <sheetName val="J25A"/>
      <sheetName val="J25F"/>
      <sheetName val="J32"/>
      <sheetName val="J39"/>
      <sheetName val="J46"/>
      <sheetName val="J54"/>
      <sheetName val="J70"/>
      <sheetName val="J76"/>
      <sheetName val="J94"/>
      <sheetName val="J13N"/>
      <sheetName val="98総計試算"/>
      <sheetName val="J39L"/>
      <sheetName val="③Caseﾃｰﾌﾞﾙ"/>
      <sheetName val="①PMﾃｰﾌﾞﾙ"/>
      <sheetName val="②担体・加工ﾃｰﾌﾞﾙ"/>
      <sheetName val="Others (2)"/>
      <sheetName val="VIM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"/>
      <sheetName val="30Days Look Ahead_1112"/>
      <sheetName val="00"/>
    </sheetNames>
    <sheetDataSet>
      <sheetData sheetId="0"/>
      <sheetData sheetId="1" refreshError="1"/>
      <sheetData sheetId="2" refreshError="1"/>
    </sheetDataSet>
  </externalBook>
</externalLink>
</file>

<file path=xl/externalLinks/externalLink3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직원신상"/>
      <sheetName val="구동"/>
      <sheetName val="FX"/>
      <sheetName val="Instructions"/>
      <sheetName val="Summar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직원신상"/>
      <sheetName val="구동"/>
      <sheetName val="FX"/>
      <sheetName val="Instructions"/>
      <sheetName val="Summar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16E早見表"/>
      <sheetName val="Table_ｺｽ革使用欄"/>
      <sheetName val="구동"/>
    </sheetNames>
    <definedNames>
      <definedName name="Record1"/>
      <definedName name="Record2"/>
      <definedName name="Record4"/>
      <definedName name="Record5"/>
      <definedName name="Record6"/>
    </definedNames>
    <sheetDataSet>
      <sheetData sheetId="0"/>
      <sheetData sheetId="1"/>
      <sheetData sheetId="2"/>
    </sheetDataSet>
  </externalBook>
</externalLink>
</file>

<file path=xl/externalLinks/externalLink3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16E早見表"/>
      <sheetName val="Table_ｺｽ革使用欄"/>
      <sheetName val="구동"/>
    </sheetNames>
    <definedNames>
      <definedName name="Record1"/>
      <definedName name="Record2"/>
      <definedName name="Record4"/>
      <definedName name="Record5"/>
      <definedName name="Record6"/>
    </definedNames>
    <sheetDataSet>
      <sheetData sheetId="0"/>
      <sheetData sheetId="1"/>
      <sheetData sheetId="2"/>
    </sheetDataSet>
  </externalBook>
</externalLink>
</file>

<file path=xl/externalLinks/externalLink3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G PU"/>
      <sheetName val="Percentages"/>
      <sheetName val="Over - - (under)"/>
      <sheetName val="EH PU"/>
      <sheetName val="Summary"/>
      <sheetName val="Sheet1"/>
      <sheetName val="직원신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G PU"/>
      <sheetName val="Percentages"/>
      <sheetName val="Over - - (under)"/>
      <sheetName val="EH PU"/>
      <sheetName val="Summary"/>
      <sheetName val="Sheet1"/>
      <sheetName val="직원신상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B_2APR"/>
      <sheetName val="QAD-面套库存"/>
      <sheetName val="Summary"/>
      <sheetName val="XG PU"/>
    </sheetNames>
    <definedNames>
      <definedName name="setdown"/>
      <definedName name="setup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WB_2APR"/>
      <sheetName val="QAD-面套库存"/>
      <sheetName val="Summary"/>
      <sheetName val="XG PU"/>
    </sheetNames>
    <definedNames>
      <definedName name="setdown"/>
      <definedName name="setup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ventory"/>
      <sheetName val="New PINS"/>
      <sheetName val="Percentage Allocation"/>
      <sheetName val="Dollar Allocation "/>
      <sheetName val="Default"/>
      <sheetName val="2001"/>
      <sheetName val="2002"/>
      <sheetName val="2003"/>
      <sheetName val="2004"/>
      <sheetName val="2005"/>
      <sheetName val="2006"/>
      <sheetName val="Control"/>
      <sheetName val="Module1"/>
      <sheetName val="Module3"/>
      <sheetName val="구동"/>
      <sheetName val="CBG Look - 6+6"/>
      <sheetName val="XG PU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ventory"/>
      <sheetName val="New PINS"/>
      <sheetName val="Percentage Allocation"/>
      <sheetName val="Dollar Allocation "/>
      <sheetName val="Default"/>
      <sheetName val="2001"/>
      <sheetName val="2002"/>
      <sheetName val="2003"/>
      <sheetName val="2004"/>
      <sheetName val="2005"/>
      <sheetName val="2006"/>
      <sheetName val="Control"/>
      <sheetName val="Module1"/>
      <sheetName val="Module3"/>
      <sheetName val="구동"/>
      <sheetName val="CBG Look - 6+6"/>
      <sheetName val="XG PU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"/>
      <sheetName val="30Days Look Ahead_1112"/>
      <sheetName val="00"/>
    </sheetNames>
    <sheetDataSet>
      <sheetData sheetId="0"/>
      <sheetData sheetId="1" refreshError="1"/>
      <sheetData sheetId="2" refreshError="1"/>
    </sheetDataSet>
  </externalBook>
</externalLink>
</file>

<file path=xl/externalLinks/externalLink3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mod"/>
      <sheetName val="직원신상"/>
      <sheetName val="Percentage Allocation"/>
    </sheetNames>
    <definedNames>
      <definedName name="sort_eur_veh"/>
      <definedName name="sort_eur_ytd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mod"/>
      <sheetName val="직원신상"/>
      <sheetName val="Percentage Allocation"/>
    </sheetNames>
    <definedNames>
      <definedName name="sort_eur_veh"/>
      <definedName name="sort_eur_ytd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总表"/>
      <sheetName val="GRACE"/>
      <sheetName val="2.대외공문"/>
      <sheetName val="RD제품개발투자비(매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总表"/>
      <sheetName val="GR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ing sheet"/>
      <sheetName val="XG PU"/>
      <sheetName val="Sheet1"/>
      <sheetName val="Retail Spider"/>
      <sheetName val="PPMR1096"/>
      <sheetName val="Percentage Alloc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ing sheet"/>
      <sheetName val="XG PU"/>
      <sheetName val="Sheet1"/>
      <sheetName val="Retail Spider"/>
      <sheetName val="PPMR1096"/>
      <sheetName val="Percentage Allocatio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開C・PT業"/>
      <sheetName val="PT開推"/>
      <sheetName val="PT開"/>
      <sheetName val="PT設"/>
      <sheetName val="PT実"/>
      <sheetName val="ﾁｰﾑｺｰﾄﾞ"/>
      <sheetName val="新組識 (2001.10～)"/>
      <sheetName val="新組識 (2001.７～)"/>
      <sheetName val="新組識 (2001.4～)"/>
      <sheetName val="新組識"/>
      <sheetName val="旧組識"/>
      <sheetName val="ＰＴ開Ｃ 日報チームコード"/>
      <sheetName val="NA 650a"/>
      <sheetName val="XG PU"/>
      <sheetName val="Tracking shee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開C・PT業"/>
      <sheetName val="PT開推"/>
      <sheetName val="PT開"/>
      <sheetName val="PT設"/>
      <sheetName val="PT実"/>
      <sheetName val="ﾁｰﾑｺｰﾄﾞ"/>
      <sheetName val="新組識 (2001.10～)"/>
      <sheetName val="新組識 (2001.７～)"/>
      <sheetName val="新組識 (2001.4～)"/>
      <sheetName val="新組識"/>
      <sheetName val="旧組識"/>
      <sheetName val="ＰＴ開Ｃ 日報チームコード"/>
      <sheetName val="NA 650a"/>
      <sheetName val="XG PU"/>
      <sheetName val="Tracking shee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績CDF"/>
      <sheetName val="010109"/>
      <sheetName val="Percentage Allocation"/>
      <sheetName val="NA 650a"/>
      <sheetName val="A-A"/>
      <sheetName val="TAMURA"/>
      <sheetName val="PT開C・PT業"/>
      <sheetName val="Tracking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績CDF"/>
      <sheetName val="010109"/>
      <sheetName val="Percentage Allocation"/>
      <sheetName val="NA 650a"/>
      <sheetName val="A-A"/>
      <sheetName val="TAMURA"/>
      <sheetName val="PT開C・PT業"/>
      <sheetName val="Tracking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A2"/>
    </sheetNames>
    <sheetDataSet>
      <sheetData sheetId="0"/>
    </sheetDataSet>
  </externalBook>
</externalLink>
</file>

<file path=xl/externalLinks/externalLink3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依頼"/>
      <sheetName val="J97P見積報告"/>
      <sheetName val="J97PT見積依頼"/>
      <sheetName val="Percentage Allocation"/>
      <sheetName val="実績CDF"/>
      <sheetName val="PT開C・PT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依頼"/>
      <sheetName val="J97P見積報告"/>
      <sheetName val="J97PT見積依頼"/>
      <sheetName val="Percentage Allocation"/>
      <sheetName val="実績CDF"/>
      <sheetName val="PT開C・PT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3"/>
      <sheetName val="A内容"/>
      <sheetName val="A3質DB"/>
      <sheetName val="A6表"/>
      <sheetName val="●起動●"/>
      <sheetName val="AB_E質設"/>
      <sheetName val="DB○"/>
      <sheetName val="表紙"/>
      <sheetName val="背景"/>
      <sheetName val="内容"/>
      <sheetName val="情ｼ概"/>
      <sheetName val="11"/>
      <sheetName val="12"/>
      <sheetName val="13"/>
      <sheetName val="14"/>
      <sheetName val="SD"/>
      <sheetName val="2-"/>
      <sheetName val="3-"/>
      <sheetName val="4-1"/>
      <sheetName val="4-標ｼ"/>
      <sheetName val="4-調表"/>
      <sheetName val="4-New"/>
      <sheetName val="5-"/>
      <sheetName val="策6～"/>
      <sheetName val="社給品"/>
      <sheetName val="今後"/>
      <sheetName val="可ﾌﾛｰ"/>
      <sheetName val="可ﾌﾛｰ2"/>
      <sheetName val="HS"/>
      <sheetName val="FLOW"/>
      <sheetName val="P2VEC"/>
      <sheetName val="VEC"/>
      <sheetName val="P12TQF"/>
      <sheetName val="P12Containers"/>
      <sheetName val="QRY_FLD"/>
      <sheetName val="問題点・課題"/>
      <sheetName val="策012"/>
      <sheetName val="空間"/>
      <sheetName val="SD合成"/>
      <sheetName val="Capella修正"/>
      <sheetName val="策34"/>
      <sheetName val="調表"/>
      <sheetName val="新ｼｰﾄ"/>
      <sheetName val="策5"/>
      <sheetName val="A01質内"/>
      <sheetName val="A3DB"/>
      <sheetName val="A45画"/>
      <sheetName val="A7計"/>
      <sheetName val="A8課"/>
      <sheetName val="A9A策"/>
      <sheetName val="ﾌﾛｰ1"/>
      <sheetName val="ﾌﾛｰ2"/>
      <sheetName val="部･ﾃｰﾏ"/>
      <sheetName val="実績CDF"/>
      <sheetName val="見積依頼"/>
      <sheetName val="検討内容"/>
      <sheetName val="実績データ表作成"/>
      <sheetName val="重量測定依頼&amp;結果"/>
      <sheetName val="CAD部(部品別）"/>
      <sheetName val="B設部(部品別）"/>
      <sheetName val="Tracking sheet"/>
      <sheetName val="9.2効果"/>
      <sheetName val="ζ静ばねｸﾞﾗﾌ 0N=原点(+側=-WL)"/>
      <sheetName val="Percentage Allocation"/>
      <sheetName val="ｸﾞﾗﾌﾃﾞｰﾀ"/>
      <sheetName val="Sheet1"/>
      <sheetName val="入力-Ａ"/>
      <sheetName val="入力-Ｂ"/>
      <sheetName val="Containerized Parts Freight DB"/>
      <sheetName val="Pre-OG spec"/>
      <sheetName val="115円ﾍﾞｰｽ"/>
      <sheetName val="TKBN_TKBNA"/>
      <sheetName val="131期確報"/>
      <sheetName val="機種別"/>
      <sheetName val="★DB流R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3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3"/>
      <sheetName val="A内容"/>
      <sheetName val="A3質DB"/>
      <sheetName val="A6表"/>
      <sheetName val="●起動●"/>
      <sheetName val="AB_E質設"/>
      <sheetName val="DB○"/>
      <sheetName val="表紙"/>
      <sheetName val="背景"/>
      <sheetName val="内容"/>
      <sheetName val="情ｼ概"/>
      <sheetName val="11"/>
      <sheetName val="12"/>
      <sheetName val="13"/>
      <sheetName val="14"/>
      <sheetName val="SD"/>
      <sheetName val="2-"/>
      <sheetName val="3-"/>
      <sheetName val="4-1"/>
      <sheetName val="4-標ｼ"/>
      <sheetName val="4-調表"/>
      <sheetName val="4-New"/>
      <sheetName val="5-"/>
      <sheetName val="策6～"/>
      <sheetName val="社給品"/>
      <sheetName val="今後"/>
      <sheetName val="可ﾌﾛｰ"/>
      <sheetName val="可ﾌﾛｰ2"/>
      <sheetName val="HS"/>
      <sheetName val="FLOW"/>
      <sheetName val="P2VEC"/>
      <sheetName val="VEC"/>
      <sheetName val="P12TQF"/>
      <sheetName val="P12Containers"/>
      <sheetName val="QRY_FLD"/>
      <sheetName val="問題点・課題"/>
      <sheetName val="策012"/>
      <sheetName val="空間"/>
      <sheetName val="SD合成"/>
      <sheetName val="Capella修正"/>
      <sheetName val="策34"/>
      <sheetName val="調表"/>
      <sheetName val="新ｼｰﾄ"/>
      <sheetName val="策5"/>
      <sheetName val="A01質内"/>
      <sheetName val="A3DB"/>
      <sheetName val="A45画"/>
      <sheetName val="A7計"/>
      <sheetName val="A8課"/>
      <sheetName val="A9A策"/>
      <sheetName val="ﾌﾛｰ1"/>
      <sheetName val="ﾌﾛｰ2"/>
      <sheetName val="部･ﾃｰﾏ"/>
      <sheetName val="実績CDF"/>
      <sheetName val="見積依頼"/>
      <sheetName val="検討内容"/>
      <sheetName val="実績データ表作成"/>
      <sheetName val="重量測定依頼&amp;結果"/>
      <sheetName val="CAD部(部品別）"/>
      <sheetName val="B設部(部品別）"/>
      <sheetName val="Tracking sheet"/>
      <sheetName val="9.2効果"/>
      <sheetName val="ζ静ばねｸﾞﾗﾌ 0N=原点(+側=-WL)"/>
      <sheetName val="Percentage Allocation"/>
      <sheetName val="ｸﾞﾗﾌﾃﾞｰﾀ"/>
      <sheetName val="Sheet1"/>
      <sheetName val="入力-Ａ"/>
      <sheetName val="入力-Ｂ"/>
      <sheetName val="Containerized Parts Freight DB"/>
      <sheetName val="Pre-OG spec"/>
      <sheetName val="115円ﾍﾞｰｽ"/>
      <sheetName val="TKBN_TKBNA"/>
      <sheetName val="131期確報"/>
      <sheetName val="機種別"/>
      <sheetName val="★DB流R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3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ME CODE"/>
      <sheetName val="CR CODE"/>
      <sheetName val="부서CODE"/>
      <sheetName val="CVT산정"/>
      <sheetName val="2.대외공문"/>
      <sheetName val="#REF"/>
      <sheetName val="MX628EX"/>
      <sheetName val="표지★"/>
      <sheetName val="BASE"/>
      <sheetName val="공수"/>
      <sheetName val="SOURCE"/>
      <sheetName val="품의양"/>
      <sheetName val="THEME CO"/>
      <sheetName val=""/>
      <sheetName val="기초자료입력"/>
      <sheetName val="Macro1"/>
      <sheetName val="계정"/>
      <sheetName val="engline"/>
      <sheetName val="판금내역서"/>
      <sheetName val="BUS제원1"/>
      <sheetName val="작성양식"/>
      <sheetName val="협조전"/>
      <sheetName val="기안"/>
      <sheetName val="97손익계획"/>
      <sheetName val="9901"/>
      <sheetName val="직원신상"/>
      <sheetName val="DATA-최종"/>
      <sheetName val="Sheet1"/>
      <sheetName val="효율계획(당월)"/>
      <sheetName val="전체실적"/>
      <sheetName val="간이연락"/>
      <sheetName val="TRIM-Y3"/>
      <sheetName val="THEME CO??"/>
      <sheetName val="재료율"/>
      <sheetName val="SUB"/>
      <sheetName val="단일압출"/>
      <sheetName val="초기화면"/>
      <sheetName val="OPT손익 내수"/>
      <sheetName val="OPT손익 수출"/>
      <sheetName val="자가2급"/>
      <sheetName val="64164"/>
      <sheetName val="입력데이타"/>
      <sheetName val="내수1.8GL"/>
      <sheetName val="비교원RD-S"/>
      <sheetName val="01"/>
      <sheetName val="MatchCode"/>
      <sheetName val="품의서"/>
      <sheetName val="PCB"/>
      <sheetName val="R&amp;D"/>
      <sheetName val="DWPM"/>
      <sheetName val="p2-1"/>
      <sheetName val="주행"/>
      <sheetName val="11"/>
      <sheetName val="code"/>
      <sheetName val="THEME CO__"/>
      <sheetName val="THEME CO_x005f_x0000__x005f_x0000_"/>
      <sheetName val="PT開C・PT業"/>
      <sheetName val="Retail Spider"/>
      <sheetName val="선반OPT"/>
      <sheetName val=" SR3차원단위 (3)"/>
      <sheetName val="Eingaben"/>
      <sheetName val="대외공문"/>
      <sheetName val="SUM"/>
      <sheetName val="PT_ED"/>
      <sheetName val="절삭10"/>
      <sheetName val="op10"/>
      <sheetName val="환율"/>
      <sheetName val="시산표"/>
      <sheetName val="FUEL FILLER"/>
      <sheetName val="불량현상별END"/>
      <sheetName val="THEME_CODE"/>
      <sheetName val="CR_CODE"/>
      <sheetName val="2_대외공문"/>
      <sheetName val="THEME_CO"/>
      <sheetName val="THEME_CO__"/>
      <sheetName val="OPT손익_내수"/>
      <sheetName val="OPT손익_수출"/>
      <sheetName val="THEME_CO_x005f_x0000__x005f_x0000_"/>
      <sheetName val="전체현황"/>
      <sheetName val="1"/>
      <sheetName val="MAIN"/>
      <sheetName val="SANTAMO"/>
      <sheetName val="소유주(원)"/>
      <sheetName val="5130 "/>
      <sheetName val="매월결산"/>
      <sheetName val="정산내역"/>
      <sheetName val="전체"/>
      <sheetName val="해외생산"/>
      <sheetName val="J21KPL"/>
      <sheetName val="J100"/>
      <sheetName val="구동"/>
      <sheetName val="THEME CO_"/>
      <sheetName val="직재"/>
      <sheetName val="계산정보"/>
      <sheetName val="계산DATA입력"/>
      <sheetName val="분석mast"/>
      <sheetName val="승용STEEL"/>
      <sheetName val="CAUDIT"/>
      <sheetName val="내수1_8GL"/>
      <sheetName val="_SR3차원단위_(3)"/>
      <sheetName val="FUEL_FILLER"/>
      <sheetName val="2안"/>
      <sheetName val="만도납품"/>
      <sheetName val="외.입"/>
      <sheetName val="VPP(BD-010) 이상보고"/>
      <sheetName val="94B"/>
      <sheetName val="부서CO(안"/>
      <sheetName val="주간 업무보고"/>
      <sheetName val="장비이력목록추출"/>
      <sheetName val="일자부하시간추출"/>
      <sheetName val="스페어추출"/>
      <sheetName val="B053 (990701)공정실적PP%계산"/>
      <sheetName val="PC Master List"/>
      <sheetName val="제품"/>
      <sheetName val="승인1팀"/>
      <sheetName val="TOT"/>
      <sheetName val="Lookups"/>
      <sheetName val="GRACE"/>
      <sheetName val="THEME CO?"/>
      <sheetName val="THEME_CO??"/>
      <sheetName val="125PIECE"/>
      <sheetName val=" SD-A228DF(유리+실크) "/>
      <sheetName val="PILOT품"/>
      <sheetName val="동아합의"/>
      <sheetName val="적송(11)"/>
      <sheetName val="감가비"/>
      <sheetName val="data"/>
      <sheetName val="THEME CO_x005f_x005f_x005f_x0000__x005f_x005f_x00"/>
      <sheetName val="THEME_CO_x005f_x005f_x005f_x0000__x005f_x005f_x00"/>
      <sheetName val="M1master"/>
      <sheetName val="원본"/>
      <sheetName val="Q13"/>
      <sheetName val="Q11"/>
      <sheetName val="Q23"/>
      <sheetName val="Q12"/>
      <sheetName val="HOLE 9905(1)"/>
      <sheetName val="존4"/>
      <sheetName val="THEME CO_x005f_x005f_x005f_x005f_x005f_x005f_x000"/>
      <sheetName val="THEME_CO_x005f_x005f_x005f_x005f_x005f_x005f_x000"/>
      <sheetName val="THEME CO_x005f_x005f_x005f_x005f_x005f_x005f_x005"/>
      <sheetName val="THEME_CO_x005f_x005f_x005f_x005f_x005f_x005f_x005"/>
      <sheetName val="data sheet12"/>
      <sheetName val="C100"/>
      <sheetName val="문서처리전"/>
      <sheetName val="TABLE"/>
      <sheetName val="Parameter Set"/>
      <sheetName val="채산자료"/>
      <sheetName val="공정"/>
      <sheetName val="자재목록"/>
      <sheetName val="기종별 합계"/>
      <sheetName val="3_PT개발계획"/>
      <sheetName val="2-1"/>
      <sheetName val="대외"/>
      <sheetName val="車両質量一覧"/>
      <sheetName val="x05Pricing"/>
      <sheetName val="생산계획"/>
      <sheetName val="1.POSITIONING"/>
      <sheetName val="COA_ENG"/>
      <sheetName val="Tracking sheet"/>
      <sheetName val="³xÆõ¬8» (HÅ) (2)_x0005__x0001_3."/>
      <sheetName val="P12TQF"/>
      <sheetName val="見積依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</sheetDataSet>
  </externalBook>
</externalLink>
</file>

<file path=xl/externalLinks/externalLink3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ME CODE"/>
      <sheetName val="CR CODE"/>
      <sheetName val="부서CODE"/>
      <sheetName val="CVT산정"/>
      <sheetName val="2.대외공문"/>
      <sheetName val="#REF"/>
      <sheetName val="MX628EX"/>
      <sheetName val="표지★"/>
      <sheetName val="BASE"/>
      <sheetName val="공수"/>
      <sheetName val="SOURCE"/>
      <sheetName val="품의양"/>
      <sheetName val="THEME CO"/>
      <sheetName val=""/>
      <sheetName val="기초자료입력"/>
      <sheetName val="Macro1"/>
      <sheetName val="계정"/>
      <sheetName val="engline"/>
      <sheetName val="판금내역서"/>
      <sheetName val="BUS제원1"/>
      <sheetName val="작성양식"/>
      <sheetName val="협조전"/>
      <sheetName val="기안"/>
      <sheetName val="97손익계획"/>
      <sheetName val="9901"/>
      <sheetName val="직원신상"/>
      <sheetName val="DATA-최종"/>
      <sheetName val="Sheet1"/>
      <sheetName val="효율계획(당월)"/>
      <sheetName val="전체실적"/>
      <sheetName val="간이연락"/>
      <sheetName val="TRIM-Y3"/>
      <sheetName val="THEME CO??"/>
      <sheetName val="재료율"/>
      <sheetName val="SUB"/>
      <sheetName val="단일압출"/>
      <sheetName val="초기화면"/>
      <sheetName val="OPT손익 내수"/>
      <sheetName val="OPT손익 수출"/>
      <sheetName val="자가2급"/>
      <sheetName val="64164"/>
      <sheetName val="입력데이타"/>
      <sheetName val="내수1.8GL"/>
      <sheetName val="비교원RD-S"/>
      <sheetName val="01"/>
      <sheetName val="MatchCode"/>
      <sheetName val="품의서"/>
      <sheetName val="PCB"/>
      <sheetName val="R&amp;D"/>
      <sheetName val="DWPM"/>
      <sheetName val="p2-1"/>
      <sheetName val="주행"/>
      <sheetName val="11"/>
      <sheetName val="code"/>
      <sheetName val="THEME CO__"/>
      <sheetName val="THEME CO_x005f_x0000__x005f_x0000_"/>
      <sheetName val="PT開C・PT業"/>
      <sheetName val="Retail Spider"/>
      <sheetName val="선반OPT"/>
      <sheetName val=" SR3차원단위 (3)"/>
      <sheetName val="Eingaben"/>
      <sheetName val="대외공문"/>
      <sheetName val="SUM"/>
      <sheetName val="PT_ED"/>
      <sheetName val="절삭10"/>
      <sheetName val="op10"/>
      <sheetName val="환율"/>
      <sheetName val="시산표"/>
      <sheetName val="FUEL FILLER"/>
      <sheetName val="불량현상별END"/>
      <sheetName val="THEME_CODE"/>
      <sheetName val="CR_CODE"/>
      <sheetName val="2_대외공문"/>
      <sheetName val="THEME_CO"/>
      <sheetName val="THEME_CO__"/>
      <sheetName val="OPT손익_내수"/>
      <sheetName val="OPT손익_수출"/>
      <sheetName val="THEME_CO_x005f_x0000__x005f_x0000_"/>
      <sheetName val="전체현황"/>
      <sheetName val="1"/>
      <sheetName val="MAIN"/>
      <sheetName val="SANTAMO"/>
      <sheetName val="소유주(원)"/>
      <sheetName val="5130 "/>
      <sheetName val="매월결산"/>
      <sheetName val="정산내역"/>
      <sheetName val="전체"/>
      <sheetName val="해외생산"/>
      <sheetName val="J21KPL"/>
      <sheetName val="J100"/>
      <sheetName val="구동"/>
      <sheetName val="THEME CO_"/>
      <sheetName val="직재"/>
      <sheetName val="계산정보"/>
      <sheetName val="계산DATA입력"/>
      <sheetName val="분석mast"/>
      <sheetName val="승용STEEL"/>
      <sheetName val="CAUDIT"/>
      <sheetName val="내수1_8GL"/>
      <sheetName val="_SR3차원단위_(3)"/>
      <sheetName val="FUEL_FILLER"/>
      <sheetName val="2안"/>
      <sheetName val="만도납품"/>
      <sheetName val="외.입"/>
      <sheetName val="VPP(BD-010) 이상보고"/>
      <sheetName val="94B"/>
      <sheetName val="부서CO(안"/>
      <sheetName val="주간 업무보고"/>
      <sheetName val="장비이력목록추출"/>
      <sheetName val="일자부하시간추출"/>
      <sheetName val="스페어추출"/>
      <sheetName val="B053 (990701)공정실적PP%계산"/>
      <sheetName val="PC Master List"/>
      <sheetName val="제품"/>
      <sheetName val="승인1팀"/>
      <sheetName val="TOT"/>
      <sheetName val="Lookups"/>
      <sheetName val="GRACE"/>
      <sheetName val="THEME CO?"/>
      <sheetName val="THEME_CO??"/>
      <sheetName val="125PIECE"/>
      <sheetName val=" SD-A228DF(유리+실크) "/>
      <sheetName val="PILOT품"/>
      <sheetName val="동아합의"/>
      <sheetName val="적송(11)"/>
      <sheetName val="감가비"/>
      <sheetName val="data"/>
      <sheetName val="THEME CO_x005f_x005f_x005f_x0000__x005f_x005f_x00"/>
      <sheetName val="THEME_CO_x005f_x005f_x005f_x0000__x005f_x005f_x00"/>
      <sheetName val="M1master"/>
      <sheetName val="원본"/>
      <sheetName val="Q13"/>
      <sheetName val="Q11"/>
      <sheetName val="Q23"/>
      <sheetName val="Q12"/>
      <sheetName val="HOLE 9905(1)"/>
      <sheetName val="존4"/>
      <sheetName val="THEME CO_x005f_x005f_x005f_x005f_x005f_x005f_x000"/>
      <sheetName val="THEME_CO_x005f_x005f_x005f_x005f_x005f_x005f_x000"/>
      <sheetName val="THEME CO_x005f_x005f_x005f_x005f_x005f_x005f_x005"/>
      <sheetName val="THEME_CO_x005f_x005f_x005f_x005f_x005f_x005f_x005"/>
      <sheetName val="data sheet12"/>
      <sheetName val="C100"/>
      <sheetName val="문서처리전"/>
      <sheetName val="TABLE"/>
      <sheetName val="Parameter Set"/>
      <sheetName val="채산자료"/>
      <sheetName val="공정"/>
      <sheetName val="자재목록"/>
      <sheetName val="기종별 합계"/>
      <sheetName val="3_PT개발계획"/>
      <sheetName val="2-1"/>
      <sheetName val="대외"/>
      <sheetName val="車両質量一覧"/>
      <sheetName val="x05Pricing"/>
      <sheetName val="생산계획"/>
      <sheetName val="1.POSITIONING"/>
      <sheetName val="COA_ENG"/>
      <sheetName val="Tracking sheet"/>
      <sheetName val="³xÆõ¬8» (HÅ) (2)_x0005__x0001_3."/>
      <sheetName val="P12TQF"/>
      <sheetName val="見積依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</sheetDataSet>
  </externalBook>
</externalLink>
</file>

<file path=xl/externalLinks/externalLink3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US Action Plan"/>
      <sheetName val="Directed Supplier Summary (1)"/>
      <sheetName val="Directed Supplier Summary (2)"/>
      <sheetName val="PT開C・PT業"/>
      <sheetName val="THEME CODE"/>
      <sheetName val="CR CODE"/>
      <sheetName val="부서CODE"/>
      <sheetName val="P12TQ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US Action Plan"/>
      <sheetName val="Directed Supplier Summary (1)"/>
      <sheetName val="Directed Supplier Summary (2)"/>
      <sheetName val="PT開C・PT業"/>
      <sheetName val="THEME CODE"/>
      <sheetName val="CR CODE"/>
      <sheetName val="부서CODE"/>
      <sheetName val="P12TQ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"/>
      <sheetName val="US"/>
      <sheetName val="JPN"/>
      <sheetName val="Sheet1"/>
      <sheetName val="検索条件メイク"/>
      <sheetName val="Percentage Allocation"/>
      <sheetName val="P12TQF"/>
      <sheetName val="機種別"/>
      <sheetName val="車両質量一覧"/>
      <sheetName val="Puma Excitation-90PS"/>
      <sheetName val="CFT23効率(ﾄﾙｺﾝ以外)"/>
      <sheetName val="MCモデルShare"/>
      <sheetName val="Sheet2"/>
      <sheetName val="実績データ表作成"/>
      <sheetName val="長計対比"/>
      <sheetName val="実績CDF"/>
      <sheetName val="J48 Summary"/>
      <sheetName val="J61APF係数"/>
      <sheetName val="temp"/>
      <sheetName val="ＴＢＬ２"/>
      <sheetName val="SPG_F"/>
      <sheetName val="SPG_R"/>
      <sheetName val="ﾊﾞﾈ下"/>
      <sheetName val="積載条件"/>
      <sheetName val="ｾﾝﾀ別工数集計結果"/>
      <sheetName val="ﾌｨﾛｿﾌｨ領域別工数集計結果"/>
      <sheetName val="部_Gr別工数実績集計結果"/>
      <sheetName val="部別工数集計結果"/>
      <sheetName val="定型"/>
      <sheetName val="ﾏﾂﾀﾞ04上期達成"/>
      <sheetName val="集塵装置電力費"/>
      <sheetName val="ＭＥ"/>
      <sheetName val="直RID（ALL）"/>
      <sheetName val="Chn"/>
      <sheetName val="Cnd"/>
      <sheetName val="WE Annual Sales"/>
      <sheetName val="当月ﾃﾞｰﾀ"/>
      <sheetName val="Analysis"/>
      <sheetName val="見積依頼"/>
      <sheetName val="Top22(GER)"/>
      <sheetName val="テンポラリ"/>
      <sheetName val="DATA WAREHOUSING"/>
      <sheetName val="MIA2"/>
      <sheetName val="縦"/>
      <sheetName val="#626"/>
      <sheetName val="棚なし実績"/>
      <sheetName val="GM_FYPCap "/>
      <sheetName val="PLUS Action Plan"/>
      <sheetName val="THEME CODE"/>
      <sheetName val="CR CODE"/>
      <sheetName val="부서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"/>
      <sheetName val="US"/>
      <sheetName val="JPN"/>
      <sheetName val="Sheet1"/>
      <sheetName val="検索条件メイク"/>
      <sheetName val="Percentage Allocation"/>
      <sheetName val="P12TQF"/>
      <sheetName val="機種別"/>
      <sheetName val="車両質量一覧"/>
      <sheetName val="Puma Excitation-90PS"/>
      <sheetName val="CFT23効率(ﾄﾙｺﾝ以外)"/>
      <sheetName val="MCモデルShare"/>
      <sheetName val="Sheet2"/>
      <sheetName val="実績データ表作成"/>
      <sheetName val="長計対比"/>
      <sheetName val="実績CDF"/>
      <sheetName val="J48 Summary"/>
      <sheetName val="J61APF係数"/>
      <sheetName val="temp"/>
      <sheetName val="ＴＢＬ２"/>
      <sheetName val="SPG_F"/>
      <sheetName val="SPG_R"/>
      <sheetName val="ﾊﾞﾈ下"/>
      <sheetName val="積載条件"/>
      <sheetName val="ｾﾝﾀ別工数集計結果"/>
      <sheetName val="ﾌｨﾛｿﾌｨ領域別工数集計結果"/>
      <sheetName val="部_Gr別工数実績集計結果"/>
      <sheetName val="部別工数集計結果"/>
      <sheetName val="定型"/>
      <sheetName val="ﾏﾂﾀﾞ04上期達成"/>
      <sheetName val="集塵装置電力費"/>
      <sheetName val="ＭＥ"/>
      <sheetName val="直RID（ALL）"/>
      <sheetName val="Chn"/>
      <sheetName val="Cnd"/>
      <sheetName val="WE Annual Sales"/>
      <sheetName val="当月ﾃﾞｰﾀ"/>
      <sheetName val="Analysis"/>
      <sheetName val="見積依頼"/>
      <sheetName val="Top22(GER)"/>
      <sheetName val="テンポラリ"/>
      <sheetName val="DATA WAREHOUSING"/>
      <sheetName val="MIA2"/>
      <sheetName val="縦"/>
      <sheetName val="#626"/>
      <sheetName val="棚なし実績"/>
      <sheetName val="GM_FYPCap "/>
      <sheetName val="PLUS Action Plan"/>
      <sheetName val="THEME CODE"/>
      <sheetName val="CR CODE"/>
      <sheetName val="부서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A2"/>
    </sheetNames>
    <sheetDataSet>
      <sheetData sheetId="0"/>
    </sheetDataSet>
  </externalBook>
</externalLink>
</file>

<file path=xl/externalLinks/externalLink3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00"/>
      <sheetName val="Total Ranger"/>
      <sheetName val="TotNA"/>
      <sheetName val="US"/>
      <sheetName val="Can"/>
      <sheetName val="Mex"/>
      <sheetName val="NA Dir"/>
      <sheetName val="TotSAR"/>
      <sheetName val="TotFAB"/>
      <sheetName val="Arg"/>
      <sheetName val="Brz"/>
      <sheetName val="Col"/>
      <sheetName val="Ven"/>
      <sheetName val="Ecu"/>
      <sheetName val="SAD"/>
      <sheetName val="FAP Direct"/>
      <sheetName val="Other"/>
      <sheetName val="PF3-Fcst"/>
      <sheetName val="PF3-Prior"/>
      <sheetName val="___00"/>
      <sheetName val="P12TQF"/>
      <sheetName val="見積依頼"/>
      <sheetName val="E"/>
      <sheetName val="PLUS Action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00"/>
      <sheetName val="Total Ranger"/>
      <sheetName val="TotNA"/>
      <sheetName val="US"/>
      <sheetName val="Can"/>
      <sheetName val="Mex"/>
      <sheetName val="NA Dir"/>
      <sheetName val="TotSAR"/>
      <sheetName val="TotFAB"/>
      <sheetName val="Arg"/>
      <sheetName val="Brz"/>
      <sheetName val="Col"/>
      <sheetName val="Ven"/>
      <sheetName val="Ecu"/>
      <sheetName val="SAD"/>
      <sheetName val="FAP Direct"/>
      <sheetName val="Other"/>
      <sheetName val="PF3-Fcst"/>
      <sheetName val="PF3-Prior"/>
      <sheetName val="___00"/>
      <sheetName val="P12TQF"/>
      <sheetName val="見積依頼"/>
      <sheetName val="E"/>
      <sheetName val="PLUS Action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el 1"/>
      <sheetName val="Int &amp; LT Summary"/>
      <sheetName val="Routine(GER)"/>
      <sheetName val="Routine($)"/>
      <sheetName val="Top22(GER)"/>
      <sheetName val="Top22($)"/>
      <sheetName val="change intervals"/>
      <sheetName val="Top22_GER_"/>
      <sheetName val="見積依頼"/>
      <sheetName val="THEME CODE"/>
      <sheetName val="CR CODE"/>
      <sheetName val="부서CODE"/>
      <sheetName val="P12TQF"/>
      <sheetName val="TotNA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el 1"/>
      <sheetName val="Int &amp; LT Summary"/>
      <sheetName val="Routine(GER)"/>
      <sheetName val="Routine($)"/>
      <sheetName val="Top22(GER)"/>
      <sheetName val="Top22($)"/>
      <sheetName val="change intervals"/>
      <sheetName val="Top22_GER_"/>
      <sheetName val="見積依頼"/>
      <sheetName val="THEME CODE"/>
      <sheetName val="CR CODE"/>
      <sheetName val="부서CODE"/>
      <sheetName val="P12TQF"/>
      <sheetName val="TotNA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ｻﾌﾟﾗｲﾔｰﾘｽﾄ"/>
      <sheetName val="Summary"/>
      <sheetName val="Open Items"/>
      <sheetName val="TotNA"/>
      <sheetName val="Base Data"/>
      <sheetName val="THEME CODE"/>
      <sheetName val="CR CODE"/>
      <sheetName val="부서CODE"/>
      <sheetName val="Top22(GER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ｻﾌﾟﾗｲﾔｰﾘｽﾄ"/>
      <sheetName val="Summary"/>
      <sheetName val="Open Items"/>
      <sheetName val="TotNA"/>
      <sheetName val="Base Data"/>
      <sheetName val="THEME CODE"/>
      <sheetName val="CR CODE"/>
      <sheetName val="부서CODE"/>
      <sheetName val="Top22(GER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isstoiss"/>
      <sheetName val="COVER"/>
      <sheetName val="Ave_Trans_Abs"/>
      <sheetName val="Ave_Trans_Red"/>
      <sheetName val="Det_Var_Abs"/>
      <sheetName val="Det_Var_Red"/>
      <sheetName val="E"/>
      <sheetName val="PLUS Action Plan"/>
      <sheetName val="ｻﾌﾟﾗｲﾔｰﾘｽﾄ"/>
      <sheetName val="Top22(GER)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isstoiss"/>
      <sheetName val="COVER"/>
      <sheetName val="Ave_Trans_Abs"/>
      <sheetName val="Ave_Trans_Red"/>
      <sheetName val="Det_Var_Abs"/>
      <sheetName val="Det_Var_Red"/>
      <sheetName val="E"/>
      <sheetName val="PLUS Action Plan"/>
      <sheetName val="ｻﾌﾟﾗｲﾔｰﾘｽﾄ"/>
      <sheetName val="Top22(GE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M 650a"/>
      <sheetName val="LM 650b"/>
      <sheetName val="LM Exec Sum 650b"/>
      <sheetName val="LM Mgmt Sum 650b"/>
      <sheetName val="LM Mgmt Sum 650a"/>
      <sheetName val="LM Mgmt Sum 650b B(W)"/>
      <sheetName val="LM Mgmt Sum 650a Classic"/>
      <sheetName val="LM Mgmt Sum 650b B(W) II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NA"/>
      <sheetName val="LM 650b Mgmt Detail"/>
      <sheetName val="PLUS Action Plan"/>
      <sheetName val="96isstoiss"/>
      <sheetName val="ｻﾌﾟﾗｲﾔｰ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3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M 650a"/>
      <sheetName val="LM 650b"/>
      <sheetName val="LM Exec Sum 650b"/>
      <sheetName val="LM Mgmt Sum 650b"/>
      <sheetName val="LM Mgmt Sum 650a"/>
      <sheetName val="LM Mgmt Sum 650b B(W)"/>
      <sheetName val="LM Mgmt Sum 650a Classic"/>
      <sheetName val="LM Mgmt Sum 650b B(W) II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NA"/>
      <sheetName val="LM 650b Mgmt Detail"/>
      <sheetName val="PLUS Action Plan"/>
      <sheetName val="96isstoiss"/>
      <sheetName val="ｻﾌﾟﾗｲﾔｰ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D94"/>
      <sheetName val="Nov"/>
    </sheetNames>
    <sheetDataSet>
      <sheetData sheetId="0"/>
      <sheetData sheetId="1"/>
    </sheetDataSet>
  </externalBook>
</externalLink>
</file>

<file path=xl/externalLinks/externalLink3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roject APR"/>
      <sheetName val="Lear Summary APR"/>
      <sheetName val="Executive Summary"/>
      <sheetName val="Financial Summary"/>
      <sheetName val="Investment"/>
      <sheetName val="Sens Analysis"/>
      <sheetName val="Assumptions"/>
      <sheetName val="Summary"/>
      <sheetName val="Income Statement"/>
      <sheetName val="Project - Balance Sheet"/>
      <sheetName val="Lear - Balance Sheet"/>
      <sheetName val="Depr Sched"/>
      <sheetName val="Sensitivity"/>
      <sheetName val="Input Data - Market Penetration"/>
      <sheetName val="Input Data - Volumes"/>
      <sheetName val="Input Data - Unit Info"/>
      <sheetName val="Input Data - Other"/>
      <sheetName val="Input Data - Balance"/>
      <sheetName val="Input Sheet"/>
      <sheetName val="Material cost"/>
      <sheetName val="OLD-DDP FAW-VW"/>
      <sheetName val="Old-Local Material"/>
      <sheetName val="volume"/>
      <sheetName val="headcount"/>
      <sheetName val="equipment list"/>
      <sheetName val="Instructions &amp; Definitions"/>
      <sheetName val="Assumption Details"/>
      <sheetName val="C6 information"/>
      <sheetName val="C5 information"/>
      <sheetName val="Sales Content"/>
      <sheetName val="Material Content"/>
      <sheetName val="PACK"/>
      <sheetName val="Top22(GER)"/>
      <sheetName val="APR-Audi C5C6_Aken_3_12_2004"/>
      <sheetName val="ｻﾌﾟﾗｲﾔｰﾘｽﾄ"/>
      <sheetName val="E"/>
      <sheetName val="96isstoi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roject APR"/>
      <sheetName val="Lear Summary APR"/>
      <sheetName val="Executive Summary"/>
      <sheetName val="Financial Summary"/>
      <sheetName val="Investment"/>
      <sheetName val="Sens Analysis"/>
      <sheetName val="Assumptions"/>
      <sheetName val="Summary"/>
      <sheetName val="Income Statement"/>
      <sheetName val="Project - Balance Sheet"/>
      <sheetName val="Lear - Balance Sheet"/>
      <sheetName val="Depr Sched"/>
      <sheetName val="Sensitivity"/>
      <sheetName val="Input Data - Market Penetration"/>
      <sheetName val="Input Data - Volumes"/>
      <sheetName val="Input Data - Unit Info"/>
      <sheetName val="Input Data - Other"/>
      <sheetName val="Input Data - Balance"/>
      <sheetName val="Input Sheet"/>
      <sheetName val="Material cost"/>
      <sheetName val="OLD-DDP FAW-VW"/>
      <sheetName val="Old-Local Material"/>
      <sheetName val="volume"/>
      <sheetName val="headcount"/>
      <sheetName val="equipment list"/>
      <sheetName val="Instructions &amp; Definitions"/>
      <sheetName val="Assumption Details"/>
      <sheetName val="C6 information"/>
      <sheetName val="C5 information"/>
      <sheetName val="Sales Content"/>
      <sheetName val="Material Content"/>
      <sheetName val="PACK"/>
      <sheetName val="Top22(GER)"/>
      <sheetName val="APR-Audi C5C6_Aken_3_12_2004"/>
      <sheetName val="ｻﾌﾟﾗｲﾔｰﾘｽﾄ"/>
      <sheetName val="E"/>
      <sheetName val="96isstoi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대외공문"/>
      <sheetName val="94B"/>
      <sheetName val="2011日历(CP2)"/>
      <sheetName val="2011 日历(CP1 VW)"/>
      <sheetName val="TotNA"/>
      <sheetName val="Sensitivity"/>
      <sheetName val="LM 650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대외공문"/>
      <sheetName val="94B"/>
      <sheetName val="2011日历(CP2)"/>
      <sheetName val="2011 日历(CP1 VW)"/>
      <sheetName val="TotNA"/>
      <sheetName val="Sensitivity"/>
      <sheetName val="LM 650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需"/>
      <sheetName val="Top22(GER)"/>
      <sheetName val="Sensitivity"/>
    </sheetNames>
    <sheetDataSet>
      <sheetData sheetId="0"/>
      <sheetData sheetId="1"/>
      <sheetData sheetId="2"/>
    </sheetDataSet>
  </externalBook>
</externalLink>
</file>

<file path=xl/externalLinks/externalLink3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需"/>
      <sheetName val="Top22(GER)"/>
      <sheetName val="Sensitivity"/>
    </sheetNames>
    <sheetDataSet>
      <sheetData sheetId="0"/>
      <sheetData sheetId="1"/>
      <sheetData sheetId="2"/>
    </sheetDataSet>
  </externalBook>
</externalLink>
</file>

<file path=xl/externalLinks/externalLink3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rogram Assumptions"/>
      <sheetName val="Dashboard"/>
      <sheetName val="Blank Gate"/>
      <sheetName val="PLUS Deliverables Summary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Instructions (PAP)"/>
      <sheetName val="Exchange Rates"/>
      <sheetName val="ｻﾌﾟﾗｲﾔｰﾘｽﾄ"/>
      <sheetName val="全需"/>
      <sheetName val="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rogram Assumptions"/>
      <sheetName val="Dashboard"/>
      <sheetName val="Blank Gate"/>
      <sheetName val="PLUS Deliverables Summary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Instructions (PAP)"/>
      <sheetName val="Exchange Rates"/>
      <sheetName val="ｻﾌﾟﾗｲﾔｰﾘｽﾄ"/>
      <sheetName val="全需"/>
      <sheetName val="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25F 国内"/>
      <sheetName val="全体JPN"/>
      <sheetName val="全体EC"/>
      <sheetName val="J25A EC 作業項目"/>
      <sheetName val="J25A EC"/>
      <sheetName val="ｺﾝｻｰﾝ処理状況"/>
      <sheetName val="ｺﾝｻｰﾝE項目"/>
      <sheetName val="ｺﾝｻｰﾝF項目"/>
      <sheetName val="ｺﾝｻｰﾝC項目"/>
      <sheetName val="ｺﾝｻｰﾝD項目"/>
      <sheetName val="1PP未折込み設変"/>
      <sheetName val="SÌEC"/>
      <sheetName val="96isstoiss"/>
      <sheetName val="DV Release"/>
      <sheetName val="全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25F 国内"/>
      <sheetName val="全体JPN"/>
      <sheetName val="全体EC"/>
      <sheetName val="J25A EC 作業項目"/>
      <sheetName val="J25A EC"/>
      <sheetName val="ｺﾝｻｰﾝ処理状況"/>
      <sheetName val="ｺﾝｻｰﾝE項目"/>
      <sheetName val="ｺﾝｻｰﾝF項目"/>
      <sheetName val="ｺﾝｻｰﾝC項目"/>
      <sheetName val="ｺﾝｻｰﾝD項目"/>
      <sheetName val="1PP未折込み設変"/>
      <sheetName val="SÌEC"/>
      <sheetName val="96isstoiss"/>
      <sheetName val="DV Release"/>
      <sheetName val="全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D94"/>
      <sheetName val="Nov"/>
    </sheetNames>
    <sheetDataSet>
      <sheetData sheetId="0"/>
      <sheetData sheetId="1"/>
    </sheetDataSet>
  </externalBook>
</externalLink>
</file>

<file path=xl/externalLinks/externalLink3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ﾌｨﾛｿﾌｨ領域別工数集計結果"/>
      <sheetName val="走り・燃費詳細"/>
      <sheetName val="品質詳細"/>
      <sheetName val="安全詳細"/>
      <sheetName val="エミッション"/>
      <sheetName val="ｾﾝﾀ別工数集計結果"/>
      <sheetName val="部別工数集計結果"/>
      <sheetName val="部_Gr別工数実績集計結果"/>
      <sheetName val="まとめ (2)"/>
      <sheetName val="まとめ"/>
      <sheetName val="HC"/>
      <sheetName val="チーム案2英語"/>
      <sheetName val="??????領域別工数集計結果"/>
      <sheetName val="???別工数集計結果"/>
      <sheetName val="LM 650b"/>
      <sheetName val="______領域別工数集計結果"/>
      <sheetName val="___別工数集計結果"/>
      <sheetName val="ﾗﾍﾞﾙ"/>
      <sheetName val="3月"/>
      <sheetName val="1-2速"/>
      <sheetName val="冷却系許容温度"/>
      <sheetName val="試験モード"/>
      <sheetName val="工数集計結果"/>
      <sheetName val="全体EC"/>
      <sheetName val="構造概要"/>
      <sheetName val="R&amp;D変換サブ"/>
      <sheetName val="E"/>
      <sheetName val="積上"/>
      <sheetName val="部門並び"/>
      <sheetName val="99.6"/>
      <sheetName val="原価MST"/>
      <sheetName val="まとめ_(2)2"/>
      <sheetName val="LM_650b2"/>
      <sheetName val="まとめ_(2)"/>
      <sheetName val="LM_650b"/>
      <sheetName val="まとめ_(2)1"/>
      <sheetName val="LM_650b1"/>
      <sheetName val="まとめ_(2)3"/>
      <sheetName val="LM_650b3"/>
      <sheetName val="Low プランジャ"/>
      <sheetName val="20-Astra"/>
      <sheetName val="low series"/>
      <sheetName val="USD"/>
      <sheetName val="ReturnTime"/>
      <sheetName val="実績データ表作成"/>
      <sheetName val="PTS(量準書添付)"/>
      <sheetName val="Sedan MID Elegant"/>
      <sheetName val="temp"/>
      <sheetName val="ES4"/>
      <sheetName val="NA Ford Mgmt Sum"/>
      <sheetName val="DV Release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ﾌｨﾛｿﾌｨ領域別工数集計結果"/>
      <sheetName val="走り・燃費詳細"/>
      <sheetName val="品質詳細"/>
      <sheetName val="安全詳細"/>
      <sheetName val="エミッション"/>
      <sheetName val="ｾﾝﾀ別工数集計結果"/>
      <sheetName val="部別工数集計結果"/>
      <sheetName val="部_Gr別工数実績集計結果"/>
      <sheetName val="まとめ (2)"/>
      <sheetName val="まとめ"/>
      <sheetName val="HC"/>
      <sheetName val="チーム案2英語"/>
      <sheetName val="??????領域別工数集計結果"/>
      <sheetName val="???別工数集計結果"/>
      <sheetName val="LM 650b"/>
      <sheetName val="______領域別工数集計結果"/>
      <sheetName val="___別工数集計結果"/>
      <sheetName val="ﾗﾍﾞﾙ"/>
      <sheetName val="3月"/>
      <sheetName val="1-2速"/>
      <sheetName val="冷却系許容温度"/>
      <sheetName val="試験モード"/>
      <sheetName val="工数集計結果"/>
      <sheetName val="全体EC"/>
      <sheetName val="構造概要"/>
      <sheetName val="R&amp;D変換サブ"/>
      <sheetName val="E"/>
      <sheetName val="積上"/>
      <sheetName val="部門並び"/>
      <sheetName val="99.6"/>
      <sheetName val="原価MST"/>
      <sheetName val="まとめ_(2)2"/>
      <sheetName val="LM_650b2"/>
      <sheetName val="まとめ_(2)"/>
      <sheetName val="LM_650b"/>
      <sheetName val="まとめ_(2)1"/>
      <sheetName val="LM_650b1"/>
      <sheetName val="まとめ_(2)3"/>
      <sheetName val="LM_650b3"/>
      <sheetName val="Low プランジャ"/>
      <sheetName val="20-Astra"/>
      <sheetName val="low series"/>
      <sheetName val="USD"/>
      <sheetName val="ReturnTime"/>
      <sheetName val="実績データ表作成"/>
      <sheetName val="PTS(量準書添付)"/>
      <sheetName val="Sedan MID Elegant"/>
      <sheetName val="temp"/>
      <sheetName val="ES4"/>
      <sheetName val="NA Ford Mgmt Sum"/>
      <sheetName val="DV Release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測定依頼（文書）"/>
      <sheetName val="ＦＰＤ-ＪＰＮ(S1-A)"/>
      <sheetName val="FPD-EC"/>
      <sheetName val="構成一覧(NeCSTﾍﾞｰｽ)"/>
      <sheetName val="重量測定依頼&amp;結果"/>
      <sheetName val="重量測定依頼_結果"/>
      <sheetName val="6.28"/>
      <sheetName val="Sedan MID Elegant"/>
      <sheetName val="ｾﾝﾀ別工数集計結果"/>
      <sheetName val="ﾌｨﾛｿﾌｨ領域別工数集計結果"/>
      <sheetName val="部_Gr別工数実績集計結果"/>
      <sheetName val="部別工数集計結果"/>
      <sheetName val="重量測定依頼（FPD）"/>
      <sheetName val="VOL_EXC"/>
      <sheetName val="機種別"/>
      <sheetName val="チーム案2英語"/>
      <sheetName val="SUM14ZC1"/>
      <sheetName val="実測"/>
      <sheetName val="部品長短別"/>
      <sheetName val="全体EC"/>
      <sheetName val="ﾗﾍﾞﾙ"/>
      <sheetName val="Input Worksheet"/>
      <sheetName val="DASH用係数"/>
      <sheetName val="女性基準、４車種まで評価可能 "/>
      <sheetName val="DATA"/>
      <sheetName val="J48 Summary"/>
      <sheetName val="J21KPL"/>
      <sheetName val="ﾘｽﾄ"/>
      <sheetName val="作業数ALL"/>
      <sheetName val="E"/>
      <sheetName val="#REF!"/>
      <sheetName val="ŽÔ—¼Ž¿—Êˆê——"/>
      <sheetName val="Script Ref"/>
      <sheetName val="Web_Version"/>
      <sheetName val="日程"/>
      <sheetName val="Parameter"/>
      <sheetName val="Sheet1"/>
      <sheetName val="原価表"/>
      <sheetName val="基礎ﾃﾞｰﾀ"/>
      <sheetName val="equipval"/>
      <sheetName val="Top22(GBP)"/>
      <sheetName val="検索条件メイク"/>
      <sheetName val="NA Ford Mgmt Sum"/>
      <sheetName val="Piece Cost"/>
      <sheetName val="Breakdown"/>
      <sheetName val="Sensitiv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測定依頼（文書）"/>
      <sheetName val="ＦＰＤ-ＪＰＮ(S1-A)"/>
      <sheetName val="FPD-EC"/>
      <sheetName val="構成一覧(NeCSTﾍﾞｰｽ)"/>
      <sheetName val="重量測定依頼&amp;結果"/>
      <sheetName val="重量測定依頼_結果"/>
      <sheetName val="6.28"/>
      <sheetName val="Sedan MID Elegant"/>
      <sheetName val="ｾﾝﾀ別工数集計結果"/>
      <sheetName val="ﾌｨﾛｿﾌｨ領域別工数集計結果"/>
      <sheetName val="部_Gr別工数実績集計結果"/>
      <sheetName val="部別工数集計結果"/>
      <sheetName val="重量測定依頼（FPD）"/>
      <sheetName val="VOL_EXC"/>
      <sheetName val="機種別"/>
      <sheetName val="チーム案2英語"/>
      <sheetName val="SUM14ZC1"/>
      <sheetName val="実測"/>
      <sheetName val="部品長短別"/>
      <sheetName val="全体EC"/>
      <sheetName val="ﾗﾍﾞﾙ"/>
      <sheetName val="Input Worksheet"/>
      <sheetName val="DASH用係数"/>
      <sheetName val="女性基準、４車種まで評価可能 "/>
      <sheetName val="DATA"/>
      <sheetName val="J48 Summary"/>
      <sheetName val="J21KPL"/>
      <sheetName val="ﾘｽﾄ"/>
      <sheetName val="作業数ALL"/>
      <sheetName val="E"/>
      <sheetName val="#REF!"/>
      <sheetName val="ŽÔ—¼Ž¿—Êˆê——"/>
      <sheetName val="Script Ref"/>
      <sheetName val="Web_Version"/>
      <sheetName val="日程"/>
      <sheetName val="Parameter"/>
      <sheetName val="Sheet1"/>
      <sheetName val="原価表"/>
      <sheetName val="基礎ﾃﾞｰﾀ"/>
      <sheetName val="equipval"/>
      <sheetName val="Top22(GBP)"/>
      <sheetName val="検索条件メイク"/>
      <sheetName val="NA Ford Mgmt Sum"/>
      <sheetName val="Piece Cost"/>
      <sheetName val="Breakdown"/>
      <sheetName val="Sensitiv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案2英語"/>
      <sheetName val="`[Ä2pê"/>
      <sheetName val="????2??"/>
      <sheetName val="重量測定依頼&amp;結果"/>
      <sheetName val="`_Ä2pê"/>
      <sheetName val="ƒ`[ƒˆÄ2‰pŒê"/>
      <sheetName val="____2__"/>
      <sheetName val="車両質量一覧"/>
      <sheetName val="ｾﾝﾀ別工数集計結果"/>
      <sheetName val="ﾌｨﾛｿﾌｨ領域別工数集計結果"/>
      <sheetName val="部_Gr別工数実績集計結果"/>
      <sheetName val="部別工数集計結果"/>
      <sheetName val="ƒ`_ƒˆÄ2‰pŒê"/>
      <sheetName val="全体EC"/>
      <sheetName val="SUM14ZC1"/>
      <sheetName val="実測"/>
      <sheetName val="ｲﾝﾌﾟｯﾄｼｰﾄ"/>
      <sheetName val="原価表"/>
      <sheetName val="基礎ﾃﾞｰﾀ"/>
      <sheetName val="調整シート"/>
      <sheetName val="Sedan MID Elegant"/>
      <sheetName val="Sensitivity"/>
      <sheetName val="Sheet1"/>
      <sheetName val="ﾀﾞｲﾊﾂ品番ﾘｽﾄ"/>
      <sheetName val="ﾗﾍﾞﾙ"/>
      <sheetName val="データ"/>
      <sheetName val="切替情報"/>
      <sheetName val="使用方法"/>
      <sheetName val="入力情報"/>
      <sheetName val="ｽﾎﾟｲﾗー1現状"/>
      <sheetName val="現　行"/>
      <sheetName val="防汚標準乾燥①"/>
      <sheetName val="J21KPL"/>
      <sheetName val="ES4"/>
      <sheetName val="①月例給与Table"/>
      <sheetName val="Constant"/>
      <sheetName val="Table_ｺｽ革使用欄"/>
      <sheetName val="2004"/>
      <sheetName val="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案2英語"/>
      <sheetName val="`[Ä2pê"/>
      <sheetName val="????2??"/>
      <sheetName val="重量測定依頼&amp;結果"/>
      <sheetName val="`_Ä2pê"/>
      <sheetName val="ƒ`[ƒˆÄ2‰pŒê"/>
      <sheetName val="____2__"/>
      <sheetName val="車両質量一覧"/>
      <sheetName val="ｾﾝﾀ別工数集計結果"/>
      <sheetName val="ﾌｨﾛｿﾌｨ領域別工数集計結果"/>
      <sheetName val="部_Gr別工数実績集計結果"/>
      <sheetName val="部別工数集計結果"/>
      <sheetName val="ƒ`_ƒˆÄ2‰pŒê"/>
      <sheetName val="全体EC"/>
      <sheetName val="SUM14ZC1"/>
      <sheetName val="実測"/>
      <sheetName val="ｲﾝﾌﾟｯﾄｼｰﾄ"/>
      <sheetName val="原価表"/>
      <sheetName val="基礎ﾃﾞｰﾀ"/>
      <sheetName val="調整シート"/>
      <sheetName val="Sedan MID Elegant"/>
      <sheetName val="Sensitivity"/>
      <sheetName val="Sheet1"/>
      <sheetName val="ﾀﾞｲﾊﾂ品番ﾘｽﾄ"/>
      <sheetName val="ﾗﾍﾞﾙ"/>
      <sheetName val="データ"/>
      <sheetName val="切替情報"/>
      <sheetName val="使用方法"/>
      <sheetName val="入力情報"/>
      <sheetName val="ｽﾎﾟｲﾗー1現状"/>
      <sheetName val="現　行"/>
      <sheetName val="防汚標準乾燥①"/>
      <sheetName val="J21KPL"/>
      <sheetName val="ES4"/>
      <sheetName val="①月例給与Table"/>
      <sheetName val="Constant"/>
      <sheetName val="Table_ｺｽ革使用欄"/>
      <sheetName val="2004"/>
      <sheetName val="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21G"/>
      <sheetName val="J21KPL"/>
      <sheetName val="Sheet1"/>
      <sheetName val="Sheet2"/>
      <sheetName val="Sheet3"/>
      <sheetName val="進捗"/>
      <sheetName val="集計"/>
      <sheetName val="サイン欄"/>
      <sheetName val="J64評価方法との相関"/>
      <sheetName val="担当"/>
      <sheetName val="重複"/>
      <sheetName val="集計用"/>
      <sheetName val="5326X"/>
      <sheetName val="5322X"/>
      <sheetName val="53220"/>
      <sheetName val="5323X"/>
      <sheetName val="長計対比"/>
      <sheetName val="#REF!"/>
      <sheetName val="社外運転"/>
      <sheetName val="チーム案2英語"/>
      <sheetName val="装備比較"/>
      <sheetName val="車両質量一覧"/>
      <sheetName val="日英対比表"/>
      <sheetName val="検索条件メイク"/>
      <sheetName val="2.1.組み合わせ動作手順書"/>
      <sheetName val="M&amp;PE Cost Study Detailed Backup"/>
      <sheetName val="重量測定依頼&amp;結果"/>
      <sheetName val="ｾﾝﾀ別工数集計結果"/>
      <sheetName val="ﾌｨﾛｿﾌｨ領域別工数集計結果"/>
      <sheetName val="部_Gr別工数実績集計結果"/>
      <sheetName val="部別工数集計結果"/>
      <sheetName val="SUM14ZC1"/>
      <sheetName val="データ"/>
      <sheetName val="全体EC"/>
      <sheetName val="情報"/>
      <sheetName val="3f Volume, Mix &amp; Option rate"/>
      <sheetName val="P.2 Price Strategy"/>
      <sheetName val="2f Pricing Strategy"/>
      <sheetName val="ES4"/>
      <sheetName val="P12TQF"/>
      <sheetName val="ζ静ばねｸﾞﾗﾌ 0N=原点(+側=-WL)"/>
      <sheetName val="LM 650b"/>
      <sheetName val="コスト管理"/>
      <sheetName val="DETA1121ｋｋｋ"/>
      <sheetName val="ﾌﾞﾛｯｸ図活動"/>
      <sheetName val="ｼﾝｸﾞﾙ"/>
      <sheetName val="MPL 技連"/>
      <sheetName val="342E BLOCK"/>
      <sheetName val="(外売材)"/>
      <sheetName val="NAVI"/>
      <sheetName val=""/>
      <sheetName val="ｲﾝﾌﾟｯﾄｼｰﾄ"/>
      <sheetName val="B2e SP for China J64 part"/>
      <sheetName val="ﾗﾍﾞﾙ"/>
      <sheetName val="ﾀﾞｲﾊﾂ品番ﾘｽﾄ"/>
      <sheetName val="Input"/>
      <sheetName val="ﾊﾟｲﾌﾟ"/>
      <sheetName val="冷延鋼板"/>
      <sheetName val="熱延鋼板"/>
      <sheetName val="他材料費"/>
      <sheetName val="添付１"/>
      <sheetName val="PvsBe"/>
      <sheetName val="DPA記録"/>
      <sheetName val="#626"/>
      <sheetName val="全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21G"/>
      <sheetName val="J21KPL"/>
      <sheetName val="Sheet1"/>
      <sheetName val="Sheet2"/>
      <sheetName val="Sheet3"/>
      <sheetName val="進捗"/>
      <sheetName val="集計"/>
      <sheetName val="サイン欄"/>
      <sheetName val="J64評価方法との相関"/>
      <sheetName val="担当"/>
      <sheetName val="重複"/>
      <sheetName val="集計用"/>
      <sheetName val="5326X"/>
      <sheetName val="5322X"/>
      <sheetName val="53220"/>
      <sheetName val="5323X"/>
      <sheetName val="長計対比"/>
      <sheetName val="#REF!"/>
      <sheetName val="社外運転"/>
      <sheetName val="チーム案2英語"/>
      <sheetName val="装備比較"/>
      <sheetName val="車両質量一覧"/>
      <sheetName val="日英対比表"/>
      <sheetName val="検索条件メイク"/>
      <sheetName val="2.1.組み合わせ動作手順書"/>
      <sheetName val="M&amp;PE Cost Study Detailed Backup"/>
      <sheetName val="重量測定依頼&amp;結果"/>
      <sheetName val="ｾﾝﾀ別工数集計結果"/>
      <sheetName val="ﾌｨﾛｿﾌｨ領域別工数集計結果"/>
      <sheetName val="部_Gr別工数実績集計結果"/>
      <sheetName val="部別工数集計結果"/>
      <sheetName val="SUM14ZC1"/>
      <sheetName val="データ"/>
      <sheetName val="全体EC"/>
      <sheetName val="情報"/>
      <sheetName val="3f Volume, Mix &amp; Option rate"/>
      <sheetName val="P.2 Price Strategy"/>
      <sheetName val="2f Pricing Strategy"/>
      <sheetName val="ES4"/>
      <sheetName val="P12TQF"/>
      <sheetName val="ζ静ばねｸﾞﾗﾌ 0N=原点(+側=-WL)"/>
      <sheetName val="LM 650b"/>
      <sheetName val="コスト管理"/>
      <sheetName val="DETA1121ｋｋｋ"/>
      <sheetName val="ﾌﾞﾛｯｸ図活動"/>
      <sheetName val="ｼﾝｸﾞﾙ"/>
      <sheetName val="MPL 技連"/>
      <sheetName val="342E BLOCK"/>
      <sheetName val="(外売材)"/>
      <sheetName val="NAVI"/>
      <sheetName val=""/>
      <sheetName val="ｲﾝﾌﾟｯﾄｼｰﾄ"/>
      <sheetName val="B2e SP for China J64 part"/>
      <sheetName val="ﾗﾍﾞﾙ"/>
      <sheetName val="ﾀﾞｲﾊﾂ品番ﾘｽﾄ"/>
      <sheetName val="Input"/>
      <sheetName val="ﾊﾟｲﾌﾟ"/>
      <sheetName val="冷延鋼板"/>
      <sheetName val="熱延鋼板"/>
      <sheetName val="他材料費"/>
      <sheetName val="添付１"/>
      <sheetName val="PvsBe"/>
      <sheetName val="DPA記録"/>
      <sheetName val="#626"/>
      <sheetName val="全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実車報告書"/>
      <sheetName val="実車委託書"/>
      <sheetName val="結果速報"/>
      <sheetName val="一般準備作業"/>
      <sheetName val="ﾌｨﾙﾑ解析（STG）"/>
      <sheetName val="ﾌｨﾙﾑ解析（ｻｲﾄﾞ）"/>
      <sheetName val="ﾌｨﾙﾑ解析（ｱﾝﾀﾞｰ）"/>
      <sheetName val="電計DVR"/>
      <sheetName val="電計PGR"/>
      <sheetName val="35mmｶﾒﾗ"/>
      <sheetName val="16mmｶﾒﾗ"/>
      <sheetName val="車計"/>
      <sheetName val="車計2"/>
      <sheetName val="車計3"/>
      <sheetName val="車計4"/>
      <sheetName val="車計5"/>
      <sheetName val="車計6"/>
      <sheetName val="車計7"/>
      <sheetName val="車計8"/>
      <sheetName val="車計9"/>
      <sheetName val="重量調整"/>
      <sheetName val="ﾀﾞﾐｰ1"/>
      <sheetName val="ﾀﾞﾐｰ2"/>
      <sheetName val="ﾀﾞﾐｰ3"/>
      <sheetName val="SA041"/>
      <sheetName val="SA042 "/>
      <sheetName val="SA043"/>
      <sheetName val="SA044"/>
      <sheetName val="SA045"/>
      <sheetName val="SA046"/>
      <sheetName val="SA047"/>
      <sheetName val="SA048"/>
      <sheetName val="SA049"/>
      <sheetName val="SA050"/>
      <sheetName val="SA051"/>
      <sheetName val="SA052"/>
      <sheetName val="ﾀﾞﾐｰ箇所ﾁｪｯｸ"/>
      <sheetName val="静的ﾛｰﾙｵｰﾊﾞｰ"/>
      <sheetName val="全体EC"/>
      <sheetName val="Input and Wtd Avg"/>
      <sheetName val="DV Release"/>
      <sheetName val="J21KPL"/>
      <sheetName val="チーム案2英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実車報告書"/>
      <sheetName val="実車委託書"/>
      <sheetName val="結果速報"/>
      <sheetName val="一般準備作業"/>
      <sheetName val="ﾌｨﾙﾑ解析（STG）"/>
      <sheetName val="ﾌｨﾙﾑ解析（ｻｲﾄﾞ）"/>
      <sheetName val="ﾌｨﾙﾑ解析（ｱﾝﾀﾞｰ）"/>
      <sheetName val="電計DVR"/>
      <sheetName val="電計PGR"/>
      <sheetName val="35mmｶﾒﾗ"/>
      <sheetName val="16mmｶﾒﾗ"/>
      <sheetName val="車計"/>
      <sheetName val="車計2"/>
      <sheetName val="車計3"/>
      <sheetName val="車計4"/>
      <sheetName val="車計5"/>
      <sheetName val="車計6"/>
      <sheetName val="車計7"/>
      <sheetName val="車計8"/>
      <sheetName val="車計9"/>
      <sheetName val="重量調整"/>
      <sheetName val="ﾀﾞﾐｰ1"/>
      <sheetName val="ﾀﾞﾐｰ2"/>
      <sheetName val="ﾀﾞﾐｰ3"/>
      <sheetName val="SA041"/>
      <sheetName val="SA042 "/>
      <sheetName val="SA043"/>
      <sheetName val="SA044"/>
      <sheetName val="SA045"/>
      <sheetName val="SA046"/>
      <sheetName val="SA047"/>
      <sheetName val="SA048"/>
      <sheetName val="SA049"/>
      <sheetName val="SA050"/>
      <sheetName val="SA051"/>
      <sheetName val="SA052"/>
      <sheetName val="ﾀﾞﾐｰ箇所ﾁｪｯｸ"/>
      <sheetName val="静的ﾛｰﾙｵｰﾊﾞｰ"/>
      <sheetName val="全体EC"/>
      <sheetName val="Input and Wtd Avg"/>
      <sheetName val="DV Release"/>
      <sheetName val="J21KPL"/>
      <sheetName val="チーム案2英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YG Definition"/>
      <sheetName val="PLUS Deliverables Summary"/>
      <sheetName val="Punch List"/>
      <sheetName val="Program Assumptions 1"/>
      <sheetName val="Program Assmptions 2"/>
      <sheetName val="Dashboard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Deliverables"/>
      <sheetName val="Sheet1"/>
      <sheetName val="VQS⑦-⑭"/>
      <sheetName val="VQS⑮"/>
      <sheetName val="N719(NC)"/>
      <sheetName val="APEAL詳細項目"/>
      <sheetName val="TOC"/>
      <sheetName val="iqs_data"/>
      <sheetName val="iqs_index"/>
      <sheetName val="data"/>
      <sheetName val="新中部位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案2英語"/>
      <sheetName val="`[Ä2pê"/>
      <sheetName val="`_Ä2pê"/>
      <sheetName val="ｾﾝﾀ別工数集計結果"/>
      <sheetName val="ﾌｨﾛｿﾌｨ領域別工数集計結果"/>
      <sheetName val="部_Gr別工数実績集計結果"/>
      <sheetName val="部別工数集計結果"/>
      <sheetName val="Input and Wtd Avg"/>
      <sheetName val="DV Release"/>
      <sheetName val="実車委託書"/>
      <sheetName val="J21K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案2英語"/>
      <sheetName val="`[Ä2pê"/>
      <sheetName val="`_Ä2pê"/>
      <sheetName val="ｾﾝﾀ別工数集計結果"/>
      <sheetName val="ﾌｨﾛｿﾌｨ領域別工数集計結果"/>
      <sheetName val="部_Gr別工数実績集計結果"/>
      <sheetName val="部別工数集計結果"/>
      <sheetName val="Input and Wtd Avg"/>
      <sheetName val="DV Release"/>
      <sheetName val="実車委託書"/>
      <sheetName val="J21K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1"/>
      <sheetName val="ﾊﾞｲﾔｰﾘｽﾄ"/>
      <sheetName val="重量測定依頼&amp;結果"/>
      <sheetName val="全体EC"/>
      <sheetName val="チーム案2英語"/>
      <sheetName val="実車委託書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1"/>
      <sheetName val="ﾊﾞｲﾔｰﾘｽﾄ"/>
      <sheetName val="重量測定依頼&amp;結果"/>
      <sheetName val="全体EC"/>
      <sheetName val="チーム案2英語"/>
      <sheetName val="実車委託書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車委託書"/>
      <sheetName val="一般準備作業依頼書"/>
      <sheetName val="電計DVR"/>
      <sheetName val="電計PGR"/>
      <sheetName val="空正"/>
      <sheetName val="現像依頼書(側突以外)"/>
      <sheetName val="改造作業依頼書 (7)"/>
      <sheetName val="改造作業依頼書 (4)"/>
      <sheetName val="改造作業依頼書 (6)"/>
      <sheetName val="Sheet1"/>
      <sheetName val="白紙"/>
      <sheetName val="S1 ﾀﾞﾐｰ抵抗"/>
      <sheetName val="S5 ｾﾝｻ組替え"/>
      <sheetName val="S6 ｾﾝｻ結線"/>
      <sheetName val="S8 出力ﾁｪｯｸ1"/>
      <sheetName val="S10 外G計CZS_C"/>
      <sheetName val="S12 外G計SAS"/>
      <sheetName val="S13 外G計SIS "/>
      <sheetName val="S36 ｾﾝｻｰ返送"/>
      <sheetName val="チーム案2英語"/>
      <sheetName val="Arrivals"/>
      <sheetName val="Parameters"/>
      <sheetName val="ｾﾝﾀ別工数集計結果"/>
      <sheetName val="ﾌｨﾛｿﾌｨ領域別工数集計結果"/>
      <sheetName val="部_Gr別工数実績集計結果"/>
      <sheetName val="部別工数集計結果"/>
      <sheetName val="ﾊﾞｲﾔｰ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車委託書"/>
      <sheetName val="一般準備作業依頼書"/>
      <sheetName val="電計DVR"/>
      <sheetName val="電計PGR"/>
      <sheetName val="空正"/>
      <sheetName val="現像依頼書(側突以外)"/>
      <sheetName val="改造作業依頼書 (7)"/>
      <sheetName val="改造作業依頼書 (4)"/>
      <sheetName val="改造作業依頼書 (6)"/>
      <sheetName val="Sheet1"/>
      <sheetName val="白紙"/>
      <sheetName val="S1 ﾀﾞﾐｰ抵抗"/>
      <sheetName val="S5 ｾﾝｻ組替え"/>
      <sheetName val="S6 ｾﾝｻ結線"/>
      <sheetName val="S8 出力ﾁｪｯｸ1"/>
      <sheetName val="S10 外G計CZS_C"/>
      <sheetName val="S12 外G計SAS"/>
      <sheetName val="S13 外G計SIS "/>
      <sheetName val="S36 ｾﾝｻｰ返送"/>
      <sheetName val="チーム案2英語"/>
      <sheetName val="Arrivals"/>
      <sheetName val="Parameters"/>
      <sheetName val="ｾﾝﾀ別工数集計結果"/>
      <sheetName val="ﾌｨﾛｿﾌｨ領域別工数集計結果"/>
      <sheetName val="部_Gr別工数実績集計結果"/>
      <sheetName val="部別工数集計結果"/>
      <sheetName val="ﾊﾞｲﾔｰ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スコアカード (2)"/>
      <sheetName val="ｽｺｱｶｰﾄﾞ"/>
      <sheetName val="資料（Ａ３ﾖｺ）"/>
      <sheetName val="RP(ABC塗装H1)"/>
      <sheetName val="なぜなぜ分析(ｻﾝﾌﾟﾙ)"/>
      <sheetName val="RP(ABC塗装H2)"/>
      <sheetName val="RP（ABC組立）"/>
      <sheetName val="5HB測定結果"/>
      <sheetName val="RP(直車率）"/>
      <sheetName val="Ｈ２台下"/>
      <sheetName val="ｾﾞﾛ化技術ﾃｰﾏ"/>
      <sheetName val="ﾌﾟﾚｽ活動内訳"/>
      <sheetName val="資料（Ｐ２）"/>
      <sheetName val="データ入力表"/>
      <sheetName val="138Ｈ1"/>
      <sheetName val="138Ｈ2"/>
      <sheetName val="指標データ1"/>
      <sheetName val="直車阻害推移"/>
      <sheetName val="２月上塗欠点数"/>
      <sheetName val="３月塗欠点数"/>
      <sheetName val="ＣＳ調査Ｑ１２master"/>
      <sheetName val="実績 （実際）"/>
      <sheetName val="実績 （報告）"/>
      <sheetName val="係total"/>
      <sheetName val="ODYSSEYTOP5"/>
      <sheetName val="ODYSSEYTOP5AFOFF"/>
      <sheetName val="ODYSSEYBYRESPONSE"/>
      <sheetName val="ODYSSEYBYCATEGORY"/>
      <sheetName val="Graph By Production"/>
      <sheetName val=" Category By Production"/>
      <sheetName val="Response by Production"/>
      <sheetName val="Response for Ride"/>
      <sheetName val="Response for Features"/>
      <sheetName val="Response for Seats"/>
      <sheetName val="Explanation"/>
      <sheetName val="IQS HGT･HRA-O TU Assignment"/>
      <sheetName val="06 TU IQS Targets"/>
      <sheetName val="Competitors"/>
      <sheetName val="MDX IQS History"/>
      <sheetName val="TE-10 Example"/>
      <sheetName val="TU TE-10 Example"/>
      <sheetName val="TE-10 Blank"/>
      <sheetName val="02 MDX PQS n=1160 Surveys"/>
      <sheetName val="HP PQS n=314 Surveys"/>
      <sheetName val="50"/>
      <sheetName val="J21KPL"/>
      <sheetName val="実績ﾘｽﾄにCDF"/>
      <sheetName val="Ｊ３９Ａワースト"/>
      <sheetName val="重量測定依頼&amp;結果"/>
      <sheetName val="SUM14ZC1"/>
      <sheetName val="実車委託書"/>
      <sheetName val="#REF"/>
      <sheetName val="T01-220ｼﾘｰｽﾞ噴霧角"/>
      <sheetName val="チーム案2英語"/>
      <sheetName val="DASH用係数"/>
      <sheetName val="データ"/>
      <sheetName val="リスト１－２"/>
      <sheetName val="Top22(GER)"/>
      <sheetName val="Sheet3"/>
      <sheetName val="ﾃｽﾄﾃﾞｰﾀｰ日本用"/>
      <sheetName val="LX-I4"/>
      <sheetName val="1.기안지"/>
      <sheetName val="メニュー"/>
      <sheetName val="設定"/>
      <sheetName val="５・６月別発送件数"/>
      <sheetName val="REPEAT OCCURENCES BY RANK"/>
      <sheetName val="REPEAT OCCURENCES BY SHIFT"/>
      <sheetName val="REPEAT OCCURENCES BY LINE"/>
      <sheetName val="4M ANALYSIS BY RANK"/>
      <sheetName val="REPEAT OCCURENCES BY INDEX PTS"/>
      <sheetName val="REPEAT OCCURENCES"/>
      <sheetName val="ﾊﾞﾘｾﾞﾛ"/>
      <sheetName val="全体EC"/>
      <sheetName val="Profits (2)"/>
      <sheetName val="Profits"/>
      <sheetName val="ｾﾝﾀ別工数集計結果"/>
      <sheetName val="ﾌｨﾛｿﾌｨ領域別工数集計結果"/>
      <sheetName val="部_Gr別工数実績集計結果"/>
      <sheetName val="部別工数集計結果"/>
      <sheetName val="メーカー"/>
      <sheetName val="7連休ｺｰﾄﾞ表（共通）"/>
      <sheetName val="マスタ"/>
      <sheetName val="定量化結果"/>
      <sheetName val="ﾗｲﾝ情報"/>
      <sheetName val="液圧拡張ｺｽﾄ比較"/>
      <sheetName val="管理No一覧T1係"/>
      <sheetName val="設備費"/>
      <sheetName val="洪水マスター"/>
      <sheetName val="三菱"/>
      <sheetName val="装備比較"/>
      <sheetName val="HC"/>
      <sheetName val="Income Stmt"/>
      <sheetName val="タイムチャート"/>
      <sheetName val="#REF!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INDEX"/>
      <sheetName val="72直直明細.下"/>
      <sheetName val="0405"/>
      <sheetName val="ﾋﾟｯﾁ長"/>
      <sheetName val="ＣＡＭＹ　ＭⅢ"/>
      <sheetName val="組合せ"/>
      <sheetName val="見積り"/>
      <sheetName val="PA"/>
      <sheetName val="\\PC42\共有\WINDOWS\ﾃﾞｽｸﾄｯﾌﾟ\全部\w"/>
      <sheetName val="ＣＳ調査Ｑ１２master.xls"/>
      <sheetName val="静ﾊﾟﾀﾝ分析"/>
      <sheetName val="To_Access"/>
      <sheetName val="F4工程能力"/>
      <sheetName val="R&amp;D変換サブ"/>
      <sheetName val="出勤管理 (4)"/>
      <sheetName val="業務日報"/>
      <sheetName val="Sheet1"/>
      <sheetName val="月度抄表"/>
      <sheetName val="低压抄表"/>
      <sheetName val="取引先"/>
      <sheetName val="Graph_By_Production"/>
      <sheetName val="_Category_By_Production"/>
      <sheetName val="Response_by_Production"/>
      <sheetName val="Response_for_Ride"/>
      <sheetName val="Response_for_Features"/>
      <sheetName val="Response_for_Seats"/>
      <sheetName val="IQS_HGT･HRA-O_TU_Assignment"/>
      <sheetName val="06_TU_IQS_Targets"/>
      <sheetName val="MDX_IQS_History"/>
      <sheetName val="TE-10_Example"/>
      <sheetName val="TU_TE-10_Example"/>
      <sheetName val="TE-10_Blank"/>
      <sheetName val="02_MDX_PQS_n=1160_Surveys"/>
      <sheetName val="HP_PQS_n=314_Surveys"/>
      <sheetName val="スコアカード_(2)"/>
      <sheetName val="実績_（実際）"/>
      <sheetName val="実績_（報告）"/>
      <sheetName val="リスト"/>
      <sheetName val="SCH"/>
      <sheetName val="J716(KYOUDO)"/>
      <sheetName val="Config"/>
      <sheetName val="ﾄﾞﾗｲﾌﾞ鋳造"/>
      <sheetName val="ﾑｰﾊﾞﾌﾞﾙ鋳造 "/>
      <sheetName val="達成729"/>
      <sheetName val="明细表"/>
      <sheetName val="数据库"/>
      <sheetName val="3ﾄﾗﾝｸ閉まり"/>
      <sheetName val="ｲﾝﾌﾟｯﾄｼｰﾄ"/>
      <sheetName val="ﾗﾍﾞﾙ"/>
      <sheetName val="附件2"/>
      <sheetName val="附件1"/>
      <sheetName val="graphic_phase"/>
      <sheetName val="Cost_Assumptions"/>
      <sheetName val="FIE系"/>
      <sheetName val="検索条件メイク"/>
      <sheetName val="MPL 技連"/>
      <sheetName val="342E BLOCK"/>
      <sheetName val="ﾊﾟｲﾌﾟ"/>
      <sheetName val="他材料費"/>
      <sheetName val="冷延鋼板"/>
      <sheetName val="熱延鋼板"/>
      <sheetName val="ES4"/>
      <sheetName val="損益予算Muster"/>
      <sheetName val="%EF%BC%A3%EF%BC%B3%E8%AA%BF%E6%"/>
      <sheetName val="TKBN_TKBNA"/>
      <sheetName val="申請書２"/>
      <sheetName val="016W"/>
      <sheetName val="製作期間半減"/>
      <sheetName val="Item List"/>
      <sheetName val="日分割パターン"/>
      <sheetName val="①HONDA販売状況"/>
      <sheetName val="DISK歯型面圧"/>
      <sheetName val="PC一覧"/>
      <sheetName val="住田直合計"/>
      <sheetName val="R&amp;D整合"/>
      <sheetName val="1-2速"/>
      <sheetName val="ｺﾝY条件BD"/>
      <sheetName val="名簿"/>
      <sheetName val="73(下)直直要員明細"/>
      <sheetName val="73(下)省人実績表 "/>
      <sheetName val="Gentani"/>
      <sheetName val="DATA"/>
      <sheetName val="検査成績"/>
      <sheetName val="K999ｴｸｾﾙへ"/>
      <sheetName val="74上"/>
      <sheetName val="客户"/>
      <sheetName val="英語版まとめ"/>
      <sheetName val="溶湯確認（FR共用）"/>
      <sheetName val="TRY条件表"/>
      <sheetName val="素材MS"/>
      <sheetName val="部会提出版 横軸観測(吉田) 改訂-3"/>
      <sheetName val="主线R40"/>
      <sheetName val="在籍変化"/>
      <sheetName val="ｶﾞﾗｽ円環 直材 (2)"/>
      <sheetName val="製原"/>
      <sheetName val="PACKING"/>
      <sheetName val="ﾘﾝｸ"/>
      <sheetName val="__PC42_共有_WINDOWS_ﾃﾞｽｸﾄｯﾌﾟ_全部_w"/>
      <sheetName val="女性基準、４車種まで評価可能 "/>
      <sheetName val="R&amp;D一致"/>
      <sheetName val="R&amp;D変換"/>
      <sheetName val="効果の確認整合"/>
      <sheetName val="Expense Assumption"/>
      <sheetName val="２総合報告"/>
      <sheetName val="長計対比"/>
      <sheetName val="ﾊﾞｲﾔｰﾘｽﾄ"/>
      <sheetName val="１月度"/>
    </sheetNames>
    <definedNames>
      <definedName name="ボタン2_Click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</sheetDataSet>
  </externalBook>
</externalLink>
</file>

<file path=xl/externalLinks/externalLink3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スコアカード (2)"/>
      <sheetName val="ｽｺｱｶｰﾄﾞ"/>
      <sheetName val="資料（Ａ３ﾖｺ）"/>
      <sheetName val="RP(ABC塗装H1)"/>
      <sheetName val="なぜなぜ分析(ｻﾝﾌﾟﾙ)"/>
      <sheetName val="RP(ABC塗装H2)"/>
      <sheetName val="RP（ABC組立）"/>
      <sheetName val="5HB測定結果"/>
      <sheetName val="RP(直車率）"/>
      <sheetName val="Ｈ２台下"/>
      <sheetName val="ｾﾞﾛ化技術ﾃｰﾏ"/>
      <sheetName val="ﾌﾟﾚｽ活動内訳"/>
      <sheetName val="資料（Ｐ２）"/>
      <sheetName val="データ入力表"/>
      <sheetName val="138Ｈ1"/>
      <sheetName val="138Ｈ2"/>
      <sheetName val="指標データ1"/>
      <sheetName val="直車阻害推移"/>
      <sheetName val="２月上塗欠点数"/>
      <sheetName val="３月塗欠点数"/>
      <sheetName val="ＣＳ調査Ｑ１２master"/>
      <sheetName val="実績 （実際）"/>
      <sheetName val="実績 （報告）"/>
      <sheetName val="係total"/>
      <sheetName val="ODYSSEYTOP5"/>
      <sheetName val="ODYSSEYTOP5AFOFF"/>
      <sheetName val="ODYSSEYBYRESPONSE"/>
      <sheetName val="ODYSSEYBYCATEGORY"/>
      <sheetName val="Graph By Production"/>
      <sheetName val=" Category By Production"/>
      <sheetName val="Response by Production"/>
      <sheetName val="Response for Ride"/>
      <sheetName val="Response for Features"/>
      <sheetName val="Response for Seats"/>
      <sheetName val="Explanation"/>
      <sheetName val="IQS HGT･HRA-O TU Assignment"/>
      <sheetName val="06 TU IQS Targets"/>
      <sheetName val="Competitors"/>
      <sheetName val="MDX IQS History"/>
      <sheetName val="TE-10 Example"/>
      <sheetName val="TU TE-10 Example"/>
      <sheetName val="TE-10 Blank"/>
      <sheetName val="02 MDX PQS n=1160 Surveys"/>
      <sheetName val="HP PQS n=314 Surveys"/>
      <sheetName val="50"/>
      <sheetName val="J21KPL"/>
      <sheetName val="実績ﾘｽﾄにCDF"/>
      <sheetName val="Ｊ３９Ａワースト"/>
      <sheetName val="重量測定依頼&amp;結果"/>
      <sheetName val="SUM14ZC1"/>
      <sheetName val="実車委託書"/>
      <sheetName val="#REF"/>
      <sheetName val="T01-220ｼﾘｰｽﾞ噴霧角"/>
      <sheetName val="チーム案2英語"/>
      <sheetName val="DASH用係数"/>
      <sheetName val="データ"/>
      <sheetName val="リスト１－２"/>
      <sheetName val="Top22(GER)"/>
      <sheetName val="Sheet3"/>
      <sheetName val="ﾃｽﾄﾃﾞｰﾀｰ日本用"/>
      <sheetName val="LX-I4"/>
      <sheetName val="1.기안지"/>
      <sheetName val="メニュー"/>
      <sheetName val="設定"/>
      <sheetName val="５・６月別発送件数"/>
      <sheetName val="REPEAT OCCURENCES BY RANK"/>
      <sheetName val="REPEAT OCCURENCES BY SHIFT"/>
      <sheetName val="REPEAT OCCURENCES BY LINE"/>
      <sheetName val="4M ANALYSIS BY RANK"/>
      <sheetName val="REPEAT OCCURENCES BY INDEX PTS"/>
      <sheetName val="REPEAT OCCURENCES"/>
      <sheetName val="ﾊﾞﾘｾﾞﾛ"/>
      <sheetName val="全体EC"/>
      <sheetName val="Profits (2)"/>
      <sheetName val="Profits"/>
      <sheetName val="ｾﾝﾀ別工数集計結果"/>
      <sheetName val="ﾌｨﾛｿﾌｨ領域別工数集計結果"/>
      <sheetName val="部_Gr別工数実績集計結果"/>
      <sheetName val="部別工数集計結果"/>
      <sheetName val="メーカー"/>
      <sheetName val="7連休ｺｰﾄﾞ表（共通）"/>
      <sheetName val="マスタ"/>
      <sheetName val="定量化結果"/>
      <sheetName val="ﾗｲﾝ情報"/>
      <sheetName val="液圧拡張ｺｽﾄ比較"/>
      <sheetName val="管理No一覧T1係"/>
      <sheetName val="設備費"/>
      <sheetName val="洪水マスター"/>
      <sheetName val="三菱"/>
      <sheetName val="装備比較"/>
      <sheetName val="HC"/>
      <sheetName val="Income Stmt"/>
      <sheetName val="タイムチャート"/>
      <sheetName val="#REF!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INDEX"/>
      <sheetName val="72直直明細.下"/>
      <sheetName val="0405"/>
      <sheetName val="ﾋﾟｯﾁ長"/>
      <sheetName val="ＣＡＭＹ　ＭⅢ"/>
      <sheetName val="組合せ"/>
      <sheetName val="見積り"/>
      <sheetName val="PA"/>
      <sheetName val="\\PC42\共有\WINDOWS\ﾃﾞｽｸﾄｯﾌﾟ\全部\w"/>
      <sheetName val="ＣＳ調査Ｑ１２master.xls"/>
      <sheetName val="静ﾊﾟﾀﾝ分析"/>
      <sheetName val="To_Access"/>
      <sheetName val="F4工程能力"/>
      <sheetName val="R&amp;D変換サブ"/>
      <sheetName val="出勤管理 (4)"/>
      <sheetName val="業務日報"/>
      <sheetName val="Sheet1"/>
      <sheetName val="月度抄表"/>
      <sheetName val="低压抄表"/>
      <sheetName val="取引先"/>
      <sheetName val="Graph_By_Production"/>
      <sheetName val="_Category_By_Production"/>
      <sheetName val="Response_by_Production"/>
      <sheetName val="Response_for_Ride"/>
      <sheetName val="Response_for_Features"/>
      <sheetName val="Response_for_Seats"/>
      <sheetName val="IQS_HGT･HRA-O_TU_Assignment"/>
      <sheetName val="06_TU_IQS_Targets"/>
      <sheetName val="MDX_IQS_History"/>
      <sheetName val="TE-10_Example"/>
      <sheetName val="TU_TE-10_Example"/>
      <sheetName val="TE-10_Blank"/>
      <sheetName val="02_MDX_PQS_n=1160_Surveys"/>
      <sheetName val="HP_PQS_n=314_Surveys"/>
      <sheetName val="スコアカード_(2)"/>
      <sheetName val="実績_（実際）"/>
      <sheetName val="実績_（報告）"/>
      <sheetName val="リスト"/>
      <sheetName val="SCH"/>
      <sheetName val="J716(KYOUDO)"/>
      <sheetName val="Config"/>
      <sheetName val="ﾄﾞﾗｲﾌﾞ鋳造"/>
      <sheetName val="ﾑｰﾊﾞﾌﾞﾙ鋳造 "/>
      <sheetName val="達成729"/>
      <sheetName val="明细表"/>
      <sheetName val="数据库"/>
      <sheetName val="3ﾄﾗﾝｸ閉まり"/>
      <sheetName val="ｲﾝﾌﾟｯﾄｼｰﾄ"/>
      <sheetName val="ﾗﾍﾞﾙ"/>
      <sheetName val="附件2"/>
      <sheetName val="附件1"/>
      <sheetName val="graphic_phase"/>
      <sheetName val="Cost_Assumptions"/>
      <sheetName val="FIE系"/>
      <sheetName val="検索条件メイク"/>
      <sheetName val="MPL 技連"/>
      <sheetName val="342E BLOCK"/>
      <sheetName val="ﾊﾟｲﾌﾟ"/>
      <sheetName val="他材料費"/>
      <sheetName val="冷延鋼板"/>
      <sheetName val="熱延鋼板"/>
      <sheetName val="ES4"/>
      <sheetName val="損益予算Muster"/>
      <sheetName val="%EF%BC%A3%EF%BC%B3%E8%AA%BF%E6%"/>
      <sheetName val="TKBN_TKBNA"/>
      <sheetName val="申請書２"/>
      <sheetName val="016W"/>
      <sheetName val="製作期間半減"/>
      <sheetName val="Item List"/>
      <sheetName val="日分割パターン"/>
      <sheetName val="①HONDA販売状況"/>
      <sheetName val="DISK歯型面圧"/>
      <sheetName val="PC一覧"/>
      <sheetName val="住田直合計"/>
      <sheetName val="R&amp;D整合"/>
      <sheetName val="1-2速"/>
      <sheetName val="ｺﾝY条件BD"/>
      <sheetName val="名簿"/>
      <sheetName val="73(下)直直要員明細"/>
      <sheetName val="73(下)省人実績表 "/>
      <sheetName val="Gentani"/>
      <sheetName val="DATA"/>
      <sheetName val="検査成績"/>
      <sheetName val="K999ｴｸｾﾙへ"/>
      <sheetName val="74上"/>
      <sheetName val="客户"/>
      <sheetName val="英語版まとめ"/>
      <sheetName val="溶湯確認（FR共用）"/>
      <sheetName val="TRY条件表"/>
      <sheetName val="素材MS"/>
      <sheetName val="部会提出版 横軸観測(吉田) 改訂-3"/>
      <sheetName val="主线R40"/>
      <sheetName val="在籍変化"/>
      <sheetName val="ｶﾞﾗｽ円環 直材 (2)"/>
      <sheetName val="製原"/>
      <sheetName val="PACKING"/>
      <sheetName val="ﾘﾝｸ"/>
      <sheetName val="__PC42_共有_WINDOWS_ﾃﾞｽｸﾄｯﾌﾟ_全部_w"/>
      <sheetName val="女性基準、４車種まで評価可能 "/>
      <sheetName val="R&amp;D一致"/>
      <sheetName val="R&amp;D変換"/>
      <sheetName val="効果の確認整合"/>
      <sheetName val="Expense Assumption"/>
      <sheetName val="２総合報告"/>
      <sheetName val="長計対比"/>
      <sheetName val="ﾊﾞｲﾔｰﾘｽﾄ"/>
      <sheetName val="１月度"/>
    </sheetNames>
    <definedNames>
      <definedName name="ボタン2_Click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</sheetDataSet>
  </externalBook>
</externalLink>
</file>

<file path=xl/externalLinks/externalLink3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自他銘柄車種別"/>
      <sheetName val="ECM Attachment"/>
      <sheetName val="ECM AttachmentNEW"/>
      <sheetName val="ECM AttachmentNEW0311用"/>
      <sheetName val="ECM AttachmentNEW 0310用"/>
      <sheetName val="ECM AttachmentNEW 0309用"/>
      <sheetName val="ECM AttachmentNEW 0308用"/>
      <sheetName val="ECM Attachment (3)"/>
      <sheetName val="AIM車種別98.6"/>
      <sheetName val="実車委託書"/>
      <sheetName val="チーム案2英語"/>
      <sheetName val="スコアカード (2)"/>
    </sheetNames>
    <definedNames>
      <definedName name="AIM車種別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自他銘柄車種別"/>
      <sheetName val="ECM Attachment"/>
      <sheetName val="ECM AttachmentNEW"/>
      <sheetName val="ECM AttachmentNEW0311用"/>
      <sheetName val="ECM AttachmentNEW 0310用"/>
      <sheetName val="ECM AttachmentNEW 0309用"/>
      <sheetName val="ECM AttachmentNEW 0308用"/>
      <sheetName val="ECM Attachment (3)"/>
      <sheetName val="AIM車種別98.6"/>
      <sheetName val="実車委託書"/>
      <sheetName val="チーム案2英語"/>
      <sheetName val="スコアカード (2)"/>
    </sheetNames>
    <definedNames>
      <definedName name="AIM車種別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YG Definition"/>
      <sheetName val="PLUS Deliverables Summary"/>
      <sheetName val="Punch List"/>
      <sheetName val="Program Assumptions 1"/>
      <sheetName val="Program Assmptions 2"/>
      <sheetName val="Dashboard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Deliverables"/>
      <sheetName val="Sheet1"/>
      <sheetName val="VQS⑦-⑭"/>
      <sheetName val="VQS⑮"/>
      <sheetName val="N719(NC)"/>
      <sheetName val="APEAL詳細項目"/>
      <sheetName val="TOC"/>
      <sheetName val="iqs_data"/>
      <sheetName val="iqs_index"/>
      <sheetName val="data"/>
      <sheetName val="新中部位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カー"/>
      <sheetName val="担当コード"/>
      <sheetName val="国内一覧出力"/>
      <sheetName val="LS一覧出力"/>
      <sheetName val="検索"/>
      <sheetName val="チーム案2英語"/>
      <sheetName val="J21KPL"/>
      <sheetName val="メーカー検索"/>
      <sheetName val="スコアカード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カー"/>
      <sheetName val="担当コード"/>
      <sheetName val="国内一覧出力"/>
      <sheetName val="LS一覧出力"/>
      <sheetName val="検索"/>
      <sheetName val="チーム案2英語"/>
      <sheetName val="J21KPL"/>
      <sheetName val="メーカー検索"/>
      <sheetName val="スコアカード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燃費Study"/>
      <sheetName val="WR　Menu"/>
      <sheetName val="走りStudy"/>
      <sheetName val="車輌諸元"/>
      <sheetName val="PTD工数"/>
      <sheetName val="X-1費用ALT2"/>
      <sheetName val="X-1費用ALT3"/>
      <sheetName val="まとめ"/>
      <sheetName val="詳細"/>
      <sheetName val="大物ｺｽﾄ＆投資"/>
      <sheetName val="ﾘｽﾄ"/>
      <sheetName val="Sheet1"/>
      <sheetName val="日程"/>
      <sheetName val="メーカー"/>
      <sheetName val="ｻﾌﾟﾗｲﾔｰﾘｽﾄ"/>
      <sheetName val="2003.01.20 J37L PSS用　提供Data"/>
      <sheetName val="スコアカード (2)"/>
      <sheetName val="T01-220ｼﾘｰｽﾞ噴霧角"/>
      <sheetName val="実車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燃費Study"/>
      <sheetName val="WR　Menu"/>
      <sheetName val="走りStudy"/>
      <sheetName val="車輌諸元"/>
      <sheetName val="PTD工数"/>
      <sheetName val="X-1費用ALT2"/>
      <sheetName val="X-1費用ALT3"/>
      <sheetName val="まとめ"/>
      <sheetName val="詳細"/>
      <sheetName val="大物ｺｽﾄ＆投資"/>
      <sheetName val="ﾘｽﾄ"/>
      <sheetName val="Sheet1"/>
      <sheetName val="日程"/>
      <sheetName val="メーカー"/>
      <sheetName val="ｻﾌﾟﾗｲﾔｰﾘｽﾄ"/>
      <sheetName val="2003.01.20 J37L PSS用　提供Data"/>
      <sheetName val="スコアカード (2)"/>
      <sheetName val="T01-220ｼﾘｰｽﾞ噴霧角"/>
      <sheetName val="実車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サマリー"/>
      <sheetName val="工数(MC Calib.)"/>
      <sheetName val="工数(Ford Calib.)"/>
      <sheetName val="工事費(MC Calib.)"/>
      <sheetName val="工事費(Ford Calib)"/>
      <sheetName val="ﾊﾞｲﾔｰﾘｽﾄ"/>
      <sheetName val="チーム案2英語"/>
      <sheetName val="Sheet1"/>
      <sheetName val="メーカー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サマリー"/>
      <sheetName val="工数(MC Calib.)"/>
      <sheetName val="工数(Ford Calib.)"/>
      <sheetName val="工事費(MC Calib.)"/>
      <sheetName val="工事費(Ford Calib)"/>
      <sheetName val="ﾊﾞｲﾔｰﾘｽﾄ"/>
      <sheetName val="チーム案2英語"/>
      <sheetName val="Sheet1"/>
      <sheetName val="メーカー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领用单打印"/>
      <sheetName val="入库单打印"/>
      <sheetName val="出库单打印"/>
      <sheetName val="出库单打印 (宁波)"/>
      <sheetName val="泡沫领用单"/>
      <sheetName val="出库单"/>
      <sheetName val="入库单"/>
      <sheetName val="出库单打印 (上海)"/>
      <sheetName val="出库单打印 (上海) (2)"/>
      <sheetName val="物料品名"/>
      <sheetName val="发货日期"/>
      <sheetName val="收货单位"/>
      <sheetName val="新旧零件号"/>
      <sheetName val="泡沫项目"/>
      <sheetName val="出库单打印 (上海) (3)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ﾊﾞﾝﾊﾟｰ性能委託書"/>
      <sheetName val="ﾊﾞﾝﾊﾟｰ性能写真撮影依頼 (2)"/>
      <sheetName val="現像依頼書(側突以外)"/>
      <sheetName val="ﾊﾞﾝﾊﾟｰﾚｲﾝ (１)"/>
      <sheetName val="ﾊﾞﾝﾊﾟｰﾚｲﾝ（２）"/>
      <sheetName val="ﾊﾞﾝﾊﾟｰﾚｲﾝ（３)"/>
      <sheetName val="ワッペン張り付け"/>
      <sheetName val="ｻｲﾄﾞｼﾙＧ計＆牽引フック"/>
      <sheetName val="ＦﾌﾚｰﾑＧ計"/>
      <sheetName val="ＥＡ材"/>
      <sheetName val="Ｆﾌﾚｰﾑ先端計測"/>
      <sheetName val="コーテングプレート"/>
      <sheetName val="○ﾊﾞﾝﾊﾟｰﾚｲﾝ"/>
      <sheetName val="○ﾌﾚｰﾑ"/>
      <sheetName val="○ﾍﾟﾘﾒｰﾀｰﾌﾚｰﾑ"/>
      <sheetName val="○Engﾙｰﾑ1"/>
      <sheetName val="○ﾊﾞﾝﾊﾟｰﾚｲﾝ (2)"/>
      <sheetName val="○ﾌﾚｰﾑ (2)"/>
      <sheetName val="○ﾍﾟﾘﾒｰﾀｰﾌﾚｰﾑ (2)"/>
      <sheetName val="○Engﾙｰﾑ1 (2)"/>
      <sheetName val="Sheet1"/>
      <sheetName val="電気計測Ⅱﾀﾞﾐｰ(省略）"/>
      <sheetName val="IIIHS実車ｱﾝｸﾞﾙﾊﾞﾘｱ20022069"/>
      <sheetName val="実車委託書"/>
      <sheetName val="ﾊﾞｲﾔｰﾘｽﾄ"/>
      <sheetName val="工数(MC Calib.)"/>
      <sheetName val="物料品名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isk RYG Definition"/>
      <sheetName val="ALL DELIVERABLE-NEW"/>
      <sheetName val="ALL DELIVERABLES-OLD"/>
      <sheetName val="Finance Deliverables"/>
      <sheetName val="PLUS Deliverables Summary"/>
      <sheetName val="Program Assumptions"/>
      <sheetName val="Dashboard"/>
      <sheetName val="Gate Sheet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RYG Definition"/>
      <sheetName val="5.0 Customer Part Approval"/>
      <sheetName val="2.0 Dev Start"/>
      <sheetName val="1.1 Proposal Review"/>
      <sheetName val="3.1 DV Readiness"/>
      <sheetName val="3.0 DV Release"/>
      <sheetName val="3.2 1st Customer Parts"/>
      <sheetName val="4.0 Final Prod Release"/>
      <sheetName val="2.1 Product Def"/>
      <sheetName val="2.2 Product Feas"/>
      <sheetName val="5.1 Post Launch"/>
      <sheetName val="1.0 Program Start"/>
      <sheetName val="4.1 PV Readine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ﾊﾞﾝﾊﾟｰ性能委託書"/>
      <sheetName val="ﾊﾞﾝﾊﾟｰ性能写真撮影依頼 (2)"/>
      <sheetName val="現像依頼書(側突以外)"/>
      <sheetName val="ﾊﾞﾝﾊﾟｰﾚｲﾝ (１)"/>
      <sheetName val="ﾊﾞﾝﾊﾟｰﾚｲﾝ（２）"/>
      <sheetName val="ﾊﾞﾝﾊﾟｰﾚｲﾝ（３)"/>
      <sheetName val="ワッペン張り付け"/>
      <sheetName val="ｻｲﾄﾞｼﾙＧ計＆牽引フック"/>
      <sheetName val="ＦﾌﾚｰﾑＧ計"/>
      <sheetName val="ＥＡ材"/>
      <sheetName val="Ｆﾌﾚｰﾑ先端計測"/>
      <sheetName val="コーテングプレート"/>
      <sheetName val="○ﾊﾞﾝﾊﾟｰﾚｲﾝ"/>
      <sheetName val="○ﾌﾚｰﾑ"/>
      <sheetName val="○ﾍﾟﾘﾒｰﾀｰﾌﾚｰﾑ"/>
      <sheetName val="○Engﾙｰﾑ1"/>
      <sheetName val="○ﾊﾞﾝﾊﾟｰﾚｲﾝ (2)"/>
      <sheetName val="○ﾌﾚｰﾑ (2)"/>
      <sheetName val="○ﾍﾟﾘﾒｰﾀｰﾌﾚｰﾑ (2)"/>
      <sheetName val="○Engﾙｰﾑ1 (2)"/>
      <sheetName val="Sheet1"/>
      <sheetName val="電気計測Ⅱﾀﾞﾐｰ(省略）"/>
      <sheetName val="IIIHS実車ｱﾝｸﾞﾙﾊﾞﾘｱ20022069"/>
      <sheetName val="実車委託書"/>
      <sheetName val="ﾊﾞｲﾔｰﾘｽﾄ"/>
      <sheetName val="工数(MC Calib.)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  <sheetName val="ﾊﾞﾝﾊﾟｰ性能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YOKAK1"/>
      <sheetName val="GYOKAK2"/>
      <sheetName val="実車委託書"/>
      <sheetName val="ﾊﾞﾝﾊﾟｰ性能委託書"/>
      <sheetName val="工数(MC Calib.)"/>
      <sheetName val="R&amp;D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YOKAK1"/>
      <sheetName val="GYOKAK2"/>
      <sheetName val="実車委託書"/>
      <sheetName val="ﾊﾞﾝﾊﾟｰ性能委託書"/>
      <sheetName val="工数(MC Calib.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施期確認後CDFを記入"/>
      <sheetName val="スコアカード (2)"/>
      <sheetName val="Parameters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GYOKAK2"/>
      <sheetName val="ﾊﾞﾝﾊﾟｰ性能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Worksheet"/>
      <sheetName val="Import"/>
      <sheetName val="実施期確認後CDFを記入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施期確認後CDFを記入"/>
      <sheetName val="スコアカード (2)"/>
      <sheetName val="Parameters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GYOKAK2"/>
      <sheetName val="ﾊﾞﾝﾊﾟｰ性能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Worksheet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L"/>
      <sheetName val="Macro1"/>
      <sheetName val="MCT6"/>
      <sheetName val="DWPM"/>
      <sheetName val="R&amp;D"/>
      <sheetName val="C83"/>
      <sheetName val="CR CODE"/>
      <sheetName val="부서CODE"/>
      <sheetName val="THEME CODE"/>
      <sheetName val="차종별"/>
      <sheetName val="DATA"/>
      <sheetName val="구list"/>
      <sheetName val="존4"/>
      <sheetName val="구동"/>
      <sheetName val="0409"/>
      <sheetName val="2.대외공문"/>
      <sheetName val="생산계획"/>
      <sheetName val="Sheet5"/>
      <sheetName val="Sheet6 (3)"/>
      <sheetName val="출장거리"/>
      <sheetName val="대외공문"/>
      <sheetName val="표"/>
      <sheetName val="기안"/>
      <sheetName val="분석mast"/>
      <sheetName val="OPT손익 내수"/>
      <sheetName val="OPT손익 수출"/>
      <sheetName val="M1master"/>
      <sheetName val="제안그래프"/>
      <sheetName val="정산표"/>
      <sheetName val="금형미등록품"/>
      <sheetName val="불량현상별END"/>
      <sheetName val="양식"/>
      <sheetName val="Sheet3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대구"/>
      <sheetName val="부산"/>
      <sheetName val="성남"/>
      <sheetName val="성동"/>
      <sheetName val="인천"/>
      <sheetName val="A-A"/>
      <sheetName val="HP1AMLIST"/>
      <sheetName val="수입"/>
      <sheetName val="전부인쇄"/>
      <sheetName val="재료율"/>
      <sheetName val="QUALITY COST QUA "/>
      <sheetName val="CI"/>
      <sheetName val="INBOUND FREIGHT% LOG"/>
      <sheetName val="OUTBOUND FREIGHT% LOG"/>
      <sheetName val="TURNOVER HR"/>
      <sheetName val="2-2.매출분석"/>
      <sheetName val="集計結果"/>
      <sheetName val="9808"/>
      <sheetName val="9809"/>
      <sheetName val="BM_NEW2"/>
      <sheetName val="#REF"/>
      <sheetName val="추이도"/>
      <sheetName val="대구은행"/>
      <sheetName val="Y3-LIST"/>
      <sheetName val="LEGAN"/>
      <sheetName val="p2-1"/>
      <sheetName val="품의서"/>
      <sheetName val="Y3_LIST"/>
      <sheetName val="목록"/>
      <sheetName val="94B"/>
      <sheetName val="신1"/>
      <sheetName val="合计"/>
      <sheetName val="2001年7月～原紙"/>
      <sheetName val="시산표"/>
      <sheetName val="HOLE 9905(1)"/>
      <sheetName val="퇴직급여충당금"/>
      <sheetName val="자산_종합"/>
      <sheetName val="SANTAMO"/>
      <sheetName val="PT_ED"/>
      <sheetName val="2-1"/>
      <sheetName val="협조전"/>
      <sheetName val="3.일반사상"/>
      <sheetName val="직원신상"/>
      <sheetName val="통장출금액"/>
      <sheetName val="내수1.8GL"/>
      <sheetName val="CR_CODE"/>
      <sheetName val="THEME_CODE"/>
      <sheetName val="CNC공정DB"/>
      <sheetName val="가능목표"/>
      <sheetName val="공순별지"/>
      <sheetName val="Sheet1"/>
      <sheetName val="SUM"/>
      <sheetName val="문서처리전"/>
      <sheetName val="현금경비중역"/>
      <sheetName val="일위대가표"/>
      <sheetName val="체재비"/>
      <sheetName val="자재코드"/>
      <sheetName val="Table"/>
      <sheetName val="기초입력"/>
      <sheetName val="W-현원가"/>
      <sheetName val="효율계획(당월)"/>
      <sheetName val="손익계산서"/>
      <sheetName val="주소(한문)"/>
      <sheetName val="New Valuation"/>
      <sheetName val="ESP"/>
      <sheetName val="제조원가"/>
      <sheetName val="차수"/>
      <sheetName val="기준"/>
      <sheetName val="정비직인건비(서울제외)"/>
      <sheetName val="ITEM"/>
      <sheetName val="소유주(원)"/>
      <sheetName val="CVT산정"/>
      <sheetName val="그패프"/>
      <sheetName val="대차대조표"/>
      <sheetName val="총괄표"/>
      <sheetName val="분_x001d_mast"/>
      <sheetName val="부서종합목표"/>
      <sheetName val="회로내역(승인)"/>
      <sheetName val="계산 DATA 입력"/>
      <sheetName val="계산정보"/>
      <sheetName val="상세 계산 내역"/>
      <sheetName val="SOURCE"/>
      <sheetName val="5-2"/>
      <sheetName val="재질단가"/>
      <sheetName val="부적합현황"/>
      <sheetName val="2_대외공문"/>
      <sheetName val="Sheet6_(3)"/>
      <sheetName val="외주현황.wq1"/>
      <sheetName val="내수1_8GL"/>
      <sheetName val="HALLA"/>
      <sheetName val="Tabelle1"/>
      <sheetName val="96"/>
      <sheetName val="CODE"/>
      <sheetName val="세목별"/>
      <sheetName val="설비사양서B-1"/>
      <sheetName val="계열사현황종합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ORDER"/>
      <sheetName val="ﾏｽﾀ"/>
      <sheetName val="引用"/>
      <sheetName val="财政供养人员增幅"/>
      <sheetName val="汇总"/>
      <sheetName val="名簿"/>
      <sheetName val="実施期確認後CDFを記入"/>
      <sheetName val="GYOKA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te Workbook Instructions"/>
      <sheetName val="Risk RYG Definition"/>
      <sheetName val="ALL DELIVERABLE-NEW"/>
      <sheetName val="ALL DELIVERABLES-OLD"/>
      <sheetName val="Finance Deliverables"/>
      <sheetName val="PLUS Deliverables Summary"/>
      <sheetName val="Program Assumptions"/>
      <sheetName val="Dashboard"/>
      <sheetName val="Gate Sheet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RYG Definition"/>
      <sheetName val="5.0 Customer Part Approval"/>
      <sheetName val="2.0 Dev Start"/>
      <sheetName val="1.1 Proposal Review"/>
      <sheetName val="3.1 DV Readiness"/>
      <sheetName val="3.0 DV Release"/>
      <sheetName val="3.2 1st Customer Parts"/>
      <sheetName val="4.0 Final Prod Release"/>
      <sheetName val="2.1 Product Def"/>
      <sheetName val="2.2 Product Feas"/>
      <sheetName val="5.1 Post Launch"/>
      <sheetName val="1.0 Program Start"/>
      <sheetName val="4.1 PV Readine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134 result"/>
      <sheetName val="FY134 Industry"/>
      <sheetName val="IND DB 134"/>
      <sheetName val="IND DB 134 (加工)"/>
      <sheetName val="IND DB 135(6.19ECM)"/>
      <sheetName val="IND DB 135Diff (New)"/>
      <sheetName val="IND DB 135(5.16)"/>
      <sheetName val="IND DB 135Diff"/>
      <sheetName val="IND 135(5.16ECM)"/>
      <sheetName val="Diff.4-5"/>
      <sheetName val="★Cover"/>
      <sheetName val="★1F"/>
      <sheetName val="★2F"/>
      <sheetName val="★3F"/>
      <sheetName val="★4F"/>
      <sheetName val="★P.1"/>
      <sheetName val="★P.2"/>
      <sheetName val="★P.3"/>
      <sheetName val="★P.4"/>
      <sheetName val="★P.5 Output.Single mos"/>
      <sheetName val="★P.6 Output. FY ttl"/>
      <sheetName val="★Attachment Trend差"/>
      <sheetName val="Sheet3"/>
      <sheetName val="●Results FY135&amp;134 Sales&amp; Ind."/>
      <sheetName val="●8.23ECM"/>
      <sheetName val="●8.23ECM (AB Qtr)"/>
      <sheetName val="●7.20ECM"/>
      <sheetName val="●5.22ECM Budget"/>
      <sheetName val="●Data Single month"/>
      <sheetName val="●Data FY ttl"/>
      <sheetName val="Trend"/>
      <sheetName val="Summary FY135 8.23ECM"/>
      <sheetName val="1F Data"/>
      <sheetName val="2F Data"/>
      <sheetName val="3F Data"/>
      <sheetName val="4F Data"/>
      <sheetName val="★P.7"/>
      <sheetName val="●6.19ECM"/>
      <sheetName val="Sheet2"/>
      <sheetName val="Sheet1"/>
      <sheetName val="6.19ECM-5.22Budget"/>
      <sheetName val="7.20ECM-6.19ECM"/>
      <sheetName val="7.20ECM-5.22Budget"/>
      <sheetName val="府県別 Industry"/>
      <sheetName val="全需"/>
      <sheetName val="3.17ECM Budget"/>
      <sheetName val="4.19ECM"/>
      <sheetName val="5.16ECM"/>
      <sheetName val="IND 135(4.19) Budget"/>
      <sheetName val="Sheet5"/>
      <sheetName val="IND Budget"/>
      <sheetName val="style"/>
      <sheetName val="FY134 AIM確報"/>
      <sheetName val="メーカー"/>
      <sheetName val="実施期確認後CDFを記入"/>
      <sheetName val="M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L"/>
      <sheetName val="Macro1"/>
      <sheetName val="MCT6"/>
      <sheetName val="DWPM"/>
      <sheetName val="R&amp;D"/>
      <sheetName val="C83"/>
      <sheetName val="CR CODE"/>
      <sheetName val="부서CODE"/>
      <sheetName val="THEME CODE"/>
      <sheetName val="차종별"/>
      <sheetName val="DATA"/>
      <sheetName val="구list"/>
      <sheetName val="존4"/>
      <sheetName val="구동"/>
      <sheetName val="0409"/>
      <sheetName val="2.대외공문"/>
      <sheetName val="생산계획"/>
      <sheetName val="Sheet5"/>
      <sheetName val="Sheet6 (3)"/>
      <sheetName val="출장거리"/>
      <sheetName val="대외공문"/>
      <sheetName val="표"/>
      <sheetName val="기안"/>
      <sheetName val="분석mast"/>
      <sheetName val="OPT손익 내수"/>
      <sheetName val="OPT손익 수출"/>
      <sheetName val="M1master"/>
      <sheetName val="제안그래프"/>
      <sheetName val="정산표"/>
      <sheetName val="금형미등록품"/>
      <sheetName val="불량현상별END"/>
      <sheetName val="양식"/>
      <sheetName val="Sheet3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대구"/>
      <sheetName val="부산"/>
      <sheetName val="성남"/>
      <sheetName val="성동"/>
      <sheetName val="인천"/>
      <sheetName val="A-A"/>
      <sheetName val="HP1AMLIST"/>
      <sheetName val="수입"/>
      <sheetName val="전부인쇄"/>
      <sheetName val="재료율"/>
      <sheetName val="QUALITY COST QUA "/>
      <sheetName val="CI"/>
      <sheetName val="INBOUND FREIGHT% LOG"/>
      <sheetName val="OUTBOUND FREIGHT% LOG"/>
      <sheetName val="TURNOVER HR"/>
      <sheetName val="2-2.매출분석"/>
      <sheetName val="集計結果"/>
      <sheetName val="9808"/>
      <sheetName val="9809"/>
      <sheetName val="BM_NEW2"/>
      <sheetName val="#REF"/>
      <sheetName val="추이도"/>
      <sheetName val="대구은행"/>
      <sheetName val="Y3-LIST"/>
      <sheetName val="LEGAN"/>
      <sheetName val="p2-1"/>
      <sheetName val="품의서"/>
      <sheetName val="Y3_LIST"/>
      <sheetName val="목록"/>
      <sheetName val="94B"/>
      <sheetName val="신1"/>
      <sheetName val="合计"/>
      <sheetName val="2001年7月～原紙"/>
      <sheetName val="시산표"/>
      <sheetName val="HOLE 9905(1)"/>
      <sheetName val="퇴직급여충당금"/>
      <sheetName val="자산_종합"/>
      <sheetName val="SANTAMO"/>
      <sheetName val="PT_ED"/>
      <sheetName val="2-1"/>
      <sheetName val="협조전"/>
      <sheetName val="3.일반사상"/>
      <sheetName val="직원신상"/>
      <sheetName val="통장출금액"/>
      <sheetName val="내수1.8GL"/>
      <sheetName val="CR_CODE"/>
      <sheetName val="THEME_CODE"/>
      <sheetName val="CNC공정DB"/>
      <sheetName val="가능목표"/>
      <sheetName val="공순별지"/>
      <sheetName val="Sheet1"/>
      <sheetName val="SUM"/>
      <sheetName val="문서처리전"/>
      <sheetName val="현금경비중역"/>
      <sheetName val="일위대가표"/>
      <sheetName val="체재비"/>
      <sheetName val="자재코드"/>
      <sheetName val="Table"/>
      <sheetName val="기초입력"/>
      <sheetName val="W-현원가"/>
      <sheetName val="효율계획(당월)"/>
      <sheetName val="손익계산서"/>
      <sheetName val="주소(한문)"/>
      <sheetName val="New Valuation"/>
      <sheetName val="ESP"/>
      <sheetName val="제조원가"/>
      <sheetName val="차수"/>
      <sheetName val="기준"/>
      <sheetName val="정비직인건비(서울제외)"/>
      <sheetName val="ITEM"/>
      <sheetName val="소유주(원)"/>
      <sheetName val="CVT산정"/>
      <sheetName val="그패프"/>
      <sheetName val="대차대조표"/>
      <sheetName val="총괄표"/>
      <sheetName val="분_x001d_mast"/>
      <sheetName val="부서종합목표"/>
      <sheetName val="회로내역(승인)"/>
      <sheetName val="계산 DATA 입력"/>
      <sheetName val="계산정보"/>
      <sheetName val="상세 계산 내역"/>
      <sheetName val="SOURCE"/>
      <sheetName val="5-2"/>
      <sheetName val="재질단가"/>
      <sheetName val="부적합현황"/>
      <sheetName val="2_대외공문"/>
      <sheetName val="Sheet6_(3)"/>
      <sheetName val="외주현황.wq1"/>
      <sheetName val="내수1_8GL"/>
      <sheetName val="HALLA"/>
      <sheetName val="Tabelle1"/>
      <sheetName val="96"/>
      <sheetName val="CODE"/>
      <sheetName val="세목별"/>
      <sheetName val="설비사양서B-1"/>
      <sheetName val="계열사현황종합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ORDER"/>
      <sheetName val="ﾏｽﾀ"/>
      <sheetName val="引用"/>
      <sheetName val="财政供养人员增幅"/>
      <sheetName val="汇总"/>
      <sheetName val="名簿"/>
      <sheetName val="実施期確認後CDFを記入"/>
      <sheetName val="GYOKAK2"/>
      <sheetName val="B12前椅线"/>
      <sheetName val="입고9902"/>
      <sheetName val="분_x005f_x001d_mast"/>
      <sheetName val="‚a‚l‚o“h‘•’¼Þ"/>
      <sheetName val="Fringes"/>
      <sheetName val="日程"/>
      <sheetName val="進め方"/>
      <sheetName val="List"/>
      <sheetName val="Input"/>
      <sheetName val="Financials_PU"/>
      <sheetName val="Financials_Leather"/>
      <sheetName val="Financials_PAB"/>
      <sheetName val="full (2)"/>
      <sheetName val="분_x005f_x005f_x005f_x001d_mast"/>
      <sheetName val="立発台帳"/>
      <sheetName val="COST관리"/>
      <sheetName val="경비공통"/>
      <sheetName val="Score card"/>
      <sheetName val="PROFILE"/>
      <sheetName val="07상기NCO"/>
      <sheetName val="미결업무"/>
      <sheetName val="경쟁실분"/>
      <sheetName val="AQL(0.65)"/>
      <sheetName val="전체현황"/>
      <sheetName val="외관불량현황"/>
      <sheetName val="カチオン・コストテーブル"/>
      <sheetName val="説明"/>
      <sheetName val="기타자료"/>
      <sheetName val="検査状況"/>
      <sheetName val="129346部番リスト"/>
      <sheetName val="見本２"/>
      <sheetName val="本年收入合计"/>
      <sheetName val="Sheet6_(3)1"/>
      <sheetName val="2_대외공문1"/>
      <sheetName val="CR_CODE1"/>
      <sheetName val="THEME_CODE1"/>
      <sheetName val="HOLE_9905(1)"/>
      <sheetName val="내수1_8GL1"/>
      <sheetName val="3_일반사상"/>
      <sheetName val="New_Valuation"/>
      <sheetName val="OPT손익_내수"/>
      <sheetName val="OPT손익_수출"/>
      <sheetName val="분mast"/>
      <sheetName val="계산_DATA_입력"/>
      <sheetName val="상세_계산_내역"/>
      <sheetName val="외주현황_wq1"/>
      <sheetName val="Sheet6_(3)2"/>
      <sheetName val="2_대외공문2"/>
      <sheetName val="CR_CODE2"/>
      <sheetName val="THEME_CODE2"/>
      <sheetName val="HOLE_9905(1)1"/>
      <sheetName val="내수1_8GL2"/>
      <sheetName val="3_일반사상1"/>
      <sheetName val="New_Valuation1"/>
      <sheetName val="OPT손익_내수1"/>
      <sheetName val="OPT손익_수출1"/>
      <sheetName val="계산_DATA_입력1"/>
      <sheetName val="상세_계산_내역1"/>
      <sheetName val="외주현황_wq11"/>
      <sheetName val="투자-국내2"/>
      <sheetName val="종합10"/>
      <sheetName val="WORLD"/>
      <sheetName val="Schwerpunkte"/>
      <sheetName val="감가비"/>
      <sheetName val="B053 (990701)공정실적PP%계산"/>
      <sheetName val="기본DATA"/>
      <sheetName val="작성양식"/>
      <sheetName val="고객불만(자료)"/>
      <sheetName val="부적합list"/>
      <sheetName val="64164"/>
      <sheetName val="TCA"/>
      <sheetName val="명단"/>
      <sheetName val="Fan_Motor(가공비)"/>
      <sheetName val="검기갑지"/>
      <sheetName val="Hw_0415_TOTAL"/>
      <sheetName val="계DATA"/>
      <sheetName val="실DATA "/>
      <sheetName val="WELDING"/>
      <sheetName val="공사기본내용입력"/>
      <sheetName val="10월"/>
      <sheetName val="지침"/>
      <sheetName val="Cpk-Cav1"/>
      <sheetName val="주행"/>
      <sheetName val="불량내역(입력)"/>
      <sheetName val="생산종합현황(출력-일)"/>
      <sheetName val="생산수량(입력)"/>
      <sheetName val="월생산계획"/>
      <sheetName val="비가동(입력)"/>
      <sheetName val="생산분석"/>
      <sheetName val="조립일보"/>
      <sheetName val="자재LIST"/>
      <sheetName val="정의Sheet"/>
      <sheetName val="10.예산 및 원가 계획(02년)"/>
      <sheetName val="도급양식"/>
      <sheetName val="기초자료"/>
      <sheetName val="BU ttl"/>
      <sheetName val="thao-go"/>
      <sheetName val="lam-moi"/>
      <sheetName val="DONGIA"/>
      <sheetName val="TH XL"/>
      <sheetName val="Calendar"/>
      <sheetName val="설정"/>
      <sheetName val="RS#39000비교"/>
      <sheetName val="ISRDATA"/>
      <sheetName val="운임.환차손-Y"/>
      <sheetName val="진도현황"/>
      <sheetName val="생산"/>
      <sheetName val="DDD"/>
      <sheetName val="영업매출 9월"/>
      <sheetName val="영업매출 4월"/>
      <sheetName val="영업매출 3월"/>
      <sheetName val="영업매출 10월"/>
      <sheetName val="영업매출 12월"/>
      <sheetName val="영업매출 11월"/>
      <sheetName val="영업매출 5월"/>
      <sheetName val="영업매출 6월"/>
      <sheetName val="영업매출 2월"/>
      <sheetName val="영업매출 1월"/>
      <sheetName val="영업매출 8월"/>
      <sheetName val="CLM-MP"/>
      <sheetName val="DBL LPG시험"/>
      <sheetName val="공정능력외경"/>
      <sheetName val="대표자"/>
      <sheetName val="요율"/>
      <sheetName val="단가산출"/>
      <sheetName val="전기일위목록"/>
      <sheetName val="선반OPT"/>
      <sheetName val="설치공사비"/>
      <sheetName val="OS-A(English)"/>
      <sheetName val="년도별"/>
      <sheetName val="부서별3월"/>
      <sheetName val="귀책별TOP"/>
      <sheetName val="PV"/>
      <sheetName val="算出資料Ｃ"/>
      <sheetName val="ｺｰﾄﾞ"/>
      <sheetName val="RHW"/>
      <sheetName val="ﾄﾞﾛｯﾌﾟﾀﾞｳﾝLIST"/>
      <sheetName val="집중검사 리스트"/>
      <sheetName val="品質保証責任者届"/>
      <sheetName val="입고금액현황"/>
      <sheetName val="일자별내역"/>
      <sheetName val="CAUDIT"/>
      <sheetName val="部品情報"/>
      <sheetName val="2002"/>
      <sheetName val="8월3주"/>
      <sheetName val="712"/>
      <sheetName val="동아합의"/>
      <sheetName val="표준(재질단가,조형단가)"/>
      <sheetName val="표준(중자)"/>
      <sheetName val="매각단가"/>
      <sheetName val="PTR台손익"/>
      <sheetName val="신고서.전"/>
      <sheetName val="통합data"/>
      <sheetName val="반송불량율"/>
      <sheetName val="기타"/>
      <sheetName val="품의양"/>
      <sheetName val="계약"/>
      <sheetName val="E"/>
      <sheetName val="차체부품 INS REPORT(갑)"/>
      <sheetName val="full_(2)"/>
      <sheetName val="신고서_전"/>
      <sheetName val="건수"/>
      <sheetName val="세부내역"/>
      <sheetName val="9901"/>
      <sheetName val="Eingab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</sheetDataSet>
  </externalBook>
</externalLink>
</file>

<file path=xl/externalLinks/externalLink3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134 result"/>
      <sheetName val="FY134 Industry"/>
      <sheetName val="IND DB 134"/>
      <sheetName val="IND DB 134 (加工)"/>
      <sheetName val="IND DB 135(6.19ECM)"/>
      <sheetName val="IND DB 135Diff (New)"/>
      <sheetName val="IND DB 135(5.16)"/>
      <sheetName val="IND DB 135Diff"/>
      <sheetName val="IND 135(5.16ECM)"/>
      <sheetName val="Diff.4-5"/>
      <sheetName val="★Cover"/>
      <sheetName val="★1F"/>
      <sheetName val="★2F"/>
      <sheetName val="★3F"/>
      <sheetName val="★4F"/>
      <sheetName val="★P.1"/>
      <sheetName val="★P.2"/>
      <sheetName val="★P.3"/>
      <sheetName val="★P.4"/>
      <sheetName val="★P.5 Output.Single mos"/>
      <sheetName val="★P.6 Output. FY ttl"/>
      <sheetName val="★Attachment Trend差"/>
      <sheetName val="Sheet3"/>
      <sheetName val="●Results FY135&amp;134 Sales&amp; Ind."/>
      <sheetName val="●8.23ECM"/>
      <sheetName val="●8.23ECM (AB Qtr)"/>
      <sheetName val="●7.20ECM"/>
      <sheetName val="●5.22ECM Budget"/>
      <sheetName val="●Data Single month"/>
      <sheetName val="●Data FY ttl"/>
      <sheetName val="Trend"/>
      <sheetName val="Summary FY135 8.23ECM"/>
      <sheetName val="1F Data"/>
      <sheetName val="2F Data"/>
      <sheetName val="3F Data"/>
      <sheetName val="4F Data"/>
      <sheetName val="★P.7"/>
      <sheetName val="●6.19ECM"/>
      <sheetName val="Sheet2"/>
      <sheetName val="Sheet1"/>
      <sheetName val="6.19ECM-5.22Budget"/>
      <sheetName val="7.20ECM-6.19ECM"/>
      <sheetName val="7.20ECM-5.22Budget"/>
      <sheetName val="府県別 Industry"/>
      <sheetName val="全需"/>
      <sheetName val="3.17ECM Budget"/>
      <sheetName val="4.19ECM"/>
      <sheetName val="5.16ECM"/>
      <sheetName val="IND 135(4.19) Budget"/>
      <sheetName val="Sheet5"/>
      <sheetName val="IND Budget"/>
      <sheetName val="style"/>
      <sheetName val="FY134 AIM確報"/>
      <sheetName val="メーカー"/>
      <sheetName val="実施期確認後CDFを記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P1AMLIST"/>
      <sheetName val="구동"/>
      <sheetName val="2.대외공문"/>
      <sheetName val="ML"/>
      <sheetName val="MC&amp;다변화"/>
      <sheetName val="Macro1"/>
      <sheetName val="종합"/>
      <sheetName val="HPMLGJN"/>
      <sheetName val="가공비(2)"/>
      <sheetName val="대표자"/>
      <sheetName val="등속"/>
      <sheetName val="변속"/>
      <sheetName val="액슬"/>
      <sheetName val="프레임"/>
      <sheetName val="RD제품개발투자비(매가)"/>
      <sheetName val="단표준"/>
      <sheetName val="대표경력"/>
      <sheetName val="도장DATA"/>
      <sheetName val="대책발표"/>
      <sheetName val="시중유출"/>
      <sheetName val="立発台帳"/>
      <sheetName val="내수1.8GL"/>
      <sheetName val="CAUDIT"/>
      <sheetName val="원단위 1계 2계"/>
      <sheetName val="TIBURON"/>
      <sheetName val="대외공문"/>
      <sheetName val="회사정보"/>
      <sheetName val="대구은행"/>
      <sheetName val="Code"/>
      <sheetName val="비교원RD-S"/>
      <sheetName val="DWPM"/>
      <sheetName val="sales"/>
      <sheetName val="을"/>
      <sheetName val="2_대외공문"/>
      <sheetName val="존4"/>
      <sheetName val="3.일반사상"/>
      <sheetName val="#REF"/>
      <sheetName val="그패프"/>
      <sheetName val="경쟁실분"/>
      <sheetName val="협조전"/>
      <sheetName val="KMCWD"/>
      <sheetName val="내수1_8GL"/>
      <sheetName val="R&amp;D"/>
      <sheetName val="GDP"/>
      <sheetName val="인사"/>
      <sheetName val="차장"/>
      <sheetName val="건수Table"/>
      <sheetName val="제안그래프"/>
      <sheetName val="(주)델코"/>
      <sheetName val="9806-9901"/>
      <sheetName val="0402"/>
      <sheetName val="封面"/>
      <sheetName val="集計結果"/>
      <sheetName val="지사"/>
      <sheetName val="실행예산SHEET도장재검토"/>
      <sheetName val="기초입력"/>
      <sheetName val="94登録"/>
      <sheetName val="물가자료"/>
      <sheetName val="IJABUNRI"/>
      <sheetName val="ESP"/>
      <sheetName val="외화"/>
      <sheetName val="LIST"/>
      <sheetName val="A-A"/>
      <sheetName val="부적합현황"/>
      <sheetName val="분석DATA(년도별)"/>
      <sheetName val="뒤차축소"/>
      <sheetName val="10.예산 및 원가 계획(02년)"/>
      <sheetName val="94B"/>
      <sheetName val="설비LIST"/>
      <sheetName val=" 매출 List"/>
      <sheetName val="현금경비중역"/>
      <sheetName val="국영"/>
      <sheetName val="고객불만(자료)"/>
      <sheetName val="부적합list"/>
      <sheetName val="CR CODE"/>
      <sheetName val="부서CODE"/>
      <sheetName val="THEME CODE"/>
      <sheetName val="기본데이타"/>
      <sheetName val="주소(한문)"/>
      <sheetName val="A1"/>
      <sheetName val="Y3-LIST"/>
      <sheetName val="신1"/>
      <sheetName val="원단위_1계_2계"/>
      <sheetName val="제조부문배부"/>
      <sheetName val="PARTLIST"/>
      <sheetName val="소유주(원)"/>
      <sheetName val="CVT산정"/>
      <sheetName val="문서처리전"/>
      <sheetName val="OPT손익 내수"/>
      <sheetName val="OPT손익 수출"/>
      <sheetName val="분석mast"/>
      <sheetName val="차수"/>
      <sheetName val="품의양식"/>
      <sheetName val="품의서양식 (3)"/>
      <sheetName val="직원신상"/>
      <sheetName val="3_일반사상"/>
      <sheetName val="96"/>
      <sheetName val="2004하기재료비"/>
      <sheetName val="部品_出力_W"/>
      <sheetName val="部品_入力_W"/>
      <sheetName val="BEND LOSS"/>
      <sheetName val="引用"/>
      <sheetName val="XV0個人"/>
      <sheetName val="财政供养人员增幅"/>
      <sheetName val="DPPM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Sheet1"/>
      <sheetName val="全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3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 facer "/>
      <sheetName val="MEM Material"/>
      <sheetName val="Country page facer"/>
      <sheetName val="回答書"/>
      <sheetName val="1f Market Profile"/>
      <sheetName val="P1.Customer &amp; Market"/>
      <sheetName val="2f Pricing Strategy"/>
      <sheetName val="P.2 Price Strategy"/>
      <sheetName val="3f Volume, Mix &amp; Option rate"/>
      <sheetName val="P.3Volume, Mixes &amp; Option Rate"/>
      <sheetName val="P.4. Why Buy &amp; MAP"/>
      <sheetName val="2fPricingStrategy"/>
      <sheetName val="P_2PriceStrategy"/>
      <sheetName val="3fVolume_Mix_Optionrate"/>
      <sheetName val="P_2 Price Strategy"/>
      <sheetName val="3f Volume_ Mix _ Option rate"/>
      <sheetName val="MEM_facer_"/>
      <sheetName val="MEM_Material"/>
      <sheetName val="Country_page_facer"/>
      <sheetName val="1f_Market_Profile"/>
      <sheetName val="P1_Customer_&amp;_Market"/>
      <sheetName val="2f_Pricing_Strategy"/>
      <sheetName val="P_2_Price_Strategy"/>
      <sheetName val="3f_Volume,_Mix_&amp;_Option_rate"/>
      <sheetName val="P_3Volume,_Mixes_&amp;_Option_Rate"/>
      <sheetName val="P_4__Why_Buy_&amp;_MAP"/>
      <sheetName val="P_2_Price_Strategy1"/>
      <sheetName val="3f_Volume__Mix___Option_rate"/>
      <sheetName val="全需"/>
      <sheetName val="最新営業マンリスト"/>
      <sheetName val="J39L PS ME Isr Final "/>
      <sheetName val="実施期確認後CDFを記入"/>
      <sheetName val="KEI133"/>
      <sheetName val="リスト１－２"/>
      <sheetName val="LX-I4"/>
      <sheetName val="対4A市場情報入手依頼"/>
      <sheetName val="미결업무"/>
      <sheetName val="グラフ値入力"/>
      <sheetName val="計画変更"/>
      <sheetName val="GYOKAK2"/>
      <sheetName val="採点評価-成績一覧表"/>
      <sheetName val="全体成績一覧表"/>
      <sheetName val="合否判定基準表"/>
      <sheetName val="工事明細"/>
      <sheetName val="设备部房屋"/>
      <sheetName val="ﾊﾞﾘｾﾞﾛ"/>
      <sheetName val="検収期"/>
      <sheetName val="作業数ALL"/>
      <sheetName val="DETA1121ｋｋｋ"/>
      <sheetName val="MEM_facer_3"/>
      <sheetName val="MEM_Material3"/>
      <sheetName val="Country_page_facer3"/>
      <sheetName val="1f_Market_Profile3"/>
      <sheetName val="P1_Customer_&amp;_Market3"/>
      <sheetName val="2f_Pricing_Strategy3"/>
      <sheetName val="P_2_Price_Strategy6"/>
      <sheetName val="3f_Volume,_Mix_&amp;_Option_rate3"/>
      <sheetName val="P_3Volume,_Mixes_&amp;_Option_Rate3"/>
      <sheetName val="P_4__Why_Buy_&amp;_MAP3"/>
      <sheetName val="P_2_Price_Strategy7"/>
      <sheetName val="3f_Volume__Mix___Option_rate3"/>
      <sheetName val="J39L_PS_ME_Isr_Final_2"/>
      <sheetName val="MEM_facer_1"/>
      <sheetName val="MEM_Material1"/>
      <sheetName val="Country_page_facer1"/>
      <sheetName val="1f_Market_Profile1"/>
      <sheetName val="P1_Customer_&amp;_Market1"/>
      <sheetName val="2f_Pricing_Strategy1"/>
      <sheetName val="P_2_Price_Strategy2"/>
      <sheetName val="3f_Volume,_Mix_&amp;_Option_rate1"/>
      <sheetName val="P_3Volume,_Mixes_&amp;_Option_Rate1"/>
      <sheetName val="P_4__Why_Buy_&amp;_MAP1"/>
      <sheetName val="P_2_Price_Strategy3"/>
      <sheetName val="3f_Volume__Mix___Option_rate1"/>
      <sheetName val="J39L_PS_ME_Isr_Final_"/>
      <sheetName val="MEM_facer_2"/>
      <sheetName val="MEM_Material2"/>
      <sheetName val="Country_page_facer2"/>
      <sheetName val="1f_Market_Profile2"/>
      <sheetName val="P1_Customer_&amp;_Market2"/>
      <sheetName val="2f_Pricing_Strategy2"/>
      <sheetName val="P_2_Price_Strategy4"/>
      <sheetName val="3f_Volume,_Mix_&amp;_Option_rate2"/>
      <sheetName val="P_3Volume,_Mixes_&amp;_Option_Rate2"/>
      <sheetName val="P_4__Why_Buy_&amp;_MAP2"/>
      <sheetName val="P_2_Price_Strategy5"/>
      <sheetName val="3f_Volume__Mix___Option_rate2"/>
      <sheetName val="J39L_PS_ME_Isr_Final_1"/>
      <sheetName val="MEM_facer_4"/>
      <sheetName val="MEM_Material4"/>
      <sheetName val="Country_page_facer4"/>
      <sheetName val="1f_Market_Profile4"/>
      <sheetName val="P1_Customer_&amp;_Market4"/>
      <sheetName val="2f_Pricing_Strategy4"/>
      <sheetName val="P_2_Price_Strategy8"/>
      <sheetName val="3f_Volume,_Mix_&amp;_Option_rate4"/>
      <sheetName val="P_3Volume,_Mixes_&amp;_Option_Rate4"/>
      <sheetName val="P_4__Why_Buy_&amp;_MAP4"/>
      <sheetName val="P_2_Price_Strategy9"/>
      <sheetName val="3f_Volume__Mix___Option_rate4"/>
      <sheetName val="J39L_PS_ME_Isr_Final_3"/>
      <sheetName val="WHL接地点WL"/>
      <sheetName val="SUM14ZC1"/>
      <sheetName val="メーカー"/>
      <sheetName val="工数(MC Calib.)"/>
      <sheetName val="HP1AM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P1AMLIST"/>
      <sheetName val="구동"/>
      <sheetName val="2.대외공문"/>
      <sheetName val="ML"/>
      <sheetName val="MC&amp;다변화"/>
      <sheetName val="Macro1"/>
      <sheetName val="종합"/>
      <sheetName val="HPMLGJN"/>
      <sheetName val="가공비(2)"/>
      <sheetName val="대표자"/>
      <sheetName val="등속"/>
      <sheetName val="변속"/>
      <sheetName val="액슬"/>
      <sheetName val="프레임"/>
      <sheetName val="RD제품개발투자비(매가)"/>
      <sheetName val="단표준"/>
      <sheetName val="대표경력"/>
      <sheetName val="도장DATA"/>
      <sheetName val="대책발표"/>
      <sheetName val="시중유출"/>
      <sheetName val="立発台帳"/>
      <sheetName val="내수1.8GL"/>
      <sheetName val="CAUDIT"/>
      <sheetName val="원단위 1계 2계"/>
      <sheetName val="TIBURON"/>
      <sheetName val="대외공문"/>
      <sheetName val="회사정보"/>
      <sheetName val="대구은행"/>
      <sheetName val="Code"/>
      <sheetName val="비교원RD-S"/>
      <sheetName val="DWPM"/>
      <sheetName val="sales"/>
      <sheetName val="을"/>
      <sheetName val="2_대외공문"/>
      <sheetName val="존4"/>
      <sheetName val="3.일반사상"/>
      <sheetName val="#REF"/>
      <sheetName val="그패프"/>
      <sheetName val="경쟁실분"/>
      <sheetName val="협조전"/>
      <sheetName val="KMCWD"/>
      <sheetName val="내수1_8GL"/>
      <sheetName val="R&amp;D"/>
      <sheetName val="GDP"/>
      <sheetName val="인사"/>
      <sheetName val="차장"/>
      <sheetName val="건수Table"/>
      <sheetName val="제안그래프"/>
      <sheetName val="(주)델코"/>
      <sheetName val="9806-9901"/>
      <sheetName val="0402"/>
      <sheetName val="封面"/>
      <sheetName val="集計結果"/>
      <sheetName val="지사"/>
      <sheetName val="실행예산SHEET도장재검토"/>
      <sheetName val="기초입력"/>
      <sheetName val="94登録"/>
      <sheetName val="물가자료"/>
      <sheetName val="IJABUNRI"/>
      <sheetName val="ESP"/>
      <sheetName val="외화"/>
      <sheetName val="LIST"/>
      <sheetName val="A-A"/>
      <sheetName val="부적합현황"/>
      <sheetName val="분석DATA(년도별)"/>
      <sheetName val="뒤차축소"/>
      <sheetName val="10.예산 및 원가 계획(02년)"/>
      <sheetName val="94B"/>
      <sheetName val="설비LIST"/>
      <sheetName val=" 매출 List"/>
      <sheetName val="현금경비중역"/>
      <sheetName val="국영"/>
      <sheetName val="고객불만(자료)"/>
      <sheetName val="부적합list"/>
      <sheetName val="CR CODE"/>
      <sheetName val="부서CODE"/>
      <sheetName val="THEME CODE"/>
      <sheetName val="기본데이타"/>
      <sheetName val="주소(한문)"/>
      <sheetName val="A1"/>
      <sheetName val="Y3-LIST"/>
      <sheetName val="신1"/>
      <sheetName val="원단위_1계_2계"/>
      <sheetName val="제조부문배부"/>
      <sheetName val="PARTLIST"/>
      <sheetName val="소유주(원)"/>
      <sheetName val="CVT산정"/>
      <sheetName val="문서처리전"/>
      <sheetName val="OPT손익 내수"/>
      <sheetName val="OPT손익 수출"/>
      <sheetName val="분석mast"/>
      <sheetName val="차수"/>
      <sheetName val="품의양식"/>
      <sheetName val="품의서양식 (3)"/>
      <sheetName val="직원신상"/>
      <sheetName val="3_일반사상"/>
      <sheetName val="96"/>
      <sheetName val="2004하기재료비"/>
      <sheetName val="部品_出力_W"/>
      <sheetName val="部品_入力_W"/>
      <sheetName val="BEND LOSS"/>
      <sheetName val="引用"/>
      <sheetName val="XV0個人"/>
      <sheetName val="财政供养人员增幅"/>
      <sheetName val="DPPM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Sheet1"/>
      <sheetName val="全需"/>
      <sheetName val="표지★"/>
      <sheetName val="設備投資"/>
      <sheetName val="B12前椅线"/>
      <sheetName val="0409"/>
      <sheetName val="2001年7月～原紙"/>
      <sheetName val="報告書表紙"/>
      <sheetName val="条件表"/>
      <sheetName val="Cat."/>
      <sheetName val="경비공통"/>
      <sheetName val="amp_spr"/>
      <sheetName val="万年历"/>
      <sheetName val="RD제품개발투자비_매가_"/>
      <sheetName val="수입검사실적"/>
      <sheetName val="説明"/>
      <sheetName val="珍迎購入品リスト"/>
      <sheetName val="수입"/>
      <sheetName val="MCT6"/>
      <sheetName val="시설업체주소록"/>
      <sheetName val="ORDER"/>
      <sheetName val="汇总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Schwerpunkte"/>
      <sheetName val="도급양식"/>
      <sheetName val="2004년성형생산실적"/>
      <sheetName val="2005년3개월성형생산실적"/>
      <sheetName val="管理表"/>
      <sheetName val="I-1"/>
      <sheetName val="M1master"/>
      <sheetName val="Hw_0415_TOTAL"/>
      <sheetName val="원재료 단가"/>
      <sheetName val="BOM"/>
      <sheetName val="INDIA-ML"/>
      <sheetName val="Sheet5"/>
      <sheetName val="2_대외공문1"/>
      <sheetName val="내수1_8GL1"/>
      <sheetName val="LX3.0 RR"/>
      <sheetName val="인원"/>
      <sheetName val="Form_Header"/>
      <sheetName val="職級別一覧（02年）"/>
      <sheetName val="OS-A(English)"/>
      <sheetName val="공휴일"/>
      <sheetName val="検査状況"/>
      <sheetName val="品質保証責任者届"/>
      <sheetName val="1xls"/>
      <sheetName val="BLF"/>
      <sheetName val="설변이력"/>
      <sheetName val="제조1과일일경영"/>
      <sheetName val="불량내역(입력)"/>
      <sheetName val="생산종합현황(출력-일)"/>
      <sheetName val="생산수량(입력)"/>
      <sheetName val="월생산계획"/>
      <sheetName val="비가동(입력)"/>
      <sheetName val="생산분석"/>
      <sheetName val="조립일보"/>
      <sheetName val="0000"/>
      <sheetName val="MASTER"/>
      <sheetName val="전체"/>
      <sheetName val="Segments"/>
      <sheetName val="MPST01V"/>
      <sheetName val="TEAM하반기 계획 (2)"/>
      <sheetName val="가능목표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생산1-2"/>
      <sheetName val="생산1-1"/>
      <sheetName val="10_예산_및_원가_계획(02년)"/>
      <sheetName val="_매출_List"/>
      <sheetName val="원단위_1계_2계1"/>
      <sheetName val="품의서양식_(3)"/>
      <sheetName val="기안"/>
      <sheetName val="임율"/>
      <sheetName val="기준표"/>
      <sheetName val="規模表紙"/>
      <sheetName val="작성양식"/>
      <sheetName val="SANTAMO"/>
      <sheetName val="HOLE 9905(1)"/>
      <sheetName val="항목"/>
      <sheetName val="1월"/>
      <sheetName val="만년달력"/>
      <sheetName val="2_대외공문2"/>
      <sheetName val="내수1_8GL2"/>
      <sheetName val="원단위_1계_2계2"/>
      <sheetName val="3_일반사상1"/>
      <sheetName val="품의서양식_(3)1"/>
      <sheetName val="설비사양서B-1"/>
      <sheetName val="M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3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 facer "/>
      <sheetName val="MEM Material"/>
      <sheetName val="Country page facer"/>
      <sheetName val="回答書"/>
      <sheetName val="1f Market Profile"/>
      <sheetName val="P1.Customer &amp; Market"/>
      <sheetName val="2f Pricing Strategy"/>
      <sheetName val="P.2 Price Strategy"/>
      <sheetName val="3f Volume, Mix &amp; Option rate"/>
      <sheetName val="P.3Volume, Mixes &amp; Option Rate"/>
      <sheetName val="P.4. Why Buy &amp; MAP"/>
      <sheetName val="2fPricingStrategy"/>
      <sheetName val="P_2PriceStrategy"/>
      <sheetName val="3fVolume_Mix_Optionrate"/>
      <sheetName val="P_2 Price Strategy"/>
      <sheetName val="3f Volume_ Mix _ Option rate"/>
      <sheetName val="MEM_facer_"/>
      <sheetName val="MEM_Material"/>
      <sheetName val="Country_page_facer"/>
      <sheetName val="1f_Market_Profile"/>
      <sheetName val="P1_Customer_&amp;_Market"/>
      <sheetName val="2f_Pricing_Strategy"/>
      <sheetName val="P_2_Price_Strategy"/>
      <sheetName val="3f_Volume,_Mix_&amp;_Option_rate"/>
      <sheetName val="P_3Volume,_Mixes_&amp;_Option_Rate"/>
      <sheetName val="P_4__Why_Buy_&amp;_MAP"/>
      <sheetName val="P_2_Price_Strategy1"/>
      <sheetName val="3f_Volume__Mix___Option_rate"/>
      <sheetName val="全需"/>
      <sheetName val="最新営業マンリスト"/>
      <sheetName val="J39L PS ME Isr Final "/>
      <sheetName val="実施期確認後CDFを記入"/>
      <sheetName val="KEI133"/>
      <sheetName val="リスト１－２"/>
      <sheetName val="LX-I4"/>
      <sheetName val="対4A市場情報入手依頼"/>
      <sheetName val="미결업무"/>
      <sheetName val="グラフ値入力"/>
      <sheetName val="計画変更"/>
      <sheetName val="GYOKAK2"/>
      <sheetName val="採点評価-成績一覧表"/>
      <sheetName val="全体成績一覧表"/>
      <sheetName val="合否判定基準表"/>
      <sheetName val="工事明細"/>
      <sheetName val="设备部房屋"/>
      <sheetName val="ﾊﾞﾘｾﾞﾛ"/>
      <sheetName val="検収期"/>
      <sheetName val="作業数ALL"/>
      <sheetName val="DETA1121ｋｋｋ"/>
      <sheetName val="MEM_facer_3"/>
      <sheetName val="MEM_Material3"/>
      <sheetName val="Country_page_facer3"/>
      <sheetName val="1f_Market_Profile3"/>
      <sheetName val="P1_Customer_&amp;_Market3"/>
      <sheetName val="2f_Pricing_Strategy3"/>
      <sheetName val="P_2_Price_Strategy6"/>
      <sheetName val="3f_Volume,_Mix_&amp;_Option_rate3"/>
      <sheetName val="P_3Volume,_Mixes_&amp;_Option_Rate3"/>
      <sheetName val="P_4__Why_Buy_&amp;_MAP3"/>
      <sheetName val="P_2_Price_Strategy7"/>
      <sheetName val="3f_Volume__Mix___Option_rate3"/>
      <sheetName val="J39L_PS_ME_Isr_Final_2"/>
      <sheetName val="MEM_facer_1"/>
      <sheetName val="MEM_Material1"/>
      <sheetName val="Country_page_facer1"/>
      <sheetName val="1f_Market_Profile1"/>
      <sheetName val="P1_Customer_&amp;_Market1"/>
      <sheetName val="2f_Pricing_Strategy1"/>
      <sheetName val="P_2_Price_Strategy2"/>
      <sheetName val="3f_Volume,_Mix_&amp;_Option_rate1"/>
      <sheetName val="P_3Volume,_Mixes_&amp;_Option_Rate1"/>
      <sheetName val="P_4__Why_Buy_&amp;_MAP1"/>
      <sheetName val="P_2_Price_Strategy3"/>
      <sheetName val="3f_Volume__Mix___Option_rate1"/>
      <sheetName val="J39L_PS_ME_Isr_Final_"/>
      <sheetName val="MEM_facer_2"/>
      <sheetName val="MEM_Material2"/>
      <sheetName val="Country_page_facer2"/>
      <sheetName val="1f_Market_Profile2"/>
      <sheetName val="P1_Customer_&amp;_Market2"/>
      <sheetName val="2f_Pricing_Strategy2"/>
      <sheetName val="P_2_Price_Strategy4"/>
      <sheetName val="3f_Volume,_Mix_&amp;_Option_rate2"/>
      <sheetName val="P_3Volume,_Mixes_&amp;_Option_Rate2"/>
      <sheetName val="P_4__Why_Buy_&amp;_MAP2"/>
      <sheetName val="P_2_Price_Strategy5"/>
      <sheetName val="3f_Volume__Mix___Option_rate2"/>
      <sheetName val="J39L_PS_ME_Isr_Final_1"/>
      <sheetName val="MEM_facer_4"/>
      <sheetName val="MEM_Material4"/>
      <sheetName val="Country_page_facer4"/>
      <sheetName val="1f_Market_Profile4"/>
      <sheetName val="P1_Customer_&amp;_Market4"/>
      <sheetName val="2f_Pricing_Strategy4"/>
      <sheetName val="P_2_Price_Strategy8"/>
      <sheetName val="3f_Volume,_Mix_&amp;_Option_rate4"/>
      <sheetName val="P_3Volume,_Mixes_&amp;_Option_Rate4"/>
      <sheetName val="P_4__Why_Buy_&amp;_MAP4"/>
      <sheetName val="P_2_Price_Strategy9"/>
      <sheetName val="3f_Volume__Mix___Option_rate4"/>
      <sheetName val="J39L_PS_ME_Isr_Final_3"/>
      <sheetName val="WHL接地点WL"/>
      <sheetName val="SUM14ZC1"/>
      <sheetName val="メーカー"/>
      <sheetName val="工数(MC Calib.)"/>
      <sheetName val="HP1AM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etitors spec."/>
      <sheetName val="Sheet2"/>
      <sheetName val="PA-Form C"/>
      <sheetName val="0-100time"/>
      <sheetName val="Pfm TGT"/>
      <sheetName val="Platform"/>
      <sheetName val="RE燃費"/>
      <sheetName val="NewI4燃費"/>
      <sheetName val="Sheet1"/>
      <sheetName val="費用"/>
      <sheetName val="PTList (fainal)"/>
      <sheetName val="PA-Form D"/>
      <sheetName val="New Tec (E)"/>
      <sheetName val="2+2Sp-Wt"/>
      <sheetName val="4Dr Wt"/>
      <sheetName val="(旧)評価List"/>
      <sheetName val="Wtまとめ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NPUT"/>
      <sheetName val="Top22(GER)"/>
      <sheetName val="研工事"/>
      <sheetName val="検索条件メイク"/>
      <sheetName val="equipval"/>
      <sheetName val="ﾊﾞﾝﾊﾟｰ性能委託書"/>
      <sheetName val="3f Volume, Mix &amp; Option rate"/>
      <sheetName val="P.2 Price Strategy"/>
      <sheetName val="2f Pricing Strategy"/>
      <sheetName val="HP1AM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7"/>
      <sheetName val="Sheet1"/>
      <sheetName val="発行表"/>
      <sheetName val="工数(MC Calib.)"/>
      <sheetName val="OM600"/>
      <sheetName val="output"/>
      <sheetName val="TC_Car_New4P"/>
      <sheetName val="工数_実0"/>
      <sheetName val="Kautex 4WD St.IV P&amp;D"/>
      <sheetName val="Sachs FL WHL"/>
      <sheetName val="作業数ALL"/>
      <sheetName val="3f Volume, Mix &amp; Option rate"/>
      <sheetName val="P.2 Price Strategy"/>
      <sheetName val="2f Pricing Strategy"/>
      <sheetName val="ORIGIN"/>
      <sheetName val="他社マスター作成件数"/>
      <sheetName val="ﾊﾟｯｹｰｼﾞ価格"/>
      <sheetName val="LIST"/>
      <sheetName val="WHL接地点WL"/>
      <sheetName val="定型"/>
      <sheetName val="成形場所"/>
      <sheetName val="データ取込"/>
      <sheetName val="■設定ファイル■"/>
      <sheetName val="解説a"/>
      <sheetName val="計画変更"/>
      <sheetName val="八本松工場"/>
      <sheetName val="物品授受"/>
      <sheetName val="132下実施期GAP"/>
      <sheetName val="GYOKAK2"/>
      <sheetName val="RE燃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etitors spec."/>
      <sheetName val="Sheet2"/>
      <sheetName val="PA-Form C"/>
      <sheetName val="0-100time"/>
      <sheetName val="Pfm TGT"/>
      <sheetName val="Platform"/>
      <sheetName val="RE燃費"/>
      <sheetName val="NewI4燃費"/>
      <sheetName val="Sheet1"/>
      <sheetName val="費用"/>
      <sheetName val="PTList (fainal)"/>
      <sheetName val="PA-Form D"/>
      <sheetName val="New Tec (E)"/>
      <sheetName val="2+2Sp-Wt"/>
      <sheetName val="4Dr Wt"/>
      <sheetName val="(旧)評価List"/>
      <sheetName val="Wtまとめ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NPUT"/>
      <sheetName val="Top22(GER)"/>
      <sheetName val="研工事"/>
      <sheetName val="検索条件メイク"/>
      <sheetName val="equipval"/>
      <sheetName val="ﾊﾞﾝﾊﾟｰ性能委託書"/>
      <sheetName val="3f Volume, Mix &amp; Option rate"/>
      <sheetName val="P.2 Price Strategy"/>
      <sheetName val="2f Pricing Strategy"/>
      <sheetName val="HP1AM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本"/>
      <sheetName val="Format"/>
      <sheetName val="J07"/>
      <sheetName val="J15"/>
      <sheetName val="J29"/>
      <sheetName val="J25A"/>
      <sheetName val="J25F"/>
      <sheetName val="J32"/>
      <sheetName val="J39"/>
      <sheetName val="J46"/>
      <sheetName val="J54"/>
      <sheetName val="J70"/>
      <sheetName val="J76"/>
      <sheetName val="J94"/>
      <sheetName val="J13N"/>
      <sheetName val="98総計試算"/>
      <sheetName val="J39L"/>
      <sheetName val="③Caseﾃｰﾌﾞﾙ"/>
      <sheetName val="①PMﾃｰﾌﾞﾙ"/>
      <sheetName val="②担体・加工ﾃｰﾌﾞﾙ"/>
      <sheetName val="Others (2)"/>
      <sheetName val="VIM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外運転"/>
      <sheetName val="Dashboard"/>
      <sheetName val="Development Start"/>
      <sheetName val="DV Release"/>
    </sheetNames>
    <sheetDataSet>
      <sheetData sheetId="0"/>
      <sheetData sheetId="1"/>
      <sheetData sheetId="2"/>
      <sheetData sheetId="3"/>
    </sheetDataSet>
  </externalBook>
</externalLink>
</file>

<file path=xl/externalLinks/externalLink4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  <sheetName val="発行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4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7"/>
      <sheetName val="Sheet1"/>
      <sheetName val="発行表"/>
      <sheetName val="工数(MC Calib.)"/>
      <sheetName val="OM600"/>
      <sheetName val="output"/>
      <sheetName val="TC_Car_New4P"/>
      <sheetName val="工数_実0"/>
      <sheetName val="Kautex 4WD St.IV P&amp;D"/>
      <sheetName val="Sachs FL WHL"/>
      <sheetName val="作業数ALL"/>
      <sheetName val="3f Volume, Mix &amp; Option rate"/>
      <sheetName val="P.2 Price Strategy"/>
      <sheetName val="2f Pricing Strategy"/>
      <sheetName val="ORIGIN"/>
      <sheetName val="他社マスター作成件数"/>
      <sheetName val="ﾊﾟｯｹｰｼﾞ価格"/>
      <sheetName val="LIST"/>
      <sheetName val="WHL接地点WL"/>
      <sheetName val="定型"/>
      <sheetName val="成形場所"/>
      <sheetName val="データ取込"/>
      <sheetName val="■設定ファイル■"/>
      <sheetName val="解説a"/>
      <sheetName val="計画変更"/>
      <sheetName val="八本松工場"/>
      <sheetName val="物品授受"/>
      <sheetName val="132下実施期GAP"/>
      <sheetName val="GYOKAK2"/>
      <sheetName val="RE燃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価格政連"/>
      <sheetName val="提出見積(B)"/>
      <sheetName val="新事推見積(B)"/>
      <sheetName val="条件(B)"/>
      <sheetName val="構成図(B)"/>
      <sheetName val="原価(B)"/>
      <sheetName val="顧客から入手"/>
      <sheetName val="提出見積(A)"/>
      <sheetName val="新事推見積(A)"/>
      <sheetName val="条件(A)"/>
      <sheetName val="構成図(A)"/>
      <sheetName val="原価(A)"/>
      <sheetName val="2003.9.1"/>
      <sheetName val="提出見積"/>
      <sheetName val="新事推見積"/>
      <sheetName val="条件"/>
      <sheetName val="構成図"/>
      <sheetName val="原価"/>
      <sheetName val="納品10"/>
      <sheetName val="3f Volume, Mix &amp; Option rate"/>
      <sheetName val="P.2 Price Strategy"/>
      <sheetName val="2f Pricing Strategy"/>
      <sheetName val="2003_9_1"/>
      <sheetName val="装備比較"/>
      <sheetName val="LX-I4"/>
      <sheetName val="#REF!"/>
      <sheetName val="ﾊﾞﾝﾊﾟｰ性能委託書"/>
      <sheetName val="メーカー"/>
      <sheetName val="集塵装置電力費"/>
      <sheetName val="J21KPL"/>
      <sheetName val="SUM14ZC1"/>
      <sheetName val="UT12ECT5"/>
      <sheetName val="130期131期"/>
      <sheetName val="경비공통"/>
      <sheetName val="導入商品明細"/>
      <sheetName val="スコアカード (2)"/>
      <sheetName val="先頭画面"/>
      <sheetName val="加工費"/>
      <sheetName val="原反"/>
      <sheetName val="購入部品費"/>
      <sheetName val="樹脂材料"/>
      <sheetName val="塗料接着剤"/>
      <sheetName val="要具費"/>
      <sheetName val="#REF"/>
      <sheetName val="Sheet1"/>
      <sheetName val="装備比辷"/>
      <sheetName val="ﾗﾍﾞﾙ"/>
      <sheetName val="旧価格(-199809)"/>
      <sheetName val="入1"/>
      <sheetName val="CH1"/>
      <sheetName val="CH2"/>
      <sheetName val="EX1"/>
      <sheetName val="TE1-2"/>
      <sheetName val="TE3"/>
      <sheetName val="TE4-5"/>
      <sheetName val="FIE系"/>
      <sheetName val="車両質量一覧"/>
      <sheetName val="実績CDF分析(0)"/>
      <sheetName val="部品入れ替え"/>
      <sheetName val="list"/>
      <sheetName val="価格政連.XLS"/>
      <sheetName val="%E4%BE%A1%E6%A0%BC%E6%94%BF%E9%"/>
      <sheetName val="作業数ALL"/>
      <sheetName val="案件(商社・海販インプットをコピー)"/>
      <sheetName val="データ"/>
      <sheetName val="ｻﾌﾟﾗｲﾔｰﾘｽﾄ"/>
      <sheetName val="ｾﾝﾀ別工数集計結果"/>
      <sheetName val="ﾌｨﾛｿﾌｨ領域別工数集計結果"/>
      <sheetName val="部_Gr別工数実績集計結果"/>
      <sheetName val="部別工数集計結果"/>
      <sheetName val="T01-220ｼﾘｰｽﾞ噴霧角"/>
      <sheetName val="チーム案2英語"/>
      <sheetName val="GYOKAK2"/>
      <sheetName val="9.2効果"/>
      <sheetName val="Ladder Report (2)"/>
      <sheetName val="DieCount"/>
      <sheetName val="Top22(GER)"/>
      <sheetName val="CD"/>
      <sheetName val="DATABASE"/>
      <sheetName val="実施期確認後CDFを記入"/>
      <sheetName val="PT開C・PT業"/>
      <sheetName val="発行表"/>
      <sheetName val="RE燃費"/>
      <sheetName val="5.세운W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4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4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Repair frequency"/>
      <sheetName val="J37E検討ｼｰﾄ"/>
      <sheetName val="Sheet1"/>
      <sheetName val="作業数ALL"/>
      <sheetName val="メーカー"/>
      <sheetName val="output"/>
      <sheetName val="データ"/>
      <sheetName val="2f Pricing Strategy"/>
      <sheetName val="P.2 Price Strategy"/>
      <sheetName val="3f Volume, Mix &amp; Option rate"/>
      <sheetName val="疲労限DB"/>
      <sheetName val="リスト１－２"/>
      <sheetName val="Sagyou Table"/>
      <sheetName val="グラフ値入力"/>
      <sheetName val="実施期確認後CDFを記入"/>
      <sheetName val="Repair_frequency2"/>
      <sheetName val="2f_Pricing_Strategy2"/>
      <sheetName val="P_2_Price_Strategy2"/>
      <sheetName val="3f_Volume,_Mix_&amp;_Option_rate2"/>
      <sheetName val="Repair_frequency"/>
      <sheetName val="2f_Pricing_Strategy"/>
      <sheetName val="P_2_Price_Strategy"/>
      <sheetName val="3f_Volume,_Mix_&amp;_Option_rate"/>
      <sheetName val="Repair_frequency1"/>
      <sheetName val="2f_Pricing_Strategy1"/>
      <sheetName val="P_2_Price_Strategy1"/>
      <sheetName val="3f_Volume,_Mix_&amp;_Option_rate1"/>
      <sheetName val="Repair_frequency3"/>
      <sheetName val="2f_Pricing_Strategy3"/>
      <sheetName val="P_2_Price_Strategy3"/>
      <sheetName val="3f_Volume,_Mix_&amp;_Option_rate3"/>
      <sheetName val="J37故障整備ＳＲＴ実車調査項目（案）"/>
      <sheetName val="KEI133"/>
      <sheetName val="ﾊﾞﾘｾﾞﾛ"/>
      <sheetName val="③Caseﾃｰﾌﾞﾙ"/>
      <sheetName val="②担体・加工ﾃｰﾌﾞﾙ"/>
      <sheetName val="①PMﾃｰﾌﾞﾙ"/>
      <sheetName val="検収期"/>
      <sheetName val="全需"/>
      <sheetName val="Percentage Allocation"/>
      <sheetName val="RE燃費"/>
      <sheetName val="ML"/>
      <sheetName val="発行表"/>
    </sheetNames>
    <definedNames>
      <definedName name="営業用取得税"/>
      <definedName name="営業用重量税"/>
      <definedName name="自家用取得税"/>
      <definedName name="自家用重量税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4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価格政連"/>
      <sheetName val="提出見積(B)"/>
      <sheetName val="新事推見積(B)"/>
      <sheetName val="条件(B)"/>
      <sheetName val="構成図(B)"/>
      <sheetName val="原価(B)"/>
      <sheetName val="顧客から入手"/>
      <sheetName val="提出見積(A)"/>
      <sheetName val="新事推見積(A)"/>
      <sheetName val="条件(A)"/>
      <sheetName val="構成図(A)"/>
      <sheetName val="原価(A)"/>
      <sheetName val="2003.9.1"/>
      <sheetName val="提出見積"/>
      <sheetName val="新事推見積"/>
      <sheetName val="条件"/>
      <sheetName val="構成図"/>
      <sheetName val="原価"/>
      <sheetName val="納品10"/>
      <sheetName val="3f Volume, Mix &amp; Option rate"/>
      <sheetName val="P.2 Price Strategy"/>
      <sheetName val="2f Pricing Strategy"/>
      <sheetName val="2003_9_1"/>
      <sheetName val="装備比較"/>
      <sheetName val="LX-I4"/>
      <sheetName val="#REF!"/>
      <sheetName val="ﾊﾞﾝﾊﾟｰ性能委託書"/>
      <sheetName val="メーカー"/>
      <sheetName val="集塵装置電力費"/>
      <sheetName val="J21KPL"/>
      <sheetName val="SUM14ZC1"/>
      <sheetName val="UT12ECT5"/>
      <sheetName val="130期131期"/>
      <sheetName val="경비공통"/>
      <sheetName val="導入商品明細"/>
      <sheetName val="スコアカード (2)"/>
      <sheetName val="先頭画面"/>
      <sheetName val="加工費"/>
      <sheetName val="原反"/>
      <sheetName val="購入部品費"/>
      <sheetName val="樹脂材料"/>
      <sheetName val="塗料接着剤"/>
      <sheetName val="要具費"/>
      <sheetName val="#REF"/>
      <sheetName val="Sheet1"/>
      <sheetName val="装備比辷"/>
      <sheetName val="ﾗﾍﾞﾙ"/>
      <sheetName val="旧価格(-199809)"/>
      <sheetName val="入1"/>
      <sheetName val="CH1"/>
      <sheetName val="CH2"/>
      <sheetName val="EX1"/>
      <sheetName val="TE1-2"/>
      <sheetName val="TE3"/>
      <sheetName val="TE4-5"/>
      <sheetName val="FIE系"/>
      <sheetName val="車両質量一覧"/>
      <sheetName val="実績CDF分析(0)"/>
      <sheetName val="部品入れ替え"/>
      <sheetName val="list"/>
      <sheetName val="価格政連.XLS"/>
      <sheetName val="%E4%BE%A1%E6%A0%BC%E6%94%BF%E9%"/>
      <sheetName val="作業数ALL"/>
      <sheetName val="案件(商社・海販インプットをコピー)"/>
      <sheetName val="データ"/>
      <sheetName val="ｻﾌﾟﾗｲﾔｰﾘｽﾄ"/>
      <sheetName val="ｾﾝﾀ別工数集計結果"/>
      <sheetName val="ﾌｨﾛｿﾌｨ領域別工数集計結果"/>
      <sheetName val="部_Gr別工数実績集計結果"/>
      <sheetName val="部別工数集計結果"/>
      <sheetName val="T01-220ｼﾘｰｽﾞ噴霧角"/>
      <sheetName val="チーム案2英語"/>
      <sheetName val="GYOKAK2"/>
      <sheetName val="9.2効果"/>
      <sheetName val="Ladder Report (2)"/>
      <sheetName val="DieCount"/>
      <sheetName val="Top22(GER)"/>
      <sheetName val="CD"/>
      <sheetName val="DATABASE"/>
      <sheetName val="実施期確認後CDFを記入"/>
      <sheetName val="PT開C・PT業"/>
      <sheetName val="発行表"/>
      <sheetName val="RE燃費"/>
    </sheetNames>
    <definedNames>
      <definedName name="営業用取得税"/>
      <definedName name="営業用重量税"/>
      <definedName name="自家用取得税"/>
      <definedName name="自家用重量税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4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Repair frequency"/>
      <sheetName val="J37E検討ｼｰﾄ"/>
      <sheetName val="Sheet1"/>
      <sheetName val="作業数ALL"/>
      <sheetName val="メーカー"/>
      <sheetName val="output"/>
      <sheetName val="データ"/>
      <sheetName val="2f Pricing Strategy"/>
      <sheetName val="P.2 Price Strategy"/>
      <sheetName val="3f Volume, Mix &amp; Option rate"/>
      <sheetName val="疲労限DB"/>
      <sheetName val="リスト１－２"/>
      <sheetName val="Sagyou Table"/>
      <sheetName val="グラフ値入力"/>
      <sheetName val="実施期確認後CDFを記入"/>
      <sheetName val="Repair_frequency2"/>
      <sheetName val="2f_Pricing_Strategy2"/>
      <sheetName val="P_2_Price_Strategy2"/>
      <sheetName val="3f_Volume,_Mix_&amp;_Option_rate2"/>
      <sheetName val="Repair_frequency"/>
      <sheetName val="2f_Pricing_Strategy"/>
      <sheetName val="P_2_Price_Strategy"/>
      <sheetName val="3f_Volume,_Mix_&amp;_Option_rate"/>
      <sheetName val="Repair_frequency1"/>
      <sheetName val="2f_Pricing_Strategy1"/>
      <sheetName val="P_2_Price_Strategy1"/>
      <sheetName val="3f_Volume,_Mix_&amp;_Option_rate1"/>
      <sheetName val="Repair_frequency3"/>
      <sheetName val="2f_Pricing_Strategy3"/>
      <sheetName val="P_2_Price_Strategy3"/>
      <sheetName val="3f_Volume,_Mix_&amp;_Option_rate3"/>
      <sheetName val="J37故障整備ＳＲＴ実車調査項目（案）"/>
      <sheetName val="KEI133"/>
      <sheetName val="ﾊﾞﾘｾﾞﾛ"/>
      <sheetName val="③Caseﾃｰﾌﾞﾙ"/>
      <sheetName val="②担体・加工ﾃｰﾌﾞﾙ"/>
      <sheetName val="①PMﾃｰﾌﾞﾙ"/>
      <sheetName val="検収期"/>
      <sheetName val="全需"/>
      <sheetName val="Percentage Allocation"/>
      <sheetName val="RE燃費"/>
      <sheetName val="ML"/>
      <sheetName val="発行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4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output"/>
      <sheetName val="133期目標_f2"/>
      <sheetName val="発行表"/>
      <sheetName val="採否比較金額"/>
      <sheetName val="評価比較件数"/>
      <sheetName val="2f Pricing Strategy"/>
      <sheetName val="P.2 Price Strategy"/>
      <sheetName val="3f Volume, Mix &amp; Option rate"/>
      <sheetName val="部品一覧"/>
      <sheetName val="試作DPロット日程"/>
      <sheetName val="全需"/>
      <sheetName val="作業数AL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output"/>
      <sheetName val="133期目標_f2"/>
      <sheetName val="発行表"/>
      <sheetName val="採否比較金額"/>
      <sheetName val="評価比較件数"/>
      <sheetName val="2f Pricing Strategy"/>
      <sheetName val="P.2 Price Strategy"/>
      <sheetName val="3f Volume, Mix &amp; Option rate"/>
      <sheetName val="部品一覧"/>
      <sheetName val="試作DPロット日程"/>
      <sheetName val="全需"/>
      <sheetName val="作業数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"/>
      <sheetName val="이익"/>
      <sheetName val="LCQ"/>
      <sheetName val="January"/>
      <sheetName val="직원신상"/>
      <sheetName val="59130-25200"/>
      <sheetName val="작성양식"/>
      <sheetName val="신규DEP"/>
      <sheetName val="존4"/>
      <sheetName val="2월"/>
      <sheetName val="진급관련DATA"/>
      <sheetName val="Macro1"/>
      <sheetName val="XGPROD"/>
      <sheetName val="ML"/>
      <sheetName val="참고"/>
      <sheetName val="구동"/>
      <sheetName val="鞤원신상"/>
      <sheetName val="사양"/>
      <sheetName val="대외공문"/>
      <sheetName val="Sheet3"/>
      <sheetName val="X-3 ENG"/>
      <sheetName val="BUS제원1"/>
      <sheetName val="미결업무"/>
      <sheetName val="통합data"/>
      <sheetName val="Sheet1"/>
      <sheetName val="FUEL FILLER"/>
      <sheetName val="기안1"/>
      <sheetName val="BND"/>
      <sheetName val="ORIGIN"/>
      <sheetName val="예산코드"/>
      <sheetName val="CAUDIT"/>
      <sheetName val="96수출"/>
      <sheetName val="GRACE"/>
      <sheetName val="차체부품 INS REPORT(갑)"/>
      <sheetName val="HP1AMLIST"/>
      <sheetName val="A-A"/>
      <sheetName val="회사정보"/>
      <sheetName val="3월 2주 품질현황"/>
      <sheetName val="금형미등록품"/>
      <sheetName val="06년영업팀CD"/>
      <sheetName val="2.대외공문"/>
      <sheetName val="건수"/>
      <sheetName val="가격표"/>
      <sheetName val="소화실적"/>
      <sheetName val="#REF"/>
      <sheetName val="DATA"/>
      <sheetName val="output"/>
      <sheetName val="作業数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外運転"/>
      <sheetName val="Dashboard"/>
      <sheetName val="Development Start"/>
      <sheetName val="DV Release"/>
    </sheetNames>
    <sheetDataSet>
      <sheetData sheetId="0"/>
      <sheetData sheetId="1"/>
      <sheetData sheetId="2"/>
      <sheetData sheetId="3"/>
    </sheetDataSet>
  </externalBook>
</externalLink>
</file>

<file path=xl/externalLinks/externalLink4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L"/>
      <sheetName val="#REF"/>
      <sheetName val="HP1AMLIST"/>
      <sheetName val="full (2)"/>
      <sheetName val="차수"/>
      <sheetName val="96"/>
      <sheetName val="THEME CODE"/>
      <sheetName val="PTR台손익"/>
      <sheetName val="분석mast"/>
      <sheetName val="매각단가"/>
      <sheetName val="2.대외공문"/>
      <sheetName val="구동"/>
      <sheetName val="경비공통"/>
      <sheetName val="OPT손익 내수"/>
      <sheetName val="OPT손익 수출"/>
      <sheetName val="반송불량율"/>
      <sheetName val="신고서.전"/>
      <sheetName val="작성양식"/>
      <sheetName val="기타"/>
      <sheetName val="E"/>
      <sheetName val="통합data"/>
      <sheetName val="Commodity names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대외공문"/>
      <sheetName val="Macro1"/>
      <sheetName val="DATA"/>
      <sheetName val="건수"/>
      <sheetName val="마감분석"/>
      <sheetName val="업체별재고금액"/>
      <sheetName val="계약"/>
      <sheetName val="품의서"/>
      <sheetName val="CR CODE"/>
      <sheetName val="부서CODE"/>
      <sheetName val="Sheet1"/>
      <sheetName val="2-2.매출분석"/>
      <sheetName val="외주현황.wq1"/>
      <sheetName val="품의양"/>
      <sheetName val="양식"/>
      <sheetName val="6.사양변경통보서"/>
      <sheetName val="수입"/>
      <sheetName val="full_(2)"/>
      <sheetName val="THEME_CODE"/>
      <sheetName val="2_대외공문"/>
      <sheetName val="OPT손익_내수"/>
      <sheetName val="OPT손익_수출"/>
      <sheetName val="신고서_전"/>
      <sheetName val="차체부품 INS REPORT(갑)"/>
      <sheetName val="CAUDIT"/>
      <sheetName val="전산품의"/>
      <sheetName val="集計結果"/>
      <sheetName val="가공비"/>
      <sheetName val="기안"/>
      <sheetName val="SEAL"/>
      <sheetName val="CVT산정"/>
      <sheetName val="수불부_입력"/>
      <sheetName val="주소(한문)"/>
      <sheetName val="상용"/>
      <sheetName val="검기갑지"/>
      <sheetName val="월보"/>
      <sheetName val="Sheet3"/>
      <sheetName val="설비사양서B-1"/>
      <sheetName val="A-100전제"/>
      <sheetName val="1.2"/>
      <sheetName val="2.대외공ꤸ"/>
      <sheetName val="분䀝mast"/>
      <sheetName val="969910( R)"/>
      <sheetName val="BS(5월-경리과)"/>
      <sheetName val="품목테이블"/>
      <sheetName val="CR_CODE"/>
      <sheetName val="S50 "/>
      <sheetName val="引用"/>
      <sheetName val="3f Volume, Mix &amp; Option rate"/>
      <sheetName val="P.2 Price Strategy"/>
      <sheetName val="2f Pricing Strategy"/>
      <sheetName val="out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4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"/>
      <sheetName val="이익"/>
      <sheetName val="LCQ"/>
      <sheetName val="January"/>
      <sheetName val="직원신상"/>
      <sheetName val="59130-25200"/>
      <sheetName val="작성양식"/>
      <sheetName val="신규DEP"/>
      <sheetName val="존4"/>
      <sheetName val="2월"/>
      <sheetName val="진급관련DATA"/>
      <sheetName val="Macro1"/>
      <sheetName val="XGPROD"/>
      <sheetName val="ML"/>
      <sheetName val="참고"/>
      <sheetName val="구동"/>
      <sheetName val="鞤원신상"/>
      <sheetName val="사양"/>
      <sheetName val="대외공문"/>
      <sheetName val="Sheet3"/>
      <sheetName val="X-3 ENG"/>
      <sheetName val="BUS제원1"/>
      <sheetName val="미결업무"/>
      <sheetName val="통합data"/>
      <sheetName val="Sheet1"/>
      <sheetName val="FUEL FILLER"/>
      <sheetName val="기안1"/>
      <sheetName val="BND"/>
      <sheetName val="ORIGIN"/>
      <sheetName val="예산코드"/>
      <sheetName val="CAUDIT"/>
      <sheetName val="96수출"/>
      <sheetName val="GRACE"/>
      <sheetName val="차체부품 INS REPORT(갑)"/>
      <sheetName val="HP1AMLIST"/>
      <sheetName val="A-A"/>
      <sheetName val="회사정보"/>
      <sheetName val="3월 2주 품질현황"/>
      <sheetName val="금형미등록품"/>
      <sheetName val="06년영업팀CD"/>
      <sheetName val="2.대외공문"/>
      <sheetName val="건수"/>
      <sheetName val="가격표"/>
      <sheetName val="소화실적"/>
      <sheetName val="#REF"/>
      <sheetName val="DATA"/>
      <sheetName val="output"/>
      <sheetName val="作業数ALL"/>
      <sheetName val="M1master"/>
      <sheetName val="THEME CODE"/>
      <sheetName val="CR CODE"/>
      <sheetName val="부서CODE"/>
      <sheetName val="협조전"/>
      <sheetName val="FUEL_FILLER"/>
      <sheetName val="문서처리전"/>
      <sheetName val="소유주(원)"/>
      <sheetName val="Tiburon"/>
      <sheetName val="2_대외공문"/>
      <sheetName val="1.변경범위"/>
      <sheetName val="비가동(입력)"/>
      <sheetName val="신臜DEP"/>
      <sheetName val="품명_자재코드"/>
      <sheetName val="금형991202"/>
      <sheetName val="작업명"/>
      <sheetName val="본문"/>
      <sheetName val="조직체계"/>
      <sheetName val="전체현황"/>
      <sheetName val="BS(5월-경리과)"/>
      <sheetName val="종합단가"/>
      <sheetName val="계산DATA입력"/>
      <sheetName val="계산정보"/>
      <sheetName val="CVT산정"/>
      <sheetName val="INPUT"/>
      <sheetName val="major"/>
      <sheetName val="상각율표"/>
      <sheetName val="입력1"/>
      <sheetName val="입력2"/>
      <sheetName val="입력3"/>
      <sheetName val="입력5"/>
      <sheetName val="입력6"/>
      <sheetName val="입력7"/>
      <sheetName val="공수"/>
      <sheetName val="생산종합현황(출력-일)"/>
      <sheetName val="인원"/>
      <sheetName val="차량포함"/>
      <sheetName val="단가"/>
      <sheetName val="2-2. 구체자재 직도보급현황"/>
      <sheetName val="RD제품개발투자비(매가)"/>
      <sheetName val="S-ding"/>
      <sheetName val="일위대가"/>
      <sheetName val="WXY"/>
      <sheetName val="검기갑지"/>
      <sheetName val="첨부1"/>
      <sheetName val="양식-금형"/>
      <sheetName val="10.예산 및 원가 계획(02년)"/>
      <sheetName val="Re1"/>
      <sheetName val="설비사양서B-1"/>
      <sheetName val="01_RY"/>
      <sheetName val="01_MT"/>
      <sheetName val="HMC 사전원가(원혁기준)13%"/>
      <sheetName val="6B008"/>
      <sheetName val="6C007(A)"/>
      <sheetName val="ODF"/>
      <sheetName val="사양정리"/>
      <sheetName val="DWPM"/>
      <sheetName val="Tbom-tot"/>
      <sheetName val="전체LIST"/>
      <sheetName val="자재소요"/>
      <sheetName val="판매계획"/>
      <sheetName val="당초"/>
      <sheetName val="사원테이블"/>
      <sheetName val="현재"/>
      <sheetName val="종합"/>
      <sheetName val="주소(한문)"/>
      <sheetName val="공정별설비검토"/>
      <sheetName val="S69300"/>
      <sheetName val="KMO"/>
      <sheetName val="외주현황.wq1"/>
      <sheetName val="조립품DB"/>
      <sheetName val="controll"/>
      <sheetName val="월목표"/>
      <sheetName val="할증 "/>
      <sheetName val="11"/>
      <sheetName val="28.8부"/>
      <sheetName val="집연95"/>
      <sheetName val="신고서.전"/>
      <sheetName val="RS#39000비교"/>
      <sheetName val="생산전망"/>
      <sheetName val="여비"/>
      <sheetName val="순위"/>
      <sheetName val="현금흐름표"/>
      <sheetName val="기타자료"/>
      <sheetName val="説明"/>
      <sheetName val="暗騒音→等高線"/>
      <sheetName val="BRAKE미주입"/>
      <sheetName val="品質保証責任者届"/>
      <sheetName val="検査状況"/>
      <sheetName val="Team 종합"/>
      <sheetName val="투자-국내2"/>
      <sheetName val="99년매출"/>
      <sheetName val="적찰분석"/>
      <sheetName val="작업표준서(OIC)"/>
      <sheetName val="D33PN"/>
      <sheetName val="원본DATA"/>
      <sheetName val="차수"/>
      <sheetName val="품목별소요량"/>
      <sheetName val="S50 "/>
      <sheetName val="2004하기재료비"/>
      <sheetName val="기본"/>
      <sheetName val="1차수정9711-9807"/>
      <sheetName val="문서원본대장"/>
      <sheetName val="비교원가제출.고"/>
      <sheetName val="제안서"/>
      <sheetName val="불량현상별END"/>
      <sheetName val="UPG表"/>
      <sheetName val="code"/>
      <sheetName val="F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4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厂提报"/>
      <sheetName val="集团汇总"/>
      <sheetName val="要求"/>
      <sheetName val="10月库存统计"/>
      <sheetName val="①营业收入"/>
      <sheetName val="②营业成本"/>
      <sheetName val="③销售费用"/>
      <sheetName val="④管理费用"/>
      <sheetName val="⑤财务费用"/>
      <sheetName val="⑥营业利润"/>
      <sheetName val="⑦净利润"/>
      <sheetName val="⑧投入产出分析"/>
      <sheetName val="⑨上周生产实际"/>
      <sheetName val="⑩交付情况"/>
      <sheetName val="⑪人均产值"/>
      <sheetName val="⑫一次交验合格率"/>
      <sheetName val="⑬运费"/>
      <sheetName val="⑭人员现状"/>
      <sheetName val="⑮效率统计"/>
      <sheetName val="⑯回款"/>
      <sheetName val="⑰库存明细"/>
      <sheetName val="月数据明细"/>
      <sheetName val="Sheet5"/>
      <sheetName val="M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L"/>
      <sheetName val="#REF"/>
      <sheetName val="HP1AMLIST"/>
      <sheetName val="full (2)"/>
      <sheetName val="차수"/>
      <sheetName val="96"/>
      <sheetName val="THEME CODE"/>
      <sheetName val="PTR台손익"/>
      <sheetName val="분석mast"/>
      <sheetName val="매각단가"/>
      <sheetName val="2.대외공문"/>
      <sheetName val="구동"/>
      <sheetName val="경비공통"/>
      <sheetName val="OPT손익 내수"/>
      <sheetName val="OPT손익 수출"/>
      <sheetName val="반송불량율"/>
      <sheetName val="신고서.전"/>
      <sheetName val="작성양식"/>
      <sheetName val="기타"/>
      <sheetName val="E"/>
      <sheetName val="통합data"/>
      <sheetName val="Commodity names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대외공문"/>
      <sheetName val="Macro1"/>
      <sheetName val="DATA"/>
      <sheetName val="건수"/>
      <sheetName val="마감분석"/>
      <sheetName val="업체별재고금액"/>
      <sheetName val="계약"/>
      <sheetName val="품의서"/>
      <sheetName val="CR CODE"/>
      <sheetName val="부서CODE"/>
      <sheetName val="Sheet1"/>
      <sheetName val="2-2.매출분석"/>
      <sheetName val="외주현황.wq1"/>
      <sheetName val="품의양"/>
      <sheetName val="양식"/>
      <sheetName val="6.사양변경통보서"/>
      <sheetName val="수입"/>
      <sheetName val="full_(2)"/>
      <sheetName val="THEME_CODE"/>
      <sheetName val="2_대외공문"/>
      <sheetName val="OPT손익_내수"/>
      <sheetName val="OPT손익_수출"/>
      <sheetName val="신고서_전"/>
      <sheetName val="차체부품 INS REPORT(갑)"/>
      <sheetName val="CAUDIT"/>
      <sheetName val="전산품의"/>
      <sheetName val="集計結果"/>
      <sheetName val="가공비"/>
      <sheetName val="기안"/>
      <sheetName val="SEAL"/>
      <sheetName val="CVT산정"/>
      <sheetName val="수불부_입력"/>
      <sheetName val="주소(한문)"/>
      <sheetName val="상용"/>
      <sheetName val="검기갑지"/>
      <sheetName val="월보"/>
      <sheetName val="Sheet3"/>
      <sheetName val="설비사양서B-1"/>
      <sheetName val="A-100전제"/>
      <sheetName val="1.2"/>
      <sheetName val="2.대외공ꤸ"/>
      <sheetName val="분䀝mast"/>
      <sheetName val="969910( R)"/>
      <sheetName val="BS(5월-경리과)"/>
      <sheetName val="품목테이블"/>
      <sheetName val="CR_CODE"/>
      <sheetName val="S50 "/>
      <sheetName val="引用"/>
      <sheetName val="3f Volume, Mix &amp; Option rate"/>
      <sheetName val="P.2 Price Strategy"/>
      <sheetName val="2f Pricing Strategy"/>
      <sheetName val="output"/>
      <sheetName val="미결업무"/>
      <sheetName val="ﾏｽﾀ"/>
      <sheetName val="major"/>
      <sheetName val="条件表"/>
      <sheetName val="소유주(원)"/>
      <sheetName val="立発台帳"/>
      <sheetName val="개발일정"/>
      <sheetName val="COST관리"/>
      <sheetName val="존4"/>
      <sheetName val="목록"/>
      <sheetName val="A-A"/>
      <sheetName val="编码"/>
      <sheetName val="비교원RD-S"/>
      <sheetName val="MACRO1.XLM"/>
      <sheetName val="직원신상"/>
      <sheetName val="050218"/>
      <sheetName val="珍迎購入品リスト"/>
      <sheetName val="RHW"/>
      <sheetName val="기타자료"/>
      <sheetName val="프로젝트"/>
      <sheetName val="순위"/>
      <sheetName val="RD제품개발투자비(매가)"/>
      <sheetName val="BUS제원1"/>
      <sheetName val="환율change"/>
      <sheetName val="94B"/>
      <sheetName val="説明"/>
      <sheetName val="손익분석"/>
      <sheetName val="성보6"/>
      <sheetName val="선반OPT"/>
      <sheetName val="표2"/>
      <sheetName val="内製樹脂"/>
      <sheetName val="full_(2)1"/>
      <sheetName val="2_대외공문1"/>
      <sheetName val="THEME_CODE1"/>
      <sheetName val="OPT손익_내수1"/>
      <sheetName val="OPT손익_수출1"/>
      <sheetName val="신고서_전1"/>
      <sheetName val="외주현황_wq1"/>
      <sheetName val="차체부품_INS_REPORT(갑)"/>
      <sheetName val="6_사양변경통보서"/>
      <sheetName val="종합"/>
      <sheetName val="비교"/>
      <sheetName val="S69300"/>
      <sheetName val="full_(2)2"/>
      <sheetName val="2_대외공문2"/>
      <sheetName val="THEME_CODE2"/>
      <sheetName val="OPT손익_내수2"/>
      <sheetName val="OPT손익_수출2"/>
      <sheetName val="신고서_전2"/>
      <sheetName val="외주현황_wq11"/>
      <sheetName val="CR_CODE1"/>
      <sheetName val="차체부품_INS_REPORT(갑)1"/>
      <sheetName val="6_사양변경통보서1"/>
      <sheetName val="Process Flow Chart"/>
      <sheetName val="문서처리전"/>
      <sheetName val="Tibur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4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E1" t="str">
            <v>零件号</v>
          </cell>
          <cell r="F1" t="str">
            <v>描述</v>
          </cell>
          <cell r="G1" t="str">
            <v>描述2</v>
          </cell>
          <cell r="H1" t="str">
            <v>单位</v>
          </cell>
          <cell r="I1" t="str">
            <v>期初数量</v>
          </cell>
          <cell r="J1" t="str">
            <v>期初单件实际成本</v>
          </cell>
          <cell r="K1" t="str">
            <v>期初标准成本</v>
          </cell>
          <cell r="L1" t="str">
            <v>期初金额(标准+差异)</v>
          </cell>
          <cell r="M1" t="str">
            <v>当期入库数量</v>
          </cell>
          <cell r="N1" t="str">
            <v>实际入库单价</v>
          </cell>
          <cell r="O1" t="str">
            <v>入库标准单价</v>
          </cell>
          <cell r="P1" t="str">
            <v>当期入库单位差异</v>
          </cell>
          <cell r="Q1" t="str">
            <v>当期入库金额</v>
          </cell>
          <cell r="R1" t="str">
            <v>当期出库数量</v>
          </cell>
        </row>
        <row r="2">
          <cell r="E2" t="str">
            <v>BAS0010010</v>
          </cell>
          <cell r="F2" t="str">
            <v>H6扶手旋转轴套</v>
          </cell>
          <cell r="G2" t="str">
            <v>POM(M90-88)</v>
          </cell>
          <cell r="H2" t="str">
            <v>Ea</v>
          </cell>
          <cell r="I2">
            <v>14280</v>
          </cell>
          <cell r="J2">
            <v>5.2956899746000001</v>
          </cell>
          <cell r="K2">
            <v>5.0846479999999996</v>
          </cell>
          <cell r="L2">
            <v>75622.452837288001</v>
          </cell>
          <cell r="M2">
            <v>0</v>
          </cell>
          <cell r="N2">
            <v>5.3722895491999996</v>
          </cell>
          <cell r="O2">
            <v>5.0846479999999996</v>
          </cell>
          <cell r="P2">
            <v>0.28764154920000001</v>
          </cell>
          <cell r="Q2">
            <v>0</v>
          </cell>
          <cell r="R2">
            <v>-3389</v>
          </cell>
        </row>
        <row r="3">
          <cell r="E3" t="str">
            <v>BCL0000023</v>
          </cell>
          <cell r="F3" t="str">
            <v>M20卡子</v>
          </cell>
          <cell r="G3" t="str">
            <v>60Si2Mn</v>
          </cell>
          <cell r="H3" t="str">
            <v>Ea</v>
          </cell>
          <cell r="I3">
            <v>9719</v>
          </cell>
          <cell r="J3">
            <v>9.4770379299999999E-2</v>
          </cell>
          <cell r="K3">
            <v>0.1027</v>
          </cell>
          <cell r="L3">
            <v>921.07331641669998</v>
          </cell>
          <cell r="M3">
            <v>0</v>
          </cell>
          <cell r="N3">
            <v>9.7952895400000004E-2</v>
          </cell>
          <cell r="O3">
            <v>0.1027</v>
          </cell>
          <cell r="P3">
            <v>-4.7471045999999996E-3</v>
          </cell>
          <cell r="Q3">
            <v>0</v>
          </cell>
          <cell r="R3">
            <v>-24</v>
          </cell>
        </row>
        <row r="4">
          <cell r="E4" t="str">
            <v>BCL0000030</v>
          </cell>
          <cell r="F4" t="str">
            <v>奥驰镜头卡子</v>
          </cell>
          <cell r="G4" t="str">
            <v>Q235镀白锌</v>
          </cell>
          <cell r="H4" t="str">
            <v>Ea</v>
          </cell>
          <cell r="I4">
            <v>120</v>
          </cell>
          <cell r="J4">
            <v>0.40897986469999997</v>
          </cell>
          <cell r="K4">
            <v>0.44319999999999998</v>
          </cell>
          <cell r="L4">
            <v>49.077583764000003</v>
          </cell>
          <cell r="M4">
            <v>1045</v>
          </cell>
          <cell r="N4">
            <v>0.42271395569999998</v>
          </cell>
          <cell r="O4">
            <v>0.44319999999999998</v>
          </cell>
          <cell r="P4">
            <v>-2.0486044299999999E-2</v>
          </cell>
          <cell r="Q4">
            <v>441.73608370649998</v>
          </cell>
          <cell r="R4">
            <v>-1054</v>
          </cell>
        </row>
        <row r="5">
          <cell r="E5" t="str">
            <v>BCL0000031</v>
          </cell>
          <cell r="F5" t="str">
            <v>奥驰镜头限位卡子</v>
          </cell>
          <cell r="G5" t="str">
            <v>Q235镀白锌</v>
          </cell>
          <cell r="H5" t="str">
            <v>Ea</v>
          </cell>
          <cell r="I5">
            <v>141</v>
          </cell>
          <cell r="J5">
            <v>0.1135952648</v>
          </cell>
          <cell r="K5">
            <v>0.1231</v>
          </cell>
          <cell r="L5">
            <v>16.0169323368</v>
          </cell>
          <cell r="M5">
            <v>974</v>
          </cell>
          <cell r="N5">
            <v>0.1174099457</v>
          </cell>
          <cell r="O5">
            <v>0.1231</v>
          </cell>
          <cell r="P5">
            <v>-5.6900542999999996E-3</v>
          </cell>
          <cell r="Q5">
            <v>114.35728711180001</v>
          </cell>
          <cell r="R5">
            <v>-1054</v>
          </cell>
        </row>
        <row r="6">
          <cell r="E6" t="str">
            <v>BCL0000032</v>
          </cell>
          <cell r="F6" t="str">
            <v>1780镜头卡子</v>
          </cell>
          <cell r="G6" t="str">
            <v>Q235 t=1.5镀白锌</v>
          </cell>
          <cell r="H6" t="str">
            <v>Ea</v>
          </cell>
          <cell r="I6">
            <v>0</v>
          </cell>
          <cell r="J6">
            <v>0.37759999999999999</v>
          </cell>
          <cell r="K6">
            <v>0.37759999999999999</v>
          </cell>
          <cell r="L6">
            <v>0</v>
          </cell>
          <cell r="M6">
            <v>2047</v>
          </cell>
          <cell r="N6">
            <v>0.36014618609999999</v>
          </cell>
          <cell r="O6">
            <v>0.37759999999999999</v>
          </cell>
          <cell r="P6">
            <v>-1.74538139E-2</v>
          </cell>
          <cell r="Q6">
            <v>737.21924294669998</v>
          </cell>
          <cell r="R6">
            <v>-2000</v>
          </cell>
        </row>
        <row r="7">
          <cell r="E7" t="str">
            <v>BCL0000033</v>
          </cell>
          <cell r="F7" t="str">
            <v>∮2线卡子</v>
          </cell>
          <cell r="G7" t="str">
            <v>铜</v>
          </cell>
          <cell r="H7" t="str">
            <v>Ea</v>
          </cell>
          <cell r="I7">
            <v>0</v>
          </cell>
          <cell r="J7">
            <v>2.3099999999999999E-2</v>
          </cell>
          <cell r="K7">
            <v>2.3099999999999999E-2</v>
          </cell>
          <cell r="L7">
            <v>0</v>
          </cell>
          <cell r="M7">
            <v>4910</v>
          </cell>
          <cell r="N7">
            <v>2.3099999999999999E-2</v>
          </cell>
          <cell r="O7">
            <v>2.3099999999999999E-2</v>
          </cell>
          <cell r="P7">
            <v>0</v>
          </cell>
          <cell r="Q7">
            <v>113.42100000000001</v>
          </cell>
          <cell r="R7">
            <v>-4910</v>
          </cell>
        </row>
        <row r="8">
          <cell r="E8" t="str">
            <v>BCL0000044</v>
          </cell>
          <cell r="F8" t="str">
            <v>BWL7500 D型卡扣组件</v>
          </cell>
          <cell r="G8" t="str">
            <v>POM D450</v>
          </cell>
          <cell r="H8" t="str">
            <v>Ea</v>
          </cell>
          <cell r="I8">
            <v>2000</v>
          </cell>
          <cell r="J8">
            <v>0.16333356509999999</v>
          </cell>
          <cell r="K8">
            <v>0.17699999999999999</v>
          </cell>
          <cell r="L8">
            <v>326.66713019999997</v>
          </cell>
          <cell r="M8">
            <v>0</v>
          </cell>
          <cell r="N8">
            <v>0.1688185247</v>
          </cell>
          <cell r="O8">
            <v>0.17699999999999999</v>
          </cell>
          <cell r="P8">
            <v>-8.1814752999999994E-3</v>
          </cell>
          <cell r="Q8">
            <v>0</v>
          </cell>
          <cell r="R8">
            <v>0</v>
          </cell>
        </row>
        <row r="9">
          <cell r="E9" t="str">
            <v>BCL0000045</v>
          </cell>
          <cell r="F9" t="str">
            <v>6486灯泡安装卡子</v>
          </cell>
          <cell r="G9" t="str">
            <v>白锌</v>
          </cell>
          <cell r="H9" t="str">
            <v>Ea</v>
          </cell>
          <cell r="I9">
            <v>0</v>
          </cell>
          <cell r="J9">
            <v>8.5500000000000007E-2</v>
          </cell>
          <cell r="K9">
            <v>8.5500000000000007E-2</v>
          </cell>
          <cell r="L9">
            <v>0</v>
          </cell>
          <cell r="M9">
            <v>960</v>
          </cell>
          <cell r="N9">
            <v>8.5500000000000007E-2</v>
          </cell>
          <cell r="O9">
            <v>8.5500000000000007E-2</v>
          </cell>
          <cell r="P9">
            <v>0</v>
          </cell>
          <cell r="Q9">
            <v>82.08</v>
          </cell>
          <cell r="R9">
            <v>-960</v>
          </cell>
        </row>
        <row r="10">
          <cell r="E10" t="str">
            <v>BCL0000047</v>
          </cell>
          <cell r="F10" t="str">
            <v>塑料铆钉(卡扣)</v>
          </cell>
          <cell r="G10" t="str">
            <v>1B16951200010</v>
          </cell>
          <cell r="H10" t="str">
            <v>Ea</v>
          </cell>
          <cell r="I10">
            <v>15599</v>
          </cell>
          <cell r="J10">
            <v>1.0240209196000001</v>
          </cell>
          <cell r="K10">
            <v>0.98605741499999999</v>
          </cell>
          <cell r="L10">
            <v>15973.7023248404</v>
          </cell>
          <cell r="M10">
            <v>0</v>
          </cell>
          <cell r="N10">
            <v>1.0386350852999999</v>
          </cell>
          <cell r="O10">
            <v>0.98605741499999999</v>
          </cell>
          <cell r="P10">
            <v>5.2577670299999997E-2</v>
          </cell>
          <cell r="Q10">
            <v>0</v>
          </cell>
          <cell r="R10">
            <v>-4400</v>
          </cell>
        </row>
        <row r="11">
          <cell r="E11" t="str">
            <v>BCL0000048</v>
          </cell>
          <cell r="F11" t="str">
            <v>塑料铆钉(卡扣)</v>
          </cell>
          <cell r="G11" t="str">
            <v>1B16984500005</v>
          </cell>
          <cell r="H11" t="str">
            <v>Ea</v>
          </cell>
          <cell r="I11">
            <v>1500</v>
          </cell>
          <cell r="J11">
            <v>6.2657339399999998E-2</v>
          </cell>
          <cell r="K11">
            <v>6.7900000000000002E-2</v>
          </cell>
          <cell r="L11">
            <v>93.986009100000004</v>
          </cell>
          <cell r="M11">
            <v>4800</v>
          </cell>
          <cell r="N11">
            <v>6.4761456699999997E-2</v>
          </cell>
          <cell r="O11">
            <v>6.7900000000000002E-2</v>
          </cell>
          <cell r="P11">
            <v>-3.1385432999999998E-3</v>
          </cell>
          <cell r="Q11">
            <v>310.85499215999999</v>
          </cell>
          <cell r="R11">
            <v>0</v>
          </cell>
        </row>
        <row r="12">
          <cell r="E12" t="str">
            <v>BEC0000041</v>
          </cell>
          <cell r="F12" t="str">
            <v>1029室灯泡12V</v>
          </cell>
          <cell r="G12" t="str">
            <v>12V/5W</v>
          </cell>
          <cell r="H12" t="str">
            <v>Ea</v>
          </cell>
          <cell r="I12">
            <v>1391</v>
          </cell>
          <cell r="J12">
            <v>0.57166747780000005</v>
          </cell>
          <cell r="K12">
            <v>0.61950000000000005</v>
          </cell>
          <cell r="L12">
            <v>795.1894616198</v>
          </cell>
          <cell r="M12">
            <v>2000</v>
          </cell>
          <cell r="N12">
            <v>0.59086483649999999</v>
          </cell>
          <cell r="O12">
            <v>0.61950000000000005</v>
          </cell>
          <cell r="P12">
            <v>-2.8635163500000001E-2</v>
          </cell>
          <cell r="Q12">
            <v>1181.729673</v>
          </cell>
          <cell r="R12">
            <v>-1790</v>
          </cell>
        </row>
        <row r="13">
          <cell r="E13" t="str">
            <v>BEC0000042</v>
          </cell>
          <cell r="F13" t="str">
            <v>1029室灯泡24V</v>
          </cell>
          <cell r="G13" t="str">
            <v>24V/5W</v>
          </cell>
          <cell r="H13" t="str">
            <v>Ea</v>
          </cell>
          <cell r="I13">
            <v>493</v>
          </cell>
          <cell r="J13">
            <v>0.57166747780000005</v>
          </cell>
          <cell r="K13">
            <v>0.61950000000000005</v>
          </cell>
          <cell r="L13">
            <v>281.83206655539999</v>
          </cell>
          <cell r="M13">
            <v>0</v>
          </cell>
          <cell r="N13">
            <v>0.59086483649999999</v>
          </cell>
          <cell r="O13">
            <v>0.61950000000000005</v>
          </cell>
          <cell r="P13">
            <v>-2.8635163500000001E-2</v>
          </cell>
          <cell r="Q13">
            <v>0</v>
          </cell>
          <cell r="R13">
            <v>-10</v>
          </cell>
        </row>
        <row r="14">
          <cell r="E14" t="str">
            <v>BEC0000044</v>
          </cell>
          <cell r="F14" t="str">
            <v>DJ611-F3X0.6A/BSO铜插头</v>
          </cell>
          <cell r="G14" t="str">
            <v>铜</v>
          </cell>
          <cell r="H14" t="str">
            <v>Ea</v>
          </cell>
          <cell r="I14">
            <v>16076</v>
          </cell>
          <cell r="J14">
            <v>9.0433273300000006E-2</v>
          </cell>
          <cell r="K14">
            <v>9.8000000000000004E-2</v>
          </cell>
          <cell r="L14">
            <v>1453.8053015708001</v>
          </cell>
          <cell r="M14">
            <v>0</v>
          </cell>
          <cell r="N14">
            <v>9.34701436E-2</v>
          </cell>
          <cell r="O14">
            <v>9.8000000000000004E-2</v>
          </cell>
          <cell r="P14">
            <v>-4.5298563999999998E-3</v>
          </cell>
          <cell r="Q14">
            <v>0</v>
          </cell>
          <cell r="R14">
            <v>-1330</v>
          </cell>
        </row>
        <row r="15">
          <cell r="E15" t="str">
            <v>BEC0000045</v>
          </cell>
          <cell r="F15" t="str">
            <v>DJ7031Y-3-11/2插台</v>
          </cell>
          <cell r="G15" t="str">
            <v>PE</v>
          </cell>
          <cell r="H15" t="str">
            <v>Ea</v>
          </cell>
          <cell r="I15">
            <v>5489</v>
          </cell>
          <cell r="J15">
            <v>0.59058464209999995</v>
          </cell>
          <cell r="K15">
            <v>0.64</v>
          </cell>
          <cell r="L15">
            <v>3241.7191004869001</v>
          </cell>
          <cell r="M15">
            <v>0</v>
          </cell>
          <cell r="N15">
            <v>0.6104172645</v>
          </cell>
          <cell r="O15">
            <v>0.64</v>
          </cell>
          <cell r="P15">
            <v>-2.9582735499999999E-2</v>
          </cell>
          <cell r="Q15">
            <v>0</v>
          </cell>
          <cell r="R15">
            <v>-1320</v>
          </cell>
        </row>
        <row r="16">
          <cell r="E16" t="str">
            <v>BEC0000049</v>
          </cell>
          <cell r="F16" t="str">
            <v>AMP282104-1 插接件护套</v>
          </cell>
          <cell r="H16" t="str">
            <v>Ea</v>
          </cell>
          <cell r="I16">
            <v>127</v>
          </cell>
          <cell r="J16">
            <v>1.6332433719999999</v>
          </cell>
          <cell r="K16">
            <v>1.7699</v>
          </cell>
          <cell r="L16">
            <v>207.42190824400001</v>
          </cell>
          <cell r="M16">
            <v>0</v>
          </cell>
          <cell r="N16">
            <v>1.6880898695</v>
          </cell>
          <cell r="O16">
            <v>1.7699</v>
          </cell>
          <cell r="P16">
            <v>-8.1810130499999995E-2</v>
          </cell>
          <cell r="Q16">
            <v>0</v>
          </cell>
          <cell r="R16">
            <v>-68</v>
          </cell>
        </row>
        <row r="17">
          <cell r="E17" t="str">
            <v>BEC0000050</v>
          </cell>
          <cell r="F17" t="str">
            <v>翘板式开关</v>
          </cell>
          <cell r="G17" t="str">
            <v>组件</v>
          </cell>
          <cell r="H17" t="str">
            <v>Ea</v>
          </cell>
          <cell r="I17">
            <v>15</v>
          </cell>
          <cell r="J17">
            <v>2.8606443601999998</v>
          </cell>
          <cell r="K17">
            <v>3.1</v>
          </cell>
          <cell r="L17">
            <v>42.909665402999998</v>
          </cell>
          <cell r="M17">
            <v>0</v>
          </cell>
          <cell r="N17">
            <v>2.9567086250000001</v>
          </cell>
          <cell r="O17">
            <v>3.1</v>
          </cell>
          <cell r="P17">
            <v>-0.143291375</v>
          </cell>
          <cell r="Q17">
            <v>0</v>
          </cell>
          <cell r="R17">
            <v>0</v>
          </cell>
        </row>
        <row r="18">
          <cell r="E18" t="str">
            <v>BEC0000051</v>
          </cell>
          <cell r="F18" t="str">
            <v>按压式接线器</v>
          </cell>
          <cell r="G18" t="str">
            <v>白色CH-2 2位 10A</v>
          </cell>
          <cell r="H18" t="str">
            <v>Ea</v>
          </cell>
          <cell r="I18">
            <v>1</v>
          </cell>
          <cell r="J18">
            <v>9.5970004299999995E-2</v>
          </cell>
          <cell r="K18">
            <v>0.104</v>
          </cell>
          <cell r="L18">
            <v>9.5970004299999995E-2</v>
          </cell>
          <cell r="M18">
            <v>0</v>
          </cell>
          <cell r="N18">
            <v>9.9192805499999995E-2</v>
          </cell>
          <cell r="O18">
            <v>0.104</v>
          </cell>
          <cell r="P18">
            <v>-4.8071944999999996E-3</v>
          </cell>
          <cell r="Q18">
            <v>0</v>
          </cell>
          <cell r="R18">
            <v>0</v>
          </cell>
        </row>
        <row r="19">
          <cell r="E19" t="str">
            <v>BEC0000070</v>
          </cell>
          <cell r="F19" t="str">
            <v>依顿电调插座端子</v>
          </cell>
          <cell r="G19" t="str">
            <v>2.54杜邦端子</v>
          </cell>
          <cell r="H19" t="str">
            <v>Ea</v>
          </cell>
          <cell r="I19">
            <v>400</v>
          </cell>
          <cell r="J19">
            <v>3.2666713E-2</v>
          </cell>
          <cell r="K19">
            <v>3.5400000000000001E-2</v>
          </cell>
          <cell r="L19">
            <v>13.0666852</v>
          </cell>
          <cell r="M19">
            <v>0</v>
          </cell>
          <cell r="N19">
            <v>3.3763704899999997E-2</v>
          </cell>
          <cell r="O19">
            <v>3.5400000000000001E-2</v>
          </cell>
          <cell r="P19">
            <v>-1.6362951000000001E-3</v>
          </cell>
          <cell r="Q19">
            <v>0</v>
          </cell>
          <cell r="R19">
            <v>-1</v>
          </cell>
        </row>
        <row r="20">
          <cell r="E20" t="str">
            <v>BEC0000071</v>
          </cell>
          <cell r="F20" t="str">
            <v>蓝塑铜线AVX0.3</v>
          </cell>
          <cell r="H20" t="str">
            <v>M</v>
          </cell>
          <cell r="I20">
            <v>721</v>
          </cell>
          <cell r="J20">
            <v>0.4251286635</v>
          </cell>
          <cell r="K20">
            <v>0.4607</v>
          </cell>
          <cell r="L20">
            <v>306.51776638349997</v>
          </cell>
          <cell r="M20">
            <v>0</v>
          </cell>
          <cell r="N20">
            <v>0.43940505279999997</v>
          </cell>
          <cell r="O20">
            <v>0.4607</v>
          </cell>
          <cell r="P20">
            <v>-2.1294947200000001E-2</v>
          </cell>
          <cell r="Q20">
            <v>0</v>
          </cell>
          <cell r="R20">
            <v>-1</v>
          </cell>
        </row>
        <row r="21">
          <cell r="E21" t="str">
            <v>BEC0000072</v>
          </cell>
          <cell r="F21" t="str">
            <v>橙塑铜线AVX0.3</v>
          </cell>
          <cell r="H21" t="str">
            <v>M</v>
          </cell>
          <cell r="I21">
            <v>11489</v>
          </cell>
          <cell r="J21">
            <v>0.4251286635</v>
          </cell>
          <cell r="K21">
            <v>0.4607</v>
          </cell>
          <cell r="L21">
            <v>4884.3032149515002</v>
          </cell>
          <cell r="M21">
            <v>0</v>
          </cell>
          <cell r="N21">
            <v>0.43940505279999997</v>
          </cell>
          <cell r="O21">
            <v>0.4607</v>
          </cell>
          <cell r="P21">
            <v>-2.1294947200000001E-2</v>
          </cell>
          <cell r="Q21">
            <v>0</v>
          </cell>
          <cell r="R21">
            <v>-1</v>
          </cell>
        </row>
        <row r="22">
          <cell r="E22" t="str">
            <v>BEC0000073</v>
          </cell>
          <cell r="F22" t="str">
            <v>灰塑铜线AVX0.3</v>
          </cell>
          <cell r="H22" t="str">
            <v>M</v>
          </cell>
          <cell r="I22">
            <v>701.1</v>
          </cell>
          <cell r="J22">
            <v>0.4251286635</v>
          </cell>
          <cell r="K22">
            <v>0.4607</v>
          </cell>
          <cell r="L22">
            <v>298.05770597989999</v>
          </cell>
          <cell r="M22">
            <v>0</v>
          </cell>
          <cell r="N22">
            <v>0.43940505279999997</v>
          </cell>
          <cell r="O22">
            <v>0.4607</v>
          </cell>
          <cell r="P22">
            <v>-2.1294947200000001E-2</v>
          </cell>
          <cell r="Q22">
            <v>0</v>
          </cell>
          <cell r="R22">
            <v>-1</v>
          </cell>
        </row>
        <row r="23">
          <cell r="E23" t="str">
            <v>BEC0000074</v>
          </cell>
          <cell r="F23" t="str">
            <v>黄塑铜线AVX0.3</v>
          </cell>
          <cell r="H23" t="str">
            <v>M</v>
          </cell>
          <cell r="I23">
            <v>752.3</v>
          </cell>
          <cell r="J23">
            <v>0.4251286635</v>
          </cell>
          <cell r="K23">
            <v>0.4607</v>
          </cell>
          <cell r="L23">
            <v>319.82429355110003</v>
          </cell>
          <cell r="M23">
            <v>0</v>
          </cell>
          <cell r="N23">
            <v>0.43940505279999997</v>
          </cell>
          <cell r="O23">
            <v>0.4607</v>
          </cell>
          <cell r="P23">
            <v>-2.1294947200000001E-2</v>
          </cell>
          <cell r="Q23">
            <v>0</v>
          </cell>
          <cell r="R23">
            <v>-1</v>
          </cell>
        </row>
        <row r="24">
          <cell r="E24" t="str">
            <v>BEC0000078</v>
          </cell>
          <cell r="F24" t="str">
            <v>铜插头</v>
          </cell>
          <cell r="G24" t="str">
            <v>DJ611-H2.2*0.6A/BL2</v>
          </cell>
          <cell r="H24" t="str">
            <v>Ea</v>
          </cell>
          <cell r="I24">
            <v>3150</v>
          </cell>
          <cell r="J24">
            <v>0.1025218027</v>
          </cell>
          <cell r="K24">
            <v>0.1111</v>
          </cell>
          <cell r="L24">
            <v>322.94367850499998</v>
          </cell>
          <cell r="M24">
            <v>0</v>
          </cell>
          <cell r="N24">
            <v>0.10596462199999999</v>
          </cell>
          <cell r="O24">
            <v>0.1111</v>
          </cell>
          <cell r="P24">
            <v>-5.1353780000000003E-3</v>
          </cell>
          <cell r="Q24">
            <v>0</v>
          </cell>
          <cell r="R24">
            <v>0</v>
          </cell>
        </row>
        <row r="25">
          <cell r="E25" t="str">
            <v>BEC0000085</v>
          </cell>
          <cell r="F25" t="str">
            <v>拨动开关</v>
          </cell>
          <cell r="G25" t="str">
            <v>301-SS-13G06</v>
          </cell>
          <cell r="H25" t="str">
            <v>Ea</v>
          </cell>
          <cell r="I25">
            <v>452</v>
          </cell>
          <cell r="J25">
            <v>1.0615758942</v>
          </cell>
          <cell r="K25">
            <v>1.1504000000000001</v>
          </cell>
          <cell r="L25">
            <v>479.83230417840002</v>
          </cell>
          <cell r="M25">
            <v>4400</v>
          </cell>
          <cell r="N25">
            <v>1.097225033</v>
          </cell>
          <cell r="O25">
            <v>1.1504000000000001</v>
          </cell>
          <cell r="P25">
            <v>-5.3174966999999997E-2</v>
          </cell>
          <cell r="Q25">
            <v>4827.7901451999996</v>
          </cell>
          <cell r="R25">
            <v>-1800</v>
          </cell>
        </row>
        <row r="26">
          <cell r="E26" t="str">
            <v>BEC0010001</v>
          </cell>
          <cell r="F26" t="str">
            <v>H6插接器</v>
          </cell>
          <cell r="G26" t="str">
            <v>1-967678-1</v>
          </cell>
          <cell r="H26" t="str">
            <v>EA</v>
          </cell>
          <cell r="I26">
            <v>31426</v>
          </cell>
          <cell r="J26">
            <v>4.328154917</v>
          </cell>
          <cell r="K26">
            <v>4.6902999999999997</v>
          </cell>
          <cell r="L26">
            <v>136016.596421642</v>
          </cell>
          <cell r="M26">
            <v>0</v>
          </cell>
          <cell r="N26">
            <v>3.1474640201000001</v>
          </cell>
          <cell r="O26">
            <v>4.6902999999999997</v>
          </cell>
          <cell r="P26">
            <v>-1.5428359799</v>
          </cell>
          <cell r="Q26">
            <v>0</v>
          </cell>
          <cell r="R26">
            <v>-505</v>
          </cell>
        </row>
        <row r="27">
          <cell r="E27" t="str">
            <v>BFA0000003</v>
          </cell>
          <cell r="F27" t="str">
            <v>F扣</v>
          </cell>
          <cell r="H27" t="str">
            <v>EA</v>
          </cell>
          <cell r="I27">
            <v>497974</v>
          </cell>
          <cell r="J27">
            <v>0.53680173620000005</v>
          </cell>
          <cell r="K27">
            <v>0.51695038199999999</v>
          </cell>
          <cell r="L27">
            <v>267313.30778245901</v>
          </cell>
          <cell r="M27">
            <v>159176</v>
          </cell>
          <cell r="N27">
            <v>0.544470538</v>
          </cell>
          <cell r="O27">
            <v>0.51695038199999999</v>
          </cell>
          <cell r="P27">
            <v>2.7520156E-2</v>
          </cell>
          <cell r="Q27">
            <v>86666.642356687997</v>
          </cell>
          <cell r="R27">
            <v>-25000</v>
          </cell>
        </row>
        <row r="28">
          <cell r="E28" t="str">
            <v>BFA0000007</v>
          </cell>
          <cell r="F28" t="str">
            <v>φ8平垫(黑色)</v>
          </cell>
          <cell r="G28" t="str">
            <v>黑色</v>
          </cell>
          <cell r="H28" t="str">
            <v>Ea</v>
          </cell>
          <cell r="I28">
            <v>-3393</v>
          </cell>
          <cell r="J28">
            <v>1.2457644800000001E-2</v>
          </cell>
          <cell r="K28">
            <v>1.35E-2</v>
          </cell>
          <cell r="L28">
            <v>-42.268788806400003</v>
          </cell>
          <cell r="M28">
            <v>0</v>
          </cell>
          <cell r="N28">
            <v>1.28759892E-2</v>
          </cell>
          <cell r="O28">
            <v>1.35E-2</v>
          </cell>
          <cell r="P28">
            <v>-6.2401079999999999E-4</v>
          </cell>
          <cell r="Q28">
            <v>0</v>
          </cell>
          <cell r="R28">
            <v>-528</v>
          </cell>
        </row>
        <row r="29">
          <cell r="E29" t="str">
            <v>BFA0000008</v>
          </cell>
          <cell r="F29" t="str">
            <v>φ8弹簧垫(黑色)</v>
          </cell>
          <cell r="G29" t="str">
            <v>黑色</v>
          </cell>
          <cell r="H29" t="str">
            <v>Ea</v>
          </cell>
          <cell r="I29">
            <v>-2115</v>
          </cell>
          <cell r="J29">
            <v>1.05197889E-2</v>
          </cell>
          <cell r="K29">
            <v>1.14E-2</v>
          </cell>
          <cell r="L29">
            <v>-22.249353523500002</v>
          </cell>
          <cell r="M29">
            <v>0</v>
          </cell>
          <cell r="N29">
            <v>1.08730575E-2</v>
          </cell>
          <cell r="O29">
            <v>1.14E-2</v>
          </cell>
          <cell r="P29">
            <v>-5.2694250000000003E-4</v>
          </cell>
          <cell r="Q29">
            <v>0</v>
          </cell>
          <cell r="R29">
            <v>0</v>
          </cell>
        </row>
        <row r="30">
          <cell r="E30" t="str">
            <v>BFA0000010</v>
          </cell>
          <cell r="F30" t="str">
            <v>M8自锁螺母(白)</v>
          </cell>
          <cell r="G30" t="str">
            <v>镀白锌</v>
          </cell>
          <cell r="H30" t="str">
            <v>Ea</v>
          </cell>
          <cell r="I30">
            <v>-22430</v>
          </cell>
          <cell r="J30">
            <v>4.8907790700000002E-2</v>
          </cell>
          <cell r="K30">
            <v>5.2999999999999999E-2</v>
          </cell>
          <cell r="L30">
            <v>-1097.0017454010001</v>
          </cell>
          <cell r="M30">
            <v>0</v>
          </cell>
          <cell r="N30">
            <v>7.6302158100000003E-2</v>
          </cell>
          <cell r="O30">
            <v>5.2999999999999999E-2</v>
          </cell>
          <cell r="P30">
            <v>2.3302158100000001E-2</v>
          </cell>
          <cell r="Q30">
            <v>0</v>
          </cell>
          <cell r="R30">
            <v>-1193</v>
          </cell>
        </row>
        <row r="31">
          <cell r="E31" t="str">
            <v>BFA0000013</v>
          </cell>
          <cell r="F31" t="str">
            <v>ST4.2*13自攻螺钉达克罗黑</v>
          </cell>
          <cell r="G31" t="str">
            <v>达克罗黑</v>
          </cell>
          <cell r="H31" t="str">
            <v>Ea</v>
          </cell>
          <cell r="I31">
            <v>1428</v>
          </cell>
          <cell r="J31">
            <v>3.8203444000000003E-2</v>
          </cell>
          <cell r="K31">
            <v>4.1399999999999999E-2</v>
          </cell>
          <cell r="L31">
            <v>54.554518031999997</v>
          </cell>
          <cell r="M31">
            <v>0</v>
          </cell>
          <cell r="N31">
            <v>3.9486366799999999E-2</v>
          </cell>
          <cell r="O31">
            <v>4.1399999999999999E-2</v>
          </cell>
          <cell r="P31">
            <v>-1.9136331999999999E-3</v>
          </cell>
          <cell r="Q31">
            <v>0</v>
          </cell>
          <cell r="R31">
            <v>-200</v>
          </cell>
        </row>
        <row r="32">
          <cell r="E32" t="str">
            <v>BFA0000015</v>
          </cell>
          <cell r="F32" t="str">
            <v>5*20元机十字</v>
          </cell>
          <cell r="G32" t="str">
            <v>环保兰白锌</v>
          </cell>
          <cell r="H32" t="str">
            <v>Ea</v>
          </cell>
          <cell r="I32">
            <v>946</v>
          </cell>
          <cell r="J32">
            <v>3.4696847699999998E-2</v>
          </cell>
          <cell r="K32">
            <v>3.7600000000000001E-2</v>
          </cell>
          <cell r="L32">
            <v>32.823217924200002</v>
          </cell>
          <cell r="M32">
            <v>0</v>
          </cell>
          <cell r="N32">
            <v>3.5862014300000002E-2</v>
          </cell>
          <cell r="O32">
            <v>3.7600000000000001E-2</v>
          </cell>
          <cell r="P32">
            <v>-1.7379857000000001E-3</v>
          </cell>
          <cell r="Q32">
            <v>0</v>
          </cell>
          <cell r="R32">
            <v>0</v>
          </cell>
        </row>
        <row r="33">
          <cell r="E33" t="str">
            <v>BFA0000016</v>
          </cell>
          <cell r="F33" t="str">
            <v>6*16元机十字钉</v>
          </cell>
          <cell r="G33" t="str">
            <v>环保兰白锌</v>
          </cell>
          <cell r="H33" t="str">
            <v>Ea</v>
          </cell>
          <cell r="I33">
            <v>206</v>
          </cell>
          <cell r="J33">
            <v>3.5711915099999998E-2</v>
          </cell>
          <cell r="K33">
            <v>3.8699999999999998E-2</v>
          </cell>
          <cell r="L33">
            <v>7.3566545106000003</v>
          </cell>
          <cell r="M33">
            <v>0</v>
          </cell>
          <cell r="N33">
            <v>3.6911169000000001E-2</v>
          </cell>
          <cell r="O33">
            <v>3.8699999999999998E-2</v>
          </cell>
          <cell r="P33">
            <v>-1.7888310000000001E-3</v>
          </cell>
          <cell r="Q33">
            <v>0</v>
          </cell>
          <cell r="R33">
            <v>-352</v>
          </cell>
        </row>
        <row r="34">
          <cell r="E34" t="str">
            <v>BFA0000021</v>
          </cell>
          <cell r="F34" t="str">
            <v>十字自攻钉ST4.8*16</v>
          </cell>
          <cell r="G34" t="str">
            <v>镀黑锌</v>
          </cell>
          <cell r="H34" t="str">
            <v>Ea</v>
          </cell>
          <cell r="I34">
            <v>-909</v>
          </cell>
          <cell r="J34">
            <v>3.4881405400000003E-2</v>
          </cell>
          <cell r="K34">
            <v>3.78E-2</v>
          </cell>
          <cell r="L34">
            <v>-31.7071975086</v>
          </cell>
          <cell r="M34">
            <v>2000</v>
          </cell>
          <cell r="N34">
            <v>3.6052769700000001E-2</v>
          </cell>
          <cell r="O34">
            <v>3.78E-2</v>
          </cell>
          <cell r="P34">
            <v>-1.7472302999999999E-3</v>
          </cell>
          <cell r="Q34">
            <v>72.105539399999998</v>
          </cell>
          <cell r="R34">
            <v>-1204</v>
          </cell>
        </row>
        <row r="35">
          <cell r="E35" t="str">
            <v>BFA0000028</v>
          </cell>
          <cell r="F35" t="str">
            <v>M6自锁螺母</v>
          </cell>
          <cell r="G35" t="str">
            <v>镀白锌</v>
          </cell>
          <cell r="H35" t="str">
            <v>Ea</v>
          </cell>
          <cell r="I35">
            <v>100</v>
          </cell>
          <cell r="J35">
            <v>2.6484029999999999E-2</v>
          </cell>
          <cell r="K35">
            <v>2.87E-2</v>
          </cell>
          <cell r="L35">
            <v>2.6484030000000001</v>
          </cell>
          <cell r="M35">
            <v>10543</v>
          </cell>
          <cell r="N35">
            <v>2.8613309300000001E-2</v>
          </cell>
          <cell r="O35">
            <v>2.87E-2</v>
          </cell>
          <cell r="P35">
            <v>-8.6690700000000007E-5</v>
          </cell>
          <cell r="Q35">
            <v>301.67011994990003</v>
          </cell>
          <cell r="R35">
            <v>-10543</v>
          </cell>
        </row>
        <row r="36">
          <cell r="E36" t="str">
            <v>BFA0000053</v>
          </cell>
          <cell r="F36" t="str">
            <v>(306)5*8沉头螺丝(彩)</v>
          </cell>
          <cell r="H36" t="str">
            <v>Ea</v>
          </cell>
          <cell r="I36">
            <v>1848</v>
          </cell>
          <cell r="J36">
            <v>1.9747674E-2</v>
          </cell>
          <cell r="K36">
            <v>2.1399999999999999E-2</v>
          </cell>
          <cell r="L36">
            <v>36.493701551999997</v>
          </cell>
          <cell r="M36">
            <v>0</v>
          </cell>
          <cell r="N36">
            <v>2.04108273E-2</v>
          </cell>
          <cell r="O36">
            <v>2.1399999999999999E-2</v>
          </cell>
          <cell r="P36">
            <v>-9.8917269999999999E-4</v>
          </cell>
          <cell r="Q36">
            <v>0</v>
          </cell>
          <cell r="R36">
            <v>0</v>
          </cell>
        </row>
        <row r="37">
          <cell r="E37" t="str">
            <v>BFA0000129</v>
          </cell>
          <cell r="F37" t="str">
            <v>4.2*16十字槽盘头自攻螺钉</v>
          </cell>
          <cell r="G37" t="str">
            <v>白锌</v>
          </cell>
          <cell r="H37" t="str">
            <v>EA</v>
          </cell>
          <cell r="I37">
            <v>5570</v>
          </cell>
          <cell r="J37">
            <v>1.87326066E-2</v>
          </cell>
          <cell r="K37">
            <v>2.0299999999999999E-2</v>
          </cell>
          <cell r="L37">
            <v>104.34061876200001</v>
          </cell>
          <cell r="M37">
            <v>0</v>
          </cell>
          <cell r="N37">
            <v>1.9361672600000001E-2</v>
          </cell>
          <cell r="O37">
            <v>2.0299999999999999E-2</v>
          </cell>
          <cell r="P37">
            <v>-9.383274E-4</v>
          </cell>
          <cell r="Q37">
            <v>0</v>
          </cell>
          <cell r="R37">
            <v>0</v>
          </cell>
        </row>
        <row r="38">
          <cell r="E38" t="str">
            <v>BFA0000133</v>
          </cell>
          <cell r="F38" t="str">
            <v>BC316外后视镜M8铜螺母</v>
          </cell>
          <cell r="H38" t="str">
            <v>EA</v>
          </cell>
          <cell r="I38">
            <v>688</v>
          </cell>
          <cell r="J38">
            <v>0.80863956540000004</v>
          </cell>
          <cell r="K38">
            <v>0.87629999999999997</v>
          </cell>
          <cell r="L38">
            <v>556.34402099520003</v>
          </cell>
          <cell r="M38">
            <v>0</v>
          </cell>
          <cell r="N38">
            <v>0.83579476389999996</v>
          </cell>
          <cell r="O38">
            <v>0.87629999999999997</v>
          </cell>
          <cell r="P38">
            <v>-4.0505236100000001E-2</v>
          </cell>
          <cell r="Q38">
            <v>0</v>
          </cell>
          <cell r="R38">
            <v>0</v>
          </cell>
        </row>
        <row r="39">
          <cell r="E39" t="str">
            <v>BFA0000138</v>
          </cell>
          <cell r="F39" t="str">
            <v>3GD半圆头螺钉</v>
          </cell>
          <cell r="G39" t="str">
            <v>SWRCH22A(M3*8)</v>
          </cell>
          <cell r="H39" t="str">
            <v>Ea</v>
          </cell>
          <cell r="I39">
            <v>17564</v>
          </cell>
          <cell r="J39">
            <v>2.7683655099999999E-2</v>
          </cell>
          <cell r="K39">
            <v>0.03</v>
          </cell>
          <cell r="L39">
            <v>486.23571817639998</v>
          </cell>
          <cell r="M39">
            <v>10000</v>
          </cell>
          <cell r="N39">
            <v>2.8613309300000001E-2</v>
          </cell>
          <cell r="O39">
            <v>0.03</v>
          </cell>
          <cell r="P39">
            <v>-1.3866906999999999E-3</v>
          </cell>
          <cell r="Q39">
            <v>286.13309299999997</v>
          </cell>
          <cell r="R39">
            <v>-14740</v>
          </cell>
        </row>
        <row r="40">
          <cell r="E40" t="str">
            <v>BFA0000139</v>
          </cell>
          <cell r="F40" t="str">
            <v>18D半圆头螺钉</v>
          </cell>
          <cell r="G40" t="str">
            <v>SWRCH22A M4*10</v>
          </cell>
          <cell r="H40" t="str">
            <v>Ea</v>
          </cell>
          <cell r="I40">
            <v>2120</v>
          </cell>
          <cell r="J40">
            <v>2.7683655099999999E-2</v>
          </cell>
          <cell r="K40">
            <v>0.03</v>
          </cell>
          <cell r="L40">
            <v>58.689348811999999</v>
          </cell>
          <cell r="M40">
            <v>0</v>
          </cell>
          <cell r="N40">
            <v>2.8613309300000001E-2</v>
          </cell>
          <cell r="O40">
            <v>0.03</v>
          </cell>
          <cell r="P40">
            <v>-1.3866906999999999E-3</v>
          </cell>
          <cell r="Q40">
            <v>0</v>
          </cell>
          <cell r="R40">
            <v>0</v>
          </cell>
        </row>
        <row r="41">
          <cell r="E41" t="str">
            <v>BFA0000140</v>
          </cell>
          <cell r="F41" t="str">
            <v>元机自攻2.9*42</v>
          </cell>
          <cell r="G41" t="str">
            <v>环保兰白锌</v>
          </cell>
          <cell r="H41" t="str">
            <v>Ea</v>
          </cell>
          <cell r="I41">
            <v>10165</v>
          </cell>
          <cell r="J41">
            <v>3.2666713E-2</v>
          </cell>
          <cell r="K41">
            <v>3.5400000000000001E-2</v>
          </cell>
          <cell r="L41">
            <v>332.05713764500001</v>
          </cell>
          <cell r="M41">
            <v>4000</v>
          </cell>
          <cell r="N41">
            <v>3.3763704899999997E-2</v>
          </cell>
          <cell r="O41">
            <v>3.5400000000000001E-2</v>
          </cell>
          <cell r="P41">
            <v>-1.6362951000000001E-3</v>
          </cell>
          <cell r="Q41">
            <v>135.0548196</v>
          </cell>
          <cell r="R41">
            <v>-4789</v>
          </cell>
        </row>
        <row r="42">
          <cell r="E42" t="str">
            <v>BFA0000142</v>
          </cell>
          <cell r="F42" t="str">
            <v>元机自攻2.9*9.5</v>
          </cell>
          <cell r="G42" t="str">
            <v>镀白锌</v>
          </cell>
          <cell r="H42" t="str">
            <v>Ea</v>
          </cell>
          <cell r="I42">
            <v>30380</v>
          </cell>
          <cell r="J42">
            <v>1.15348563E-2</v>
          </cell>
          <cell r="K42">
            <v>1.2500000000000001E-2</v>
          </cell>
          <cell r="L42">
            <v>350.42893439400001</v>
          </cell>
          <cell r="M42">
            <v>0</v>
          </cell>
          <cell r="N42">
            <v>1.1922212200000001E-2</v>
          </cell>
          <cell r="O42">
            <v>1.2500000000000001E-2</v>
          </cell>
          <cell r="P42">
            <v>-5.7778780000000002E-4</v>
          </cell>
          <cell r="Q42">
            <v>0</v>
          </cell>
          <cell r="R42">
            <v>0</v>
          </cell>
        </row>
        <row r="43">
          <cell r="E43" t="str">
            <v>BFA0000143</v>
          </cell>
          <cell r="F43" t="str">
            <v>C35DB特殊螺丝(M6*32)</v>
          </cell>
          <cell r="G43" t="str">
            <v>双头螺栓</v>
          </cell>
          <cell r="H43" t="str">
            <v>Ea</v>
          </cell>
          <cell r="I43">
            <v>42534</v>
          </cell>
          <cell r="J43">
            <v>0.4318650195</v>
          </cell>
          <cell r="K43">
            <v>0.46800000000000003</v>
          </cell>
          <cell r="L43">
            <v>18368.946739413001</v>
          </cell>
          <cell r="M43">
            <v>0</v>
          </cell>
          <cell r="N43">
            <v>0.44636762470000002</v>
          </cell>
          <cell r="O43">
            <v>0.46800000000000003</v>
          </cell>
          <cell r="P43">
            <v>-2.1632375299999999E-2</v>
          </cell>
          <cell r="Q43">
            <v>0</v>
          </cell>
          <cell r="R43">
            <v>0</v>
          </cell>
        </row>
        <row r="44">
          <cell r="E44" t="str">
            <v>BFA0000144</v>
          </cell>
          <cell r="F44" t="str">
            <v>元机自攻2.9*19</v>
          </cell>
          <cell r="G44" t="str">
            <v>环保兰白锌</v>
          </cell>
          <cell r="H44" t="str">
            <v>Ea</v>
          </cell>
          <cell r="I44">
            <v>38094</v>
          </cell>
          <cell r="J44">
            <v>2.3161991400000002E-2</v>
          </cell>
          <cell r="K44">
            <v>2.5100000000000001E-2</v>
          </cell>
          <cell r="L44">
            <v>882.33290039159999</v>
          </cell>
          <cell r="M44">
            <v>15000</v>
          </cell>
          <cell r="N44">
            <v>2.3939802100000001E-2</v>
          </cell>
          <cell r="O44">
            <v>2.5100000000000001E-2</v>
          </cell>
          <cell r="P44">
            <v>-1.1601979000000001E-3</v>
          </cell>
          <cell r="Q44">
            <v>359.09703150000001</v>
          </cell>
          <cell r="R44">
            <v>-14295</v>
          </cell>
        </row>
        <row r="45">
          <cell r="E45" t="str">
            <v>BFA0000146</v>
          </cell>
          <cell r="F45" t="str">
            <v>φ10平垫(黑达克罗)</v>
          </cell>
          <cell r="G45" t="str">
            <v>黑达克罗</v>
          </cell>
          <cell r="H45" t="str">
            <v>Ea</v>
          </cell>
          <cell r="I45">
            <v>1589</v>
          </cell>
          <cell r="J45">
            <v>4.7339050200000003E-2</v>
          </cell>
          <cell r="K45">
            <v>5.1299999999999998E-2</v>
          </cell>
          <cell r="L45">
            <v>75.221750767800003</v>
          </cell>
          <cell r="M45">
            <v>3630</v>
          </cell>
          <cell r="N45">
            <v>4.8928758900000001E-2</v>
          </cell>
          <cell r="O45">
            <v>5.1299999999999998E-2</v>
          </cell>
          <cell r="P45">
            <v>-2.3712411000000001E-3</v>
          </cell>
          <cell r="Q45">
            <v>177.61139480700001</v>
          </cell>
          <cell r="R45">
            <v>-4004</v>
          </cell>
        </row>
        <row r="46">
          <cell r="E46" t="str">
            <v>BFA0000154</v>
          </cell>
          <cell r="F46" t="str">
            <v>元机十字钉5*8达克罗</v>
          </cell>
          <cell r="G46" t="str">
            <v>达克罗白</v>
          </cell>
          <cell r="H46" t="str">
            <v>Ea</v>
          </cell>
          <cell r="I46">
            <v>1799</v>
          </cell>
          <cell r="J46">
            <v>4.2448271199999998E-2</v>
          </cell>
          <cell r="K46">
            <v>4.5999999999999999E-2</v>
          </cell>
          <cell r="L46">
            <v>76.364439888800007</v>
          </cell>
          <cell r="M46">
            <v>0</v>
          </cell>
          <cell r="N46">
            <v>4.3873740899999999E-2</v>
          </cell>
          <cell r="O46">
            <v>4.5999999999999999E-2</v>
          </cell>
          <cell r="P46">
            <v>-2.1262591000000002E-3</v>
          </cell>
          <cell r="Q46">
            <v>0</v>
          </cell>
          <cell r="R46">
            <v>-25</v>
          </cell>
        </row>
        <row r="47">
          <cell r="E47" t="str">
            <v>BFA0000158</v>
          </cell>
          <cell r="F47" t="str">
            <v>元机自攻3*30</v>
          </cell>
          <cell r="H47" t="str">
            <v>EA</v>
          </cell>
          <cell r="I47">
            <v>3700</v>
          </cell>
          <cell r="J47">
            <v>1.9378558600000002E-2</v>
          </cell>
          <cell r="K47">
            <v>2.1000000000000001E-2</v>
          </cell>
          <cell r="L47">
            <v>71.700666819999995</v>
          </cell>
          <cell r="M47">
            <v>0</v>
          </cell>
          <cell r="N47">
            <v>2.0029316500000002E-2</v>
          </cell>
          <cell r="O47">
            <v>2.1000000000000001E-2</v>
          </cell>
          <cell r="P47">
            <v>-9.7068350000000002E-4</v>
          </cell>
          <cell r="Q47">
            <v>0</v>
          </cell>
          <cell r="R47">
            <v>0</v>
          </cell>
        </row>
        <row r="48">
          <cell r="E48" t="str">
            <v>BFA0000161</v>
          </cell>
          <cell r="F48" t="str">
            <v>M6平垫白锌</v>
          </cell>
          <cell r="G48" t="str">
            <v>白锌</v>
          </cell>
          <cell r="H48" t="str">
            <v>Ea</v>
          </cell>
          <cell r="I48">
            <v>6796</v>
          </cell>
          <cell r="J48">
            <v>8.4896542000000002E-3</v>
          </cell>
          <cell r="K48">
            <v>9.1999999999999998E-3</v>
          </cell>
          <cell r="L48">
            <v>57.695689943200001</v>
          </cell>
          <cell r="M48">
            <v>15000</v>
          </cell>
          <cell r="N48">
            <v>8.7747481999999998E-3</v>
          </cell>
          <cell r="O48">
            <v>9.1999999999999998E-3</v>
          </cell>
          <cell r="P48">
            <v>-4.2525180000000003E-4</v>
          </cell>
          <cell r="Q48">
            <v>131.62122299999999</v>
          </cell>
          <cell r="R48">
            <v>-14019</v>
          </cell>
        </row>
        <row r="49">
          <cell r="E49" t="str">
            <v>BFA0000170</v>
          </cell>
          <cell r="F49" t="str">
            <v>∮6钢珠</v>
          </cell>
          <cell r="G49" t="str">
            <v>轴承钢  ∮6mm</v>
          </cell>
          <cell r="H49" t="str">
            <v>Ea</v>
          </cell>
          <cell r="I49">
            <v>712</v>
          </cell>
          <cell r="J49">
            <v>2.86064436E-2</v>
          </cell>
          <cell r="K49">
            <v>3.1E-2</v>
          </cell>
          <cell r="L49">
            <v>20.367787843199999</v>
          </cell>
          <cell r="M49">
            <v>21500</v>
          </cell>
          <cell r="N49">
            <v>2.9567086199999999E-2</v>
          </cell>
          <cell r="O49">
            <v>3.1E-2</v>
          </cell>
          <cell r="P49">
            <v>-1.4329137999999999E-3</v>
          </cell>
          <cell r="Q49">
            <v>635.69235330000004</v>
          </cell>
          <cell r="R49">
            <v>-21994</v>
          </cell>
        </row>
        <row r="50">
          <cell r="E50" t="str">
            <v>BFA0000176</v>
          </cell>
          <cell r="F50" t="str">
            <v>4*20盘头十字钉</v>
          </cell>
          <cell r="G50" t="str">
            <v>环保兰白锌</v>
          </cell>
          <cell r="H50" t="str">
            <v>Ea</v>
          </cell>
          <cell r="I50">
            <v>104</v>
          </cell>
          <cell r="J50">
            <v>2.3715664500000001E-2</v>
          </cell>
          <cell r="K50">
            <v>2.5700000000000001E-2</v>
          </cell>
          <cell r="L50">
            <v>2.4664291079999998</v>
          </cell>
          <cell r="M50">
            <v>0</v>
          </cell>
          <cell r="N50">
            <v>2.4512068299999999E-2</v>
          </cell>
          <cell r="O50">
            <v>2.5700000000000001E-2</v>
          </cell>
          <cell r="P50">
            <v>-1.1879316999999999E-3</v>
          </cell>
          <cell r="Q50">
            <v>0</v>
          </cell>
          <cell r="R50">
            <v>-16</v>
          </cell>
        </row>
        <row r="51">
          <cell r="E51" t="str">
            <v>BFA0000177</v>
          </cell>
          <cell r="F51" t="str">
            <v>4*16大扁头自攻钉</v>
          </cell>
          <cell r="G51" t="str">
            <v>环保兰白锌</v>
          </cell>
          <cell r="H51" t="str">
            <v>Ea</v>
          </cell>
          <cell r="I51">
            <v>1868</v>
          </cell>
          <cell r="J51">
            <v>2.4915289600000001E-2</v>
          </cell>
          <cell r="K51">
            <v>2.7E-2</v>
          </cell>
          <cell r="L51">
            <v>46.541760972799999</v>
          </cell>
          <cell r="M51">
            <v>18000</v>
          </cell>
          <cell r="N51">
            <v>2.5751978299999999E-2</v>
          </cell>
          <cell r="O51">
            <v>2.7E-2</v>
          </cell>
          <cell r="P51">
            <v>-1.2480217E-3</v>
          </cell>
          <cell r="Q51">
            <v>463.5356094</v>
          </cell>
          <cell r="R51">
            <v>-19156</v>
          </cell>
        </row>
        <row r="52">
          <cell r="E52" t="str">
            <v>BFA0000179</v>
          </cell>
          <cell r="F52" t="str">
            <v>平垫φ4白</v>
          </cell>
          <cell r="H52" t="str">
            <v>Ea</v>
          </cell>
          <cell r="I52">
            <v>7650</v>
          </cell>
          <cell r="J52">
            <v>9.2278850300000007E-2</v>
          </cell>
          <cell r="K52">
            <v>0.1</v>
          </cell>
          <cell r="L52">
            <v>705.93320479500005</v>
          </cell>
          <cell r="M52">
            <v>0</v>
          </cell>
          <cell r="N52">
            <v>9.5377697600000005E-2</v>
          </cell>
          <cell r="O52">
            <v>0.1</v>
          </cell>
          <cell r="P52">
            <v>-4.6223024000000001E-3</v>
          </cell>
          <cell r="Q52">
            <v>0</v>
          </cell>
          <cell r="R52">
            <v>0</v>
          </cell>
        </row>
        <row r="53">
          <cell r="E53" t="str">
            <v>BFA0000183</v>
          </cell>
          <cell r="F53" t="str">
            <v>M6止转螺栓</v>
          </cell>
          <cell r="G53" t="str">
            <v>镀白锌</v>
          </cell>
          <cell r="H53" t="str">
            <v>Ea</v>
          </cell>
          <cell r="I53">
            <v>248</v>
          </cell>
          <cell r="J53">
            <v>0.98009366939999998</v>
          </cell>
          <cell r="K53">
            <v>1.0621</v>
          </cell>
          <cell r="L53">
            <v>243.06323001120001</v>
          </cell>
          <cell r="M53">
            <v>1744</v>
          </cell>
          <cell r="N53">
            <v>1.0130065260000001</v>
          </cell>
          <cell r="O53">
            <v>1.0621</v>
          </cell>
          <cell r="P53">
            <v>-4.9093473999999998E-2</v>
          </cell>
          <cell r="Q53">
            <v>1766.6833813440001</v>
          </cell>
          <cell r="R53">
            <v>-1407</v>
          </cell>
        </row>
        <row r="54">
          <cell r="E54" t="str">
            <v>BFA0000190</v>
          </cell>
          <cell r="F54" t="str">
            <v>内六角M8*40黑达克罗</v>
          </cell>
          <cell r="G54" t="str">
            <v>黑达克罗</v>
          </cell>
          <cell r="H54" t="str">
            <v>Ea</v>
          </cell>
          <cell r="I54">
            <v>75</v>
          </cell>
          <cell r="J54">
            <v>0.2756369259</v>
          </cell>
          <cell r="K54">
            <v>0.29870000000000002</v>
          </cell>
          <cell r="L54">
            <v>20.672769442500002</v>
          </cell>
          <cell r="M54">
            <v>453</v>
          </cell>
          <cell r="N54">
            <v>0.29870000000000002</v>
          </cell>
          <cell r="O54">
            <v>0.29870000000000002</v>
          </cell>
          <cell r="P54">
            <v>0</v>
          </cell>
          <cell r="Q54">
            <v>135.31110000000001</v>
          </cell>
          <cell r="R54">
            <v>-528</v>
          </cell>
        </row>
        <row r="55">
          <cell r="E55" t="str">
            <v>BFA0000192</v>
          </cell>
          <cell r="F55" t="str">
            <v>ST4*25自攻螺钉(不锈钢)</v>
          </cell>
          <cell r="G55" t="str">
            <v>不锈钢</v>
          </cell>
          <cell r="H55" t="str">
            <v>Ea</v>
          </cell>
          <cell r="I55">
            <v>405</v>
          </cell>
          <cell r="J55">
            <v>0.12245403439999999</v>
          </cell>
          <cell r="K55">
            <v>0.13270000000000001</v>
          </cell>
          <cell r="L55">
            <v>49.593883931999997</v>
          </cell>
          <cell r="M55">
            <v>0</v>
          </cell>
          <cell r="N55">
            <v>0.12656620469999999</v>
          </cell>
          <cell r="O55">
            <v>0.13270000000000001</v>
          </cell>
          <cell r="P55">
            <v>-6.1337952999999997E-3</v>
          </cell>
          <cell r="Q55">
            <v>0</v>
          </cell>
          <cell r="R55">
            <v>-112</v>
          </cell>
        </row>
        <row r="56">
          <cell r="E56" t="str">
            <v>BFA0000193</v>
          </cell>
          <cell r="F56" t="str">
            <v>ETX限位平垫</v>
          </cell>
          <cell r="G56" t="str">
            <v>Q235 镀彩</v>
          </cell>
          <cell r="H56" t="str">
            <v>Ea</v>
          </cell>
          <cell r="I56">
            <v>1902</v>
          </cell>
          <cell r="J56">
            <v>0.17348423860000001</v>
          </cell>
          <cell r="K56">
            <v>0.188</v>
          </cell>
          <cell r="L56">
            <v>329.96702181720002</v>
          </cell>
          <cell r="M56">
            <v>172</v>
          </cell>
          <cell r="N56">
            <v>0.1793100715</v>
          </cell>
          <cell r="O56">
            <v>0.188</v>
          </cell>
          <cell r="P56">
            <v>-8.6899284999999993E-3</v>
          </cell>
          <cell r="Q56">
            <v>30.841332298000001</v>
          </cell>
          <cell r="R56">
            <v>-172</v>
          </cell>
        </row>
        <row r="57">
          <cell r="E57" t="str">
            <v>BFA0000196</v>
          </cell>
          <cell r="F57" t="str">
            <v>十字圆头自攻4.8*45</v>
          </cell>
          <cell r="G57" t="str">
            <v>环保兰白锌</v>
          </cell>
          <cell r="H57" t="str">
            <v>Ea</v>
          </cell>
          <cell r="I57">
            <v>79</v>
          </cell>
          <cell r="J57">
            <v>7.0131926299999994E-2</v>
          </cell>
          <cell r="K57">
            <v>7.5999999999999998E-2</v>
          </cell>
          <cell r="L57">
            <v>5.5404221777</v>
          </cell>
          <cell r="M57">
            <v>0</v>
          </cell>
          <cell r="N57">
            <v>7.24870502E-2</v>
          </cell>
          <cell r="O57">
            <v>7.5999999999999998E-2</v>
          </cell>
          <cell r="P57">
            <v>-3.5129497999999999E-3</v>
          </cell>
          <cell r="Q57">
            <v>0</v>
          </cell>
          <cell r="R57">
            <v>0</v>
          </cell>
        </row>
        <row r="58">
          <cell r="E58" t="str">
            <v>BFA0000198</v>
          </cell>
          <cell r="F58" t="str">
            <v>元机自攻 4.2*22</v>
          </cell>
          <cell r="G58" t="str">
            <v>环保兰白锌</v>
          </cell>
          <cell r="H58" t="str">
            <v>Ea</v>
          </cell>
          <cell r="I58">
            <v>0</v>
          </cell>
          <cell r="J58">
            <v>3.5000000000000003E-2</v>
          </cell>
          <cell r="K58">
            <v>3.5000000000000003E-2</v>
          </cell>
          <cell r="L58">
            <v>0</v>
          </cell>
          <cell r="M58">
            <v>2340</v>
          </cell>
          <cell r="N58">
            <v>3.5000000000000003E-2</v>
          </cell>
          <cell r="O58">
            <v>3.5000000000000003E-2</v>
          </cell>
          <cell r="P58">
            <v>0</v>
          </cell>
          <cell r="Q58">
            <v>81.900000000000006</v>
          </cell>
          <cell r="R58">
            <v>-2340</v>
          </cell>
        </row>
        <row r="59">
          <cell r="E59" t="str">
            <v>BFA0000201</v>
          </cell>
          <cell r="F59" t="str">
            <v>十字圆头自攻4.2*19</v>
          </cell>
          <cell r="H59" t="str">
            <v>Ea</v>
          </cell>
          <cell r="I59">
            <v>112</v>
          </cell>
          <cell r="J59">
            <v>2.30697126E-2</v>
          </cell>
          <cell r="K59">
            <v>2.5000000000000001E-2</v>
          </cell>
          <cell r="L59">
            <v>2.5838078111999998</v>
          </cell>
          <cell r="M59">
            <v>2000</v>
          </cell>
          <cell r="N59">
            <v>2.3844424400000001E-2</v>
          </cell>
          <cell r="O59">
            <v>2.5000000000000001E-2</v>
          </cell>
          <cell r="P59">
            <v>-1.1555756E-3</v>
          </cell>
          <cell r="Q59">
            <v>47.688848800000002</v>
          </cell>
          <cell r="R59">
            <v>-1184</v>
          </cell>
        </row>
        <row r="60">
          <cell r="E60" t="str">
            <v>BFA0000202</v>
          </cell>
          <cell r="F60" t="str">
            <v>十字圆头自攻4.2*32</v>
          </cell>
          <cell r="G60" t="str">
            <v>环保兰白锌</v>
          </cell>
          <cell r="H60" t="str">
            <v>Ea</v>
          </cell>
          <cell r="I60">
            <v>400</v>
          </cell>
          <cell r="J60">
            <v>4.1248646100000001E-2</v>
          </cell>
          <cell r="K60">
            <v>4.4699999999999997E-2</v>
          </cell>
          <cell r="L60">
            <v>16.499458440000002</v>
          </cell>
          <cell r="M60">
            <v>1200</v>
          </cell>
          <cell r="N60">
            <v>4.2633830800000001E-2</v>
          </cell>
          <cell r="O60">
            <v>4.4699999999999997E-2</v>
          </cell>
          <cell r="P60">
            <v>-2.0661692000000001E-3</v>
          </cell>
          <cell r="Q60">
            <v>51.160596959999999</v>
          </cell>
          <cell r="R60">
            <v>-1032</v>
          </cell>
        </row>
        <row r="61">
          <cell r="E61" t="str">
            <v>BFA0000205</v>
          </cell>
          <cell r="F61" t="str">
            <v>元机自攻 4.8*16小头</v>
          </cell>
          <cell r="G61" t="str">
            <v>镀黑锌</v>
          </cell>
          <cell r="H61" t="str">
            <v>Ea</v>
          </cell>
          <cell r="I61">
            <v>220</v>
          </cell>
          <cell r="J61">
            <v>4.32787808E-2</v>
          </cell>
          <cell r="K61">
            <v>4.6899999999999997E-2</v>
          </cell>
          <cell r="L61">
            <v>9.5213317760000002</v>
          </cell>
          <cell r="M61">
            <v>0</v>
          </cell>
          <cell r="N61">
            <v>4.4732140199999999E-2</v>
          </cell>
          <cell r="O61">
            <v>4.6899999999999997E-2</v>
          </cell>
          <cell r="P61">
            <v>-2.1678598000000001E-3</v>
          </cell>
          <cell r="Q61">
            <v>0</v>
          </cell>
          <cell r="R61">
            <v>0</v>
          </cell>
        </row>
        <row r="62">
          <cell r="E62" t="str">
            <v>BFA0000206</v>
          </cell>
          <cell r="F62" t="str">
            <v>元机自攻钉3*16</v>
          </cell>
          <cell r="G62" t="str">
            <v>环保兰白锌</v>
          </cell>
          <cell r="H62" t="str">
            <v>Ea</v>
          </cell>
          <cell r="I62">
            <v>0</v>
          </cell>
          <cell r="J62">
            <v>1.7000000000000001E-2</v>
          </cell>
          <cell r="K62">
            <v>1.7000000000000001E-2</v>
          </cell>
          <cell r="L62">
            <v>0</v>
          </cell>
          <cell r="M62">
            <v>234</v>
          </cell>
          <cell r="N62">
            <v>1.7000000000000001E-2</v>
          </cell>
          <cell r="O62">
            <v>1.7000000000000001E-2</v>
          </cell>
          <cell r="P62">
            <v>0</v>
          </cell>
          <cell r="Q62">
            <v>3.9780000000000002</v>
          </cell>
          <cell r="R62">
            <v>-234</v>
          </cell>
        </row>
        <row r="63">
          <cell r="E63" t="str">
            <v>BFA0000207</v>
          </cell>
          <cell r="F63" t="str">
            <v>元机自攻钉4.2*38</v>
          </cell>
          <cell r="G63" t="str">
            <v>4.2*38F型兰白</v>
          </cell>
          <cell r="H63" t="str">
            <v>Ea</v>
          </cell>
          <cell r="I63">
            <v>327</v>
          </cell>
          <cell r="J63">
            <v>4.6693098299999999E-2</v>
          </cell>
          <cell r="K63">
            <v>5.0599999999999999E-2</v>
          </cell>
          <cell r="L63">
            <v>15.2686431441</v>
          </cell>
          <cell r="M63">
            <v>0</v>
          </cell>
          <cell r="N63">
            <v>4.8261115E-2</v>
          </cell>
          <cell r="O63">
            <v>5.0599999999999999E-2</v>
          </cell>
          <cell r="P63">
            <v>-2.3388850000000002E-3</v>
          </cell>
          <cell r="Q63">
            <v>0</v>
          </cell>
          <cell r="R63">
            <v>0</v>
          </cell>
        </row>
        <row r="64">
          <cell r="E64" t="str">
            <v>BFA0000215</v>
          </cell>
          <cell r="F64" t="str">
            <v>ST4*20自攻螺钉</v>
          </cell>
          <cell r="G64" t="str">
            <v>环保兰白锌</v>
          </cell>
          <cell r="H64" t="str">
            <v>Ea</v>
          </cell>
          <cell r="I64">
            <v>1996</v>
          </cell>
          <cell r="J64">
            <v>2.1316414400000001E-2</v>
          </cell>
          <cell r="K64">
            <v>2.3099999999999999E-2</v>
          </cell>
          <cell r="L64">
            <v>42.547563142400001</v>
          </cell>
          <cell r="M64">
            <v>4000</v>
          </cell>
          <cell r="N64">
            <v>2.2032248099999999E-2</v>
          </cell>
          <cell r="O64">
            <v>2.3099999999999999E-2</v>
          </cell>
          <cell r="P64">
            <v>-1.0677518999999999E-3</v>
          </cell>
          <cell r="Q64">
            <v>88.128992400000001</v>
          </cell>
          <cell r="R64">
            <v>-4258</v>
          </cell>
        </row>
        <row r="65">
          <cell r="E65" t="str">
            <v>BFA0000221</v>
          </cell>
          <cell r="F65" t="str">
            <v>双头螺栓M6*17</v>
          </cell>
          <cell r="G65" t="str">
            <v>22#(达克罗)</v>
          </cell>
          <cell r="H65" t="str">
            <v>Ea</v>
          </cell>
          <cell r="I65">
            <v>32946</v>
          </cell>
          <cell r="J65">
            <v>0.25312088649999998</v>
          </cell>
          <cell r="K65">
            <v>0.27429999999999999</v>
          </cell>
          <cell r="L65">
            <v>8339.3207266289992</v>
          </cell>
          <cell r="M65">
            <v>0</v>
          </cell>
          <cell r="N65">
            <v>0.26162102450000002</v>
          </cell>
          <cell r="O65">
            <v>0.27429999999999999</v>
          </cell>
          <cell r="P65">
            <v>-1.26789755E-2</v>
          </cell>
          <cell r="Q65">
            <v>0</v>
          </cell>
          <cell r="R65">
            <v>-14367</v>
          </cell>
        </row>
        <row r="66">
          <cell r="E66" t="str">
            <v>BFA0000226</v>
          </cell>
          <cell r="F66" t="str">
            <v>4.2*35元机自攻钉</v>
          </cell>
          <cell r="G66" t="str">
            <v>环保兰白锌</v>
          </cell>
          <cell r="H66" t="str">
            <v>Ea</v>
          </cell>
          <cell r="I66">
            <v>1445</v>
          </cell>
          <cell r="J66">
            <v>4.52166367E-2</v>
          </cell>
          <cell r="K66">
            <v>4.9000000000000002E-2</v>
          </cell>
          <cell r="L66">
            <v>65.3380400315</v>
          </cell>
          <cell r="M66">
            <v>9500</v>
          </cell>
          <cell r="N66">
            <v>4.67350718E-2</v>
          </cell>
          <cell r="O66">
            <v>4.9000000000000002E-2</v>
          </cell>
          <cell r="P66">
            <v>-2.2649281999999999E-3</v>
          </cell>
          <cell r="Q66">
            <v>443.98318210000002</v>
          </cell>
          <cell r="R66">
            <v>-10714</v>
          </cell>
        </row>
        <row r="67">
          <cell r="E67" t="str">
            <v>BFA0000228</v>
          </cell>
          <cell r="F67" t="str">
            <v>C33D铜镶件6*25</v>
          </cell>
          <cell r="H67" t="str">
            <v>Ea</v>
          </cell>
          <cell r="I67">
            <v>48315</v>
          </cell>
          <cell r="J67">
            <v>0.89833460799999998</v>
          </cell>
          <cell r="K67">
            <v>0.97350000000000003</v>
          </cell>
          <cell r="L67">
            <v>43403.03658552</v>
          </cell>
          <cell r="M67">
            <v>0</v>
          </cell>
          <cell r="N67">
            <v>0.92850188590000005</v>
          </cell>
          <cell r="O67">
            <v>0.97350000000000003</v>
          </cell>
          <cell r="P67">
            <v>-4.49981141E-2</v>
          </cell>
          <cell r="Q67">
            <v>0</v>
          </cell>
          <cell r="R67">
            <v>0</v>
          </cell>
        </row>
        <row r="68">
          <cell r="E68" t="str">
            <v>BFA0000231</v>
          </cell>
          <cell r="F68" t="str">
            <v>M3螺母</v>
          </cell>
          <cell r="G68" t="str">
            <v>环保兰白锌</v>
          </cell>
          <cell r="H68" t="str">
            <v>EA</v>
          </cell>
          <cell r="I68">
            <v>6119</v>
          </cell>
          <cell r="J68">
            <v>6.4595195000000001E-3</v>
          </cell>
          <cell r="K68">
            <v>7.0000000000000001E-3</v>
          </cell>
          <cell r="L68">
            <v>39.525799820499998</v>
          </cell>
          <cell r="M68">
            <v>0</v>
          </cell>
          <cell r="N68">
            <v>6.6764388000000001E-3</v>
          </cell>
          <cell r="O68">
            <v>7.0000000000000001E-3</v>
          </cell>
          <cell r="P68">
            <v>-3.235612E-4</v>
          </cell>
          <cell r="Q68">
            <v>0</v>
          </cell>
          <cell r="R68">
            <v>-1288</v>
          </cell>
        </row>
        <row r="69">
          <cell r="E69" t="str">
            <v>BFA0000235</v>
          </cell>
          <cell r="F69" t="str">
            <v>M8*65内六角螺栓</v>
          </cell>
          <cell r="G69" t="str">
            <v>镀黑锌</v>
          </cell>
          <cell r="H69" t="str">
            <v>Ea</v>
          </cell>
          <cell r="I69">
            <v>173</v>
          </cell>
          <cell r="J69">
            <v>0.47200631939999999</v>
          </cell>
          <cell r="K69">
            <v>0.51149999999999995</v>
          </cell>
          <cell r="L69">
            <v>81.6570932562</v>
          </cell>
          <cell r="M69">
            <v>0</v>
          </cell>
          <cell r="N69">
            <v>0.48785692310000001</v>
          </cell>
          <cell r="O69">
            <v>0.51149999999999995</v>
          </cell>
          <cell r="P69">
            <v>-2.3643076900000001E-2</v>
          </cell>
          <cell r="Q69">
            <v>0</v>
          </cell>
          <cell r="R69">
            <v>0</v>
          </cell>
        </row>
        <row r="70">
          <cell r="E70" t="str">
            <v>BFA0000238</v>
          </cell>
          <cell r="F70" t="str">
            <v>M5*30沉头十字螺栓</v>
          </cell>
          <cell r="G70" t="str">
            <v>环保兰白锌GB919</v>
          </cell>
          <cell r="H70" t="str">
            <v>Ea</v>
          </cell>
          <cell r="I70">
            <v>322</v>
          </cell>
          <cell r="J70">
            <v>4.6231703999999998E-2</v>
          </cell>
          <cell r="K70">
            <v>5.0099999999999999E-2</v>
          </cell>
          <cell r="L70">
            <v>14.886608688000001</v>
          </cell>
          <cell r="M70">
            <v>0</v>
          </cell>
          <cell r="N70">
            <v>4.7784226499999999E-2</v>
          </cell>
          <cell r="O70">
            <v>5.0099999999999999E-2</v>
          </cell>
          <cell r="P70">
            <v>-2.3157734999999999E-3</v>
          </cell>
          <cell r="Q70">
            <v>0</v>
          </cell>
          <cell r="R70">
            <v>-8</v>
          </cell>
        </row>
        <row r="71">
          <cell r="E71" t="str">
            <v>BFA0000239</v>
          </cell>
          <cell r="F71" t="str">
            <v>4.2*13盘头自攻螺丝白</v>
          </cell>
          <cell r="G71" t="str">
            <v>蓝白锌</v>
          </cell>
          <cell r="H71" t="str">
            <v>Ea</v>
          </cell>
          <cell r="I71">
            <v>0</v>
          </cell>
          <cell r="J71">
            <v>2.0500000000000001E-2</v>
          </cell>
          <cell r="K71">
            <v>2.0500000000000001E-2</v>
          </cell>
          <cell r="L71">
            <v>0</v>
          </cell>
          <cell r="M71">
            <v>9000</v>
          </cell>
          <cell r="N71">
            <v>1.9552428E-2</v>
          </cell>
          <cell r="O71">
            <v>2.0500000000000001E-2</v>
          </cell>
          <cell r="P71">
            <v>-9.4757200000000004E-4</v>
          </cell>
          <cell r="Q71">
            <v>175.97185200000001</v>
          </cell>
          <cell r="R71">
            <v>-8238</v>
          </cell>
        </row>
        <row r="72">
          <cell r="E72" t="str">
            <v>BFA0000246</v>
          </cell>
          <cell r="F72" t="str">
            <v>元机自攻钉3.5*32</v>
          </cell>
          <cell r="G72" t="str">
            <v>环保兰白锌</v>
          </cell>
          <cell r="H72" t="str">
            <v>Ea</v>
          </cell>
          <cell r="I72">
            <v>244</v>
          </cell>
          <cell r="J72">
            <v>2.7314539700000001E-2</v>
          </cell>
          <cell r="K72">
            <v>2.9600000000000001E-2</v>
          </cell>
          <cell r="L72">
            <v>6.6647476868000002</v>
          </cell>
          <cell r="M72">
            <v>1600</v>
          </cell>
          <cell r="N72">
            <v>2.8231798499999999E-2</v>
          </cell>
          <cell r="O72">
            <v>2.9600000000000001E-2</v>
          </cell>
          <cell r="P72">
            <v>-1.3682015E-3</v>
          </cell>
          <cell r="Q72">
            <v>45.170877599999997</v>
          </cell>
          <cell r="R72">
            <v>-1184</v>
          </cell>
        </row>
        <row r="73">
          <cell r="E73" t="str">
            <v>BFA0000249</v>
          </cell>
          <cell r="F73" t="str">
            <v>ST4*25自攻螺钉</v>
          </cell>
          <cell r="G73" t="str">
            <v>环保兰白锌</v>
          </cell>
          <cell r="H73" t="str">
            <v>Ea</v>
          </cell>
          <cell r="I73">
            <v>1025</v>
          </cell>
          <cell r="J73">
            <v>2.6114914600000001E-2</v>
          </cell>
          <cell r="K73">
            <v>2.8299999999999999E-2</v>
          </cell>
          <cell r="L73">
            <v>26.767787465000001</v>
          </cell>
          <cell r="M73">
            <v>0</v>
          </cell>
          <cell r="N73">
            <v>2.69918884E-2</v>
          </cell>
          <cell r="O73">
            <v>2.8299999999999999E-2</v>
          </cell>
          <cell r="P73">
            <v>-1.3081116E-3</v>
          </cell>
          <cell r="Q73">
            <v>0</v>
          </cell>
          <cell r="R73">
            <v>-968</v>
          </cell>
        </row>
        <row r="74">
          <cell r="E74" t="str">
            <v>BFA0000260</v>
          </cell>
          <cell r="F74" t="str">
            <v>∮6弹垫</v>
          </cell>
          <cell r="G74" t="str">
            <v>镀彩</v>
          </cell>
          <cell r="H74" t="str">
            <v>Ea</v>
          </cell>
          <cell r="I74">
            <v>2165</v>
          </cell>
          <cell r="J74">
            <v>8.1205388000000003E-3</v>
          </cell>
          <cell r="K74">
            <v>8.8000000000000005E-3</v>
          </cell>
          <cell r="L74">
            <v>17.580966501999999</v>
          </cell>
          <cell r="M74">
            <v>2200</v>
          </cell>
          <cell r="N74">
            <v>8.3932373999999997E-3</v>
          </cell>
          <cell r="O74">
            <v>8.8000000000000005E-3</v>
          </cell>
          <cell r="P74">
            <v>-4.0676260000000001E-4</v>
          </cell>
          <cell r="Q74">
            <v>18.465122279999999</v>
          </cell>
          <cell r="R74">
            <v>-4359</v>
          </cell>
        </row>
        <row r="75">
          <cell r="E75" t="str">
            <v>BFA0000273</v>
          </cell>
          <cell r="F75" t="str">
            <v>铜镶件6*30</v>
          </cell>
          <cell r="H75" t="str">
            <v>Ea</v>
          </cell>
          <cell r="I75">
            <v>0</v>
          </cell>
          <cell r="J75">
            <v>1.3008999999999999</v>
          </cell>
          <cell r="K75">
            <v>1.3008999999999999</v>
          </cell>
          <cell r="L75">
            <v>0</v>
          </cell>
          <cell r="M75">
            <v>1080</v>
          </cell>
          <cell r="N75">
            <v>1.3008999999999999</v>
          </cell>
          <cell r="O75">
            <v>1.3008999999999999</v>
          </cell>
          <cell r="P75">
            <v>0</v>
          </cell>
          <cell r="Q75">
            <v>1404.972</v>
          </cell>
          <cell r="R75">
            <v>-1080</v>
          </cell>
        </row>
        <row r="76">
          <cell r="E76" t="str">
            <v>BFA0000274</v>
          </cell>
          <cell r="F76" t="str">
            <v>铜镶件6*15</v>
          </cell>
          <cell r="H76" t="str">
            <v>Ea</v>
          </cell>
          <cell r="I76">
            <v>800</v>
          </cell>
          <cell r="J76">
            <v>0.70870157050000004</v>
          </cell>
          <cell r="K76">
            <v>0.76800000000000002</v>
          </cell>
          <cell r="L76">
            <v>566.96125640000002</v>
          </cell>
          <cell r="M76">
            <v>2186</v>
          </cell>
          <cell r="N76">
            <v>0.76800000000000002</v>
          </cell>
          <cell r="O76">
            <v>0.76800000000000002</v>
          </cell>
          <cell r="P76">
            <v>0</v>
          </cell>
          <cell r="Q76">
            <v>1678.848</v>
          </cell>
          <cell r="R76">
            <v>-2986</v>
          </cell>
        </row>
        <row r="77">
          <cell r="E77" t="str">
            <v>BFA0000275</v>
          </cell>
          <cell r="F77" t="str">
            <v>铜镶件5*25</v>
          </cell>
          <cell r="H77" t="str">
            <v>Ea</v>
          </cell>
          <cell r="I77">
            <v>304</v>
          </cell>
          <cell r="J77">
            <v>1.0125758247000001</v>
          </cell>
          <cell r="K77">
            <v>1.0972999999999999</v>
          </cell>
          <cell r="L77">
            <v>307.8230507088</v>
          </cell>
          <cell r="M77">
            <v>1094</v>
          </cell>
          <cell r="N77">
            <v>1.0465794755</v>
          </cell>
          <cell r="O77">
            <v>1.0972999999999999</v>
          </cell>
          <cell r="P77">
            <v>-5.0720524500000003E-2</v>
          </cell>
          <cell r="Q77">
            <v>1144.957946197</v>
          </cell>
          <cell r="R77">
            <v>-1108</v>
          </cell>
        </row>
        <row r="78">
          <cell r="E78" t="str">
            <v>BFA0000282</v>
          </cell>
          <cell r="F78" t="str">
            <v>6486室内镜锁紧垫圈</v>
          </cell>
          <cell r="G78" t="str">
            <v>65Mn镀彩 t=1mm</v>
          </cell>
          <cell r="H78" t="str">
            <v>Ea</v>
          </cell>
          <cell r="I78">
            <v>859</v>
          </cell>
          <cell r="J78">
            <v>0.2858798783</v>
          </cell>
          <cell r="K78">
            <v>0.30980000000000002</v>
          </cell>
          <cell r="L78">
            <v>245.57081545969999</v>
          </cell>
          <cell r="M78">
            <v>2000</v>
          </cell>
          <cell r="N78">
            <v>0.2954801071</v>
          </cell>
          <cell r="O78">
            <v>0.30980000000000002</v>
          </cell>
          <cell r="P78">
            <v>-1.4319892900000001E-2</v>
          </cell>
          <cell r="Q78">
            <v>590.9602142</v>
          </cell>
          <cell r="R78">
            <v>-480</v>
          </cell>
        </row>
        <row r="79">
          <cell r="E79" t="str">
            <v>BFA0000292</v>
          </cell>
          <cell r="F79" t="str">
            <v>φ4.2*16元机自攻螺丝</v>
          </cell>
          <cell r="G79" t="str">
            <v>ST 4.2×16-C(镀黑锌)</v>
          </cell>
          <cell r="H79" t="str">
            <v>Ea</v>
          </cell>
          <cell r="I79">
            <v>162</v>
          </cell>
          <cell r="J79">
            <v>6.4595195199999997E-2</v>
          </cell>
          <cell r="K79">
            <v>7.0000000000000007E-2</v>
          </cell>
          <cell r="L79">
            <v>10.4644216224</v>
          </cell>
          <cell r="M79">
            <v>19000</v>
          </cell>
          <cell r="N79">
            <v>6.6764388300000005E-2</v>
          </cell>
          <cell r="O79">
            <v>7.0000000000000007E-2</v>
          </cell>
          <cell r="P79">
            <v>-3.2356117E-3</v>
          </cell>
          <cell r="Q79">
            <v>1268.5233777000001</v>
          </cell>
          <cell r="R79">
            <v>-18367</v>
          </cell>
        </row>
        <row r="80">
          <cell r="E80" t="str">
            <v>BFA0000396</v>
          </cell>
          <cell r="F80" t="str">
            <v>内六角圆柱头螺钉</v>
          </cell>
          <cell r="G80" t="str">
            <v>M6*25镀黑锌</v>
          </cell>
          <cell r="H80" t="str">
            <v>EA</v>
          </cell>
          <cell r="I80">
            <v>-800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E81" t="str">
            <v>BFA0000420</v>
          </cell>
          <cell r="F81" t="str">
            <v>Φ8平垫</v>
          </cell>
          <cell r="G81" t="str">
            <v>镀彩</v>
          </cell>
          <cell r="H81" t="str">
            <v>Ea</v>
          </cell>
          <cell r="I81">
            <v>-3162</v>
          </cell>
          <cell r="J81">
            <v>1.3841827500000001E-2</v>
          </cell>
          <cell r="K81">
            <v>1.4999999999999999E-2</v>
          </cell>
          <cell r="L81">
            <v>-43.767858554999997</v>
          </cell>
          <cell r="M81">
            <v>0</v>
          </cell>
          <cell r="N81">
            <v>1.43066546E-2</v>
          </cell>
          <cell r="O81">
            <v>1.4999999999999999E-2</v>
          </cell>
          <cell r="P81">
            <v>-6.9334539999999997E-4</v>
          </cell>
          <cell r="Q81">
            <v>0</v>
          </cell>
          <cell r="R81">
            <v>-90</v>
          </cell>
        </row>
        <row r="82">
          <cell r="E82" t="str">
            <v>BFA0000436</v>
          </cell>
          <cell r="F82" t="str">
            <v>重卡镜头安装卡子带螺母</v>
          </cell>
          <cell r="G82" t="str">
            <v>镀彩</v>
          </cell>
          <cell r="H82" t="str">
            <v>Ea</v>
          </cell>
          <cell r="I82">
            <v>305</v>
          </cell>
          <cell r="J82">
            <v>0.4100872109</v>
          </cell>
          <cell r="K82">
            <v>0.44440000000000002</v>
          </cell>
          <cell r="L82">
            <v>125.07659932449999</v>
          </cell>
          <cell r="M82">
            <v>2479</v>
          </cell>
          <cell r="N82">
            <v>0.42385848799999998</v>
          </cell>
          <cell r="O82">
            <v>0.44440000000000002</v>
          </cell>
          <cell r="P82">
            <v>-2.0541512000000001E-2</v>
          </cell>
          <cell r="Q82">
            <v>1050.745191752</v>
          </cell>
          <cell r="R82">
            <v>-2644</v>
          </cell>
        </row>
        <row r="83">
          <cell r="E83" t="str">
            <v>BFA0000438</v>
          </cell>
          <cell r="F83" t="str">
            <v>重卡下视镜紧固件</v>
          </cell>
          <cell r="G83" t="str">
            <v>Q235 t=1.5镀彩</v>
          </cell>
          <cell r="H83" t="str">
            <v>Ea</v>
          </cell>
          <cell r="I83">
            <v>2471</v>
          </cell>
          <cell r="J83">
            <v>0.36911540129999998</v>
          </cell>
          <cell r="K83">
            <v>0.4</v>
          </cell>
          <cell r="L83">
            <v>912.08415661230003</v>
          </cell>
          <cell r="M83">
            <v>0</v>
          </cell>
          <cell r="N83">
            <v>0.41355769669999998</v>
          </cell>
          <cell r="O83">
            <v>0.4</v>
          </cell>
          <cell r="P83">
            <v>1.35576967E-2</v>
          </cell>
          <cell r="Q83">
            <v>0</v>
          </cell>
          <cell r="R83">
            <v>-15</v>
          </cell>
        </row>
        <row r="84">
          <cell r="E84" t="str">
            <v>BFA0000441</v>
          </cell>
          <cell r="F84" t="str">
            <v>豪泺销子</v>
          </cell>
          <cell r="G84" t="str">
            <v>70钢∮3.5</v>
          </cell>
          <cell r="H84" t="str">
            <v>Ea</v>
          </cell>
          <cell r="I84">
            <v>1025</v>
          </cell>
          <cell r="J84">
            <v>3.1190251400000001E-2</v>
          </cell>
          <cell r="K84">
            <v>3.3799999999999997E-2</v>
          </cell>
          <cell r="L84">
            <v>31.970007684999999</v>
          </cell>
          <cell r="M84">
            <v>3500</v>
          </cell>
          <cell r="N84">
            <v>3.2237661799999998E-2</v>
          </cell>
          <cell r="O84">
            <v>3.3799999999999997E-2</v>
          </cell>
          <cell r="P84">
            <v>-1.5623382E-3</v>
          </cell>
          <cell r="Q84">
            <v>112.8318163</v>
          </cell>
          <cell r="R84">
            <v>-4352</v>
          </cell>
        </row>
        <row r="85">
          <cell r="E85" t="str">
            <v>BFA0000442</v>
          </cell>
          <cell r="F85" t="str">
            <v>捷运前下视镜上紧固件</v>
          </cell>
          <cell r="G85" t="str">
            <v>Q235 t=2镀彩</v>
          </cell>
          <cell r="H85" t="str">
            <v>Ea</v>
          </cell>
          <cell r="I85">
            <v>34</v>
          </cell>
          <cell r="J85">
            <v>0.4813264833</v>
          </cell>
          <cell r="K85">
            <v>0.52159999999999995</v>
          </cell>
          <cell r="L85">
            <v>16.365100432199998</v>
          </cell>
          <cell r="M85">
            <v>3468</v>
          </cell>
          <cell r="N85">
            <v>0.4974900706</v>
          </cell>
          <cell r="O85">
            <v>0.52159999999999995</v>
          </cell>
          <cell r="P85">
            <v>-2.4109929400000001E-2</v>
          </cell>
          <cell r="Q85">
            <v>1725.2955648407999</v>
          </cell>
          <cell r="R85">
            <v>-3468</v>
          </cell>
        </row>
        <row r="86">
          <cell r="E86" t="str">
            <v>BFA0000443</v>
          </cell>
          <cell r="F86" t="str">
            <v>时代S销子</v>
          </cell>
          <cell r="G86" t="str">
            <v>70号钢∮3.5</v>
          </cell>
          <cell r="H86" t="str">
            <v>Ea</v>
          </cell>
          <cell r="I86">
            <v>67</v>
          </cell>
          <cell r="J86">
            <v>3.9033953699999999E-2</v>
          </cell>
          <cell r="K86">
            <v>4.2299999999999997E-2</v>
          </cell>
          <cell r="L86">
            <v>2.6152748979</v>
          </cell>
          <cell r="M86">
            <v>940</v>
          </cell>
          <cell r="N86">
            <v>4.0344766099999999E-2</v>
          </cell>
          <cell r="O86">
            <v>4.2299999999999997E-2</v>
          </cell>
          <cell r="P86">
            <v>-1.9552339000000001E-3</v>
          </cell>
          <cell r="Q86">
            <v>37.924080134</v>
          </cell>
          <cell r="R86">
            <v>-574</v>
          </cell>
        </row>
        <row r="87">
          <cell r="E87" t="str">
            <v>BFA0000446</v>
          </cell>
          <cell r="F87" t="str">
            <v>捷运前下视镜下紧固件</v>
          </cell>
          <cell r="G87" t="str">
            <v>镜头内件</v>
          </cell>
          <cell r="H87" t="str">
            <v>Ea</v>
          </cell>
          <cell r="I87">
            <v>308</v>
          </cell>
          <cell r="J87">
            <v>0.57286710279999997</v>
          </cell>
          <cell r="K87">
            <v>0.62080000000000002</v>
          </cell>
          <cell r="L87">
            <v>176.44306766240001</v>
          </cell>
          <cell r="M87">
            <v>704</v>
          </cell>
          <cell r="N87">
            <v>0.59210474660000001</v>
          </cell>
          <cell r="O87">
            <v>0.62080000000000002</v>
          </cell>
          <cell r="P87">
            <v>-2.8695253399999999E-2</v>
          </cell>
          <cell r="Q87">
            <v>416.84174160639998</v>
          </cell>
          <cell r="R87">
            <v>-943</v>
          </cell>
        </row>
        <row r="88">
          <cell r="E88" t="str">
            <v>BFA0000447</v>
          </cell>
          <cell r="F88" t="str">
            <v>平机自攻3.5*13 白</v>
          </cell>
          <cell r="G88" t="str">
            <v>环保兰白锌</v>
          </cell>
          <cell r="H88" t="str">
            <v>Ea</v>
          </cell>
          <cell r="I88">
            <v>718</v>
          </cell>
          <cell r="J88">
            <v>1.1073461999999999E-2</v>
          </cell>
          <cell r="K88">
            <v>1.2E-2</v>
          </cell>
          <cell r="L88">
            <v>7.9507457160000001</v>
          </cell>
          <cell r="M88">
            <v>10000</v>
          </cell>
          <cell r="N88">
            <v>1.1445323699999999E-2</v>
          </cell>
          <cell r="O88">
            <v>1.2E-2</v>
          </cell>
          <cell r="P88">
            <v>-5.5467630000000003E-4</v>
          </cell>
          <cell r="Q88">
            <v>114.453237</v>
          </cell>
          <cell r="R88">
            <v>-9578</v>
          </cell>
        </row>
        <row r="89">
          <cell r="E89" t="str">
            <v>BFA0000448</v>
          </cell>
          <cell r="F89" t="str">
            <v>3.5*13扁头自攻钉</v>
          </cell>
          <cell r="G89" t="str">
            <v>环保兰白锌</v>
          </cell>
          <cell r="H89" t="str">
            <v>Ea</v>
          </cell>
          <cell r="I89">
            <v>3192</v>
          </cell>
          <cell r="J89">
            <v>1.1073461999999999E-2</v>
          </cell>
          <cell r="K89">
            <v>1.2E-2</v>
          </cell>
          <cell r="L89">
            <v>35.346490703999997</v>
          </cell>
          <cell r="M89">
            <v>2000</v>
          </cell>
          <cell r="N89">
            <v>1.1445323699999999E-2</v>
          </cell>
          <cell r="O89">
            <v>1.2E-2</v>
          </cell>
          <cell r="P89">
            <v>-5.5467630000000003E-4</v>
          </cell>
          <cell r="Q89">
            <v>22.890647399999999</v>
          </cell>
          <cell r="R89">
            <v>-2546</v>
          </cell>
        </row>
        <row r="90">
          <cell r="E90" t="str">
            <v>BFA0000449</v>
          </cell>
          <cell r="F90" t="str">
            <v>ST3*8十字自攻螺钉</v>
          </cell>
          <cell r="G90" t="str">
            <v>环保兰白锌</v>
          </cell>
          <cell r="H90" t="str">
            <v>Ea</v>
          </cell>
          <cell r="I90">
            <v>2080</v>
          </cell>
          <cell r="J90">
            <v>8.9510484999999994E-3</v>
          </cell>
          <cell r="K90">
            <v>9.7000000000000003E-3</v>
          </cell>
          <cell r="L90">
            <v>18.618180880000001</v>
          </cell>
          <cell r="M90">
            <v>5020</v>
          </cell>
          <cell r="N90">
            <v>9.2516366999999995E-3</v>
          </cell>
          <cell r="O90">
            <v>9.7000000000000003E-3</v>
          </cell>
          <cell r="P90">
            <v>-4.4836330000000001E-4</v>
          </cell>
          <cell r="Q90">
            <v>46.443216233999998</v>
          </cell>
          <cell r="R90">
            <v>-3600</v>
          </cell>
        </row>
        <row r="91">
          <cell r="E91" t="str">
            <v>BFA0000454</v>
          </cell>
          <cell r="F91" t="str">
            <v>5*20沉头</v>
          </cell>
          <cell r="H91" t="str">
            <v>Ea</v>
          </cell>
          <cell r="I91">
            <v>3200</v>
          </cell>
          <cell r="J91">
            <v>2.44538953E-2</v>
          </cell>
          <cell r="K91">
            <v>2.6499999999999999E-2</v>
          </cell>
          <cell r="L91">
            <v>78.252464959999998</v>
          </cell>
          <cell r="M91">
            <v>0</v>
          </cell>
          <cell r="N91">
            <v>2.5275089899999999E-2</v>
          </cell>
          <cell r="O91">
            <v>2.6499999999999999E-2</v>
          </cell>
          <cell r="P91">
            <v>-1.2249101000000001E-3</v>
          </cell>
          <cell r="Q91">
            <v>0</v>
          </cell>
          <cell r="R91">
            <v>0</v>
          </cell>
        </row>
        <row r="92">
          <cell r="E92" t="str">
            <v>BFA0000458</v>
          </cell>
          <cell r="F92" t="str">
            <v>ST6*30梅花自攻钉</v>
          </cell>
          <cell r="G92" t="str">
            <v>镀黑锌</v>
          </cell>
          <cell r="H92" t="str">
            <v>Ea</v>
          </cell>
          <cell r="I92">
            <v>619</v>
          </cell>
          <cell r="J92">
            <v>0.1151640052</v>
          </cell>
          <cell r="K92">
            <v>0.12479999999999999</v>
          </cell>
          <cell r="L92">
            <v>71.286519218799995</v>
          </cell>
          <cell r="M92">
            <v>0</v>
          </cell>
          <cell r="N92">
            <v>0.11903136659999999</v>
          </cell>
          <cell r="O92">
            <v>0.12479999999999999</v>
          </cell>
          <cell r="P92">
            <v>-5.7686333999999997E-3</v>
          </cell>
          <cell r="Q92">
            <v>0</v>
          </cell>
          <cell r="R92">
            <v>-438</v>
          </cell>
        </row>
        <row r="93">
          <cell r="E93" t="str">
            <v>BFA0000460</v>
          </cell>
          <cell r="F93" t="str">
            <v>M6*30外方螺栓</v>
          </cell>
          <cell r="G93" t="str">
            <v>镀彩</v>
          </cell>
          <cell r="H93" t="str">
            <v>Ea</v>
          </cell>
          <cell r="I93">
            <v>1418</v>
          </cell>
          <cell r="J93">
            <v>7.1977503299999995E-2</v>
          </cell>
          <cell r="K93">
            <v>7.8E-2</v>
          </cell>
          <cell r="L93">
            <v>102.0640996794</v>
          </cell>
          <cell r="M93">
            <v>4000</v>
          </cell>
          <cell r="N93">
            <v>7.4394604099999997E-2</v>
          </cell>
          <cell r="O93">
            <v>7.8E-2</v>
          </cell>
          <cell r="P93">
            <v>-3.6053958999999998E-3</v>
          </cell>
          <cell r="Q93">
            <v>297.57841639999998</v>
          </cell>
          <cell r="R93">
            <v>-5020</v>
          </cell>
        </row>
        <row r="94">
          <cell r="E94" t="str">
            <v>BFA0000461</v>
          </cell>
          <cell r="F94" t="str">
            <v>M6*35十一字螺栓</v>
          </cell>
          <cell r="G94" t="str">
            <v>镀彩</v>
          </cell>
          <cell r="H94" t="str">
            <v>Ea</v>
          </cell>
          <cell r="I94">
            <v>2350</v>
          </cell>
          <cell r="J94">
            <v>6.6994445299999997E-2</v>
          </cell>
          <cell r="K94">
            <v>7.2599999999999998E-2</v>
          </cell>
          <cell r="L94">
            <v>157.436946455</v>
          </cell>
          <cell r="M94">
            <v>953</v>
          </cell>
          <cell r="N94">
            <v>6.9244208400000007E-2</v>
          </cell>
          <cell r="O94">
            <v>7.2599999999999998E-2</v>
          </cell>
          <cell r="P94">
            <v>-3.3557916000000001E-3</v>
          </cell>
          <cell r="Q94">
            <v>65.989730605199995</v>
          </cell>
          <cell r="R94">
            <v>-3264</v>
          </cell>
        </row>
        <row r="95">
          <cell r="E95" t="str">
            <v>BFA0000463</v>
          </cell>
          <cell r="F95" t="str">
            <v>M10*1.25螺母(彩)</v>
          </cell>
          <cell r="G95" t="str">
            <v>镀彩</v>
          </cell>
          <cell r="H95" t="str">
            <v>Ea</v>
          </cell>
          <cell r="I95">
            <v>63</v>
          </cell>
          <cell r="J95">
            <v>9.4678100400000006E-2</v>
          </cell>
          <cell r="K95">
            <v>0.1026</v>
          </cell>
          <cell r="L95">
            <v>5.9647203252000001</v>
          </cell>
          <cell r="M95">
            <v>27</v>
          </cell>
          <cell r="N95">
            <v>0.1026</v>
          </cell>
          <cell r="O95">
            <v>0.1026</v>
          </cell>
          <cell r="P95">
            <v>0</v>
          </cell>
          <cell r="Q95">
            <v>2.7702</v>
          </cell>
          <cell r="R95">
            <v>-90</v>
          </cell>
        </row>
        <row r="96">
          <cell r="E96" t="str">
            <v>BFA0000465</v>
          </cell>
          <cell r="F96" t="str">
            <v>∮4弹垫</v>
          </cell>
          <cell r="G96" t="str">
            <v>镀彩</v>
          </cell>
          <cell r="H96" t="str">
            <v>Ea</v>
          </cell>
          <cell r="I96">
            <v>15485</v>
          </cell>
          <cell r="J96">
            <v>4.0602694000000002E-3</v>
          </cell>
          <cell r="K96">
            <v>4.4000000000000003E-3</v>
          </cell>
          <cell r="L96">
            <v>62.873271658999997</v>
          </cell>
          <cell r="M96">
            <v>15000</v>
          </cell>
          <cell r="N96">
            <v>6.9625718999999997E-3</v>
          </cell>
          <cell r="O96">
            <v>4.4000000000000003E-3</v>
          </cell>
          <cell r="P96">
            <v>2.5625718999999999E-3</v>
          </cell>
          <cell r="Q96">
            <v>104.43857850000001</v>
          </cell>
          <cell r="R96">
            <v>-9712</v>
          </cell>
        </row>
        <row r="97">
          <cell r="E97" t="str">
            <v>BFA0000466</v>
          </cell>
          <cell r="F97" t="str">
            <v>M8*35内方螺栓</v>
          </cell>
          <cell r="G97" t="str">
            <v>镀彩</v>
          </cell>
          <cell r="H97" t="str">
            <v>Ea</v>
          </cell>
          <cell r="I97">
            <v>180</v>
          </cell>
          <cell r="J97">
            <v>0.1403561314</v>
          </cell>
          <cell r="K97">
            <v>0.15210000000000001</v>
          </cell>
          <cell r="L97">
            <v>25.264103651999999</v>
          </cell>
          <cell r="M97">
            <v>0</v>
          </cell>
          <cell r="N97">
            <v>0.145069478</v>
          </cell>
          <cell r="O97">
            <v>0.15210000000000001</v>
          </cell>
          <cell r="P97">
            <v>-7.030522E-3</v>
          </cell>
          <cell r="Q97">
            <v>0</v>
          </cell>
          <cell r="R97">
            <v>-90</v>
          </cell>
        </row>
        <row r="98">
          <cell r="E98" t="str">
            <v>BFA0000467</v>
          </cell>
          <cell r="F98" t="str">
            <v>ST4.8*16盘头螺钉(彩)</v>
          </cell>
          <cell r="G98" t="str">
            <v>镀彩</v>
          </cell>
          <cell r="H98" t="str">
            <v>Ea</v>
          </cell>
          <cell r="I98">
            <v>839</v>
          </cell>
          <cell r="J98">
            <v>3.3128107300000001E-2</v>
          </cell>
          <cell r="K98">
            <v>3.5900000000000001E-2</v>
          </cell>
          <cell r="L98">
            <v>27.794482024699999</v>
          </cell>
          <cell r="M98">
            <v>0</v>
          </cell>
          <cell r="N98">
            <v>3.4240593399999998E-2</v>
          </cell>
          <cell r="O98">
            <v>3.5900000000000001E-2</v>
          </cell>
          <cell r="P98">
            <v>-1.6594066E-3</v>
          </cell>
          <cell r="Q98">
            <v>0</v>
          </cell>
          <cell r="R98">
            <v>-90</v>
          </cell>
        </row>
        <row r="99">
          <cell r="E99" t="str">
            <v>BFA0000468</v>
          </cell>
          <cell r="F99" t="str">
            <v>ST3.5*9.5自攻螺钉</v>
          </cell>
          <cell r="G99" t="str">
            <v>环保兰白锌</v>
          </cell>
          <cell r="H99" t="str">
            <v>Ea</v>
          </cell>
          <cell r="I99">
            <v>0</v>
          </cell>
          <cell r="J99">
            <v>1.3899999999999999E-2</v>
          </cell>
          <cell r="K99">
            <v>1.3899999999999999E-2</v>
          </cell>
          <cell r="L99">
            <v>0</v>
          </cell>
          <cell r="M99">
            <v>17136</v>
          </cell>
          <cell r="N99">
            <v>1.32575E-2</v>
          </cell>
          <cell r="O99">
            <v>1.3899999999999999E-2</v>
          </cell>
          <cell r="P99">
            <v>-6.4249999999999995E-4</v>
          </cell>
          <cell r="Q99">
            <v>227.18052</v>
          </cell>
          <cell r="R99">
            <v>-16609</v>
          </cell>
        </row>
        <row r="100">
          <cell r="E100" t="str">
            <v>BFA0000469</v>
          </cell>
          <cell r="F100" t="str">
            <v>ST4*16自攻螺钉</v>
          </cell>
          <cell r="G100" t="str">
            <v>环保兰白锌</v>
          </cell>
          <cell r="H100" t="str">
            <v>Ea</v>
          </cell>
          <cell r="I100">
            <v>2157</v>
          </cell>
          <cell r="J100">
            <v>1.9194000900000001E-2</v>
          </cell>
          <cell r="K100">
            <v>2.0799999999999999E-2</v>
          </cell>
          <cell r="L100">
            <v>41.401459941299997</v>
          </cell>
          <cell r="M100">
            <v>0</v>
          </cell>
          <cell r="N100">
            <v>2.0799999999999999E-2</v>
          </cell>
          <cell r="O100">
            <v>2.0799999999999999E-2</v>
          </cell>
          <cell r="P100">
            <v>0</v>
          </cell>
          <cell r="Q100">
            <v>0</v>
          </cell>
          <cell r="R100">
            <v>-2157</v>
          </cell>
        </row>
        <row r="101">
          <cell r="E101" t="str">
            <v>BFA0000470</v>
          </cell>
          <cell r="F101" t="str">
            <v>M5*12十一字螺栓</v>
          </cell>
          <cell r="G101" t="str">
            <v>镀彩</v>
          </cell>
          <cell r="H101" t="str">
            <v>Ea</v>
          </cell>
          <cell r="I101">
            <v>937</v>
          </cell>
          <cell r="J101">
            <v>2.86064436E-2</v>
          </cell>
          <cell r="K101">
            <v>3.1E-2</v>
          </cell>
          <cell r="L101">
            <v>26.804237653200001</v>
          </cell>
          <cell r="M101">
            <v>0</v>
          </cell>
          <cell r="N101">
            <v>2.9567086199999999E-2</v>
          </cell>
          <cell r="O101">
            <v>3.1E-2</v>
          </cell>
          <cell r="P101">
            <v>-1.4329137999999999E-3</v>
          </cell>
          <cell r="Q101">
            <v>0</v>
          </cell>
          <cell r="R101">
            <v>-136</v>
          </cell>
        </row>
        <row r="102">
          <cell r="E102" t="str">
            <v>BFA0000474</v>
          </cell>
          <cell r="F102" t="str">
            <v>3.5*25自攻螺丝(白)</v>
          </cell>
          <cell r="G102" t="str">
            <v>环保兰白锌</v>
          </cell>
          <cell r="H102" t="str">
            <v>Ea</v>
          </cell>
          <cell r="I102">
            <v>789</v>
          </cell>
          <cell r="J102">
            <v>2.18700875E-2</v>
          </cell>
          <cell r="K102">
            <v>2.3699999999999999E-2</v>
          </cell>
          <cell r="L102">
            <v>17.255499037500002</v>
          </cell>
          <cell r="M102">
            <v>0</v>
          </cell>
          <cell r="N102">
            <v>2.26045143E-2</v>
          </cell>
          <cell r="O102">
            <v>2.3699999999999999E-2</v>
          </cell>
          <cell r="P102">
            <v>-1.0954857E-3</v>
          </cell>
          <cell r="Q102">
            <v>0</v>
          </cell>
          <cell r="R102">
            <v>-200</v>
          </cell>
        </row>
        <row r="103">
          <cell r="E103" t="str">
            <v>BFA0000475</v>
          </cell>
          <cell r="F103" t="str">
            <v>十字槽盘头螺钉</v>
          </cell>
          <cell r="G103" t="str">
            <v>M5*10镀黑锌</v>
          </cell>
          <cell r="H103" t="str">
            <v>Ea</v>
          </cell>
          <cell r="I103">
            <v>-1110</v>
          </cell>
          <cell r="J103">
            <v>3.9218511400000003E-2</v>
          </cell>
          <cell r="K103">
            <v>4.2500000000000003E-2</v>
          </cell>
          <cell r="L103">
            <v>-43.532547653999998</v>
          </cell>
          <cell r="M103">
            <v>0</v>
          </cell>
          <cell r="N103">
            <v>4.0535521499999998E-2</v>
          </cell>
          <cell r="O103">
            <v>4.2500000000000003E-2</v>
          </cell>
          <cell r="P103">
            <v>-1.9644785000000001E-3</v>
          </cell>
          <cell r="Q103">
            <v>0</v>
          </cell>
          <cell r="R103">
            <v>-197</v>
          </cell>
        </row>
        <row r="104">
          <cell r="E104" t="str">
            <v>BFA0000476</v>
          </cell>
          <cell r="F104" t="str">
            <v>φ10弹垫(黑锌)</v>
          </cell>
          <cell r="G104" t="str">
            <v>镀黑锌</v>
          </cell>
          <cell r="H104" t="str">
            <v>Ea</v>
          </cell>
          <cell r="I104">
            <v>621</v>
          </cell>
          <cell r="J104">
            <v>4.2448271199999998E-2</v>
          </cell>
          <cell r="K104">
            <v>4.5999999999999999E-2</v>
          </cell>
          <cell r="L104">
            <v>26.360376415200001</v>
          </cell>
          <cell r="M104">
            <v>0</v>
          </cell>
          <cell r="N104">
            <v>4.3873740899999999E-2</v>
          </cell>
          <cell r="O104">
            <v>4.5999999999999999E-2</v>
          </cell>
          <cell r="P104">
            <v>-2.1262591000000002E-3</v>
          </cell>
          <cell r="Q104">
            <v>0</v>
          </cell>
          <cell r="R104">
            <v>-44</v>
          </cell>
        </row>
        <row r="105">
          <cell r="E105" t="str">
            <v>BFA0000483</v>
          </cell>
          <cell r="F105" t="str">
            <v>M4*8十字螺栓</v>
          </cell>
          <cell r="G105" t="str">
            <v>镀彩</v>
          </cell>
          <cell r="H105" t="str">
            <v>Ea</v>
          </cell>
          <cell r="I105">
            <v>3035</v>
          </cell>
          <cell r="J105">
            <v>1.06120678E-2</v>
          </cell>
          <cell r="K105">
            <v>1.15E-2</v>
          </cell>
          <cell r="L105">
            <v>32.207625772999997</v>
          </cell>
          <cell r="M105">
            <v>9000</v>
          </cell>
          <cell r="N105">
            <v>1.09684352E-2</v>
          </cell>
          <cell r="O105">
            <v>1.15E-2</v>
          </cell>
          <cell r="P105">
            <v>-5.3156480000000005E-4</v>
          </cell>
          <cell r="Q105">
            <v>98.715916800000002</v>
          </cell>
          <cell r="R105">
            <v>-9712</v>
          </cell>
        </row>
        <row r="106">
          <cell r="E106" t="str">
            <v>BFA0000484</v>
          </cell>
          <cell r="F106" t="str">
            <v>∮16*2平垫</v>
          </cell>
          <cell r="G106" t="str">
            <v>镀彩</v>
          </cell>
          <cell r="H106" t="str">
            <v>Ea</v>
          </cell>
          <cell r="I106">
            <v>111</v>
          </cell>
          <cell r="J106">
            <v>7.7606513099999996E-2</v>
          </cell>
          <cell r="K106">
            <v>8.4099999999999994E-2</v>
          </cell>
          <cell r="L106">
            <v>8.6143229541000004</v>
          </cell>
          <cell r="M106">
            <v>703</v>
          </cell>
          <cell r="N106">
            <v>8.4099999999999994E-2</v>
          </cell>
          <cell r="O106">
            <v>8.4099999999999994E-2</v>
          </cell>
          <cell r="P106">
            <v>0</v>
          </cell>
          <cell r="Q106">
            <v>59.122300000000003</v>
          </cell>
          <cell r="R106">
            <v>-814</v>
          </cell>
        </row>
        <row r="107">
          <cell r="E107" t="str">
            <v>BFA0000485</v>
          </cell>
          <cell r="F107" t="str">
            <v>φ16*1平垫</v>
          </cell>
          <cell r="G107" t="str">
            <v>镀白锌</v>
          </cell>
          <cell r="H107" t="str">
            <v>Ea</v>
          </cell>
          <cell r="I107">
            <v>438</v>
          </cell>
          <cell r="J107">
            <v>7.7052839999999997E-2</v>
          </cell>
          <cell r="K107">
            <v>8.3500000000000005E-2</v>
          </cell>
          <cell r="L107">
            <v>33.749143920000002</v>
          </cell>
          <cell r="M107">
            <v>0</v>
          </cell>
          <cell r="N107">
            <v>7.9640377499999998E-2</v>
          </cell>
          <cell r="O107">
            <v>8.3500000000000005E-2</v>
          </cell>
          <cell r="P107">
            <v>-3.8596224999999998E-3</v>
          </cell>
          <cell r="Q107">
            <v>0</v>
          </cell>
          <cell r="R107">
            <v>-216</v>
          </cell>
        </row>
        <row r="108">
          <cell r="E108" t="str">
            <v>BFA0000486</v>
          </cell>
          <cell r="F108" t="str">
            <v>3*10自攻螺丝</v>
          </cell>
          <cell r="G108" t="str">
            <v>环保兰白锌</v>
          </cell>
          <cell r="H108" t="str">
            <v>Ea</v>
          </cell>
          <cell r="I108">
            <v>10913</v>
          </cell>
          <cell r="J108">
            <v>1.01506735E-2</v>
          </cell>
          <cell r="K108">
            <v>1.0999999999999999E-2</v>
          </cell>
          <cell r="L108">
            <v>110.7742999055</v>
          </cell>
          <cell r="M108">
            <v>147</v>
          </cell>
          <cell r="N108">
            <v>1.04915467E-2</v>
          </cell>
          <cell r="O108">
            <v>1.0999999999999999E-2</v>
          </cell>
          <cell r="P108">
            <v>-5.0845329999999996E-4</v>
          </cell>
          <cell r="Q108">
            <v>1.5422573649</v>
          </cell>
          <cell r="R108">
            <v>-990</v>
          </cell>
        </row>
        <row r="109">
          <cell r="E109" t="str">
            <v>BFA0000488</v>
          </cell>
          <cell r="F109" t="str">
            <v>M10黑锌锁姆带尼龙片</v>
          </cell>
          <cell r="G109" t="str">
            <v>达克罗黑</v>
          </cell>
          <cell r="H109" t="str">
            <v>Ea</v>
          </cell>
          <cell r="I109">
            <v>114</v>
          </cell>
          <cell r="J109">
            <v>0.2473995977</v>
          </cell>
          <cell r="K109">
            <v>0.2681</v>
          </cell>
          <cell r="L109">
            <v>28.203554137800001</v>
          </cell>
          <cell r="M109">
            <v>2000</v>
          </cell>
          <cell r="N109">
            <v>0.25570760720000002</v>
          </cell>
          <cell r="O109">
            <v>0.2681</v>
          </cell>
          <cell r="P109">
            <v>-1.2392392800000001E-2</v>
          </cell>
          <cell r="Q109">
            <v>511.41521440000002</v>
          </cell>
          <cell r="R109">
            <v>-1584</v>
          </cell>
        </row>
        <row r="110">
          <cell r="E110" t="str">
            <v>BFA0000489</v>
          </cell>
          <cell r="F110" t="str">
            <v>M3*12面板钉</v>
          </cell>
          <cell r="G110" t="str">
            <v>镀镍</v>
          </cell>
          <cell r="H110" t="str">
            <v>Ea</v>
          </cell>
          <cell r="I110">
            <v>2702</v>
          </cell>
          <cell r="J110">
            <v>1.43032218E-2</v>
          </cell>
          <cell r="K110">
            <v>1.55E-2</v>
          </cell>
          <cell r="L110">
            <v>38.6473053036</v>
          </cell>
          <cell r="M110">
            <v>0</v>
          </cell>
          <cell r="N110">
            <v>1.4783543099999999E-2</v>
          </cell>
          <cell r="O110">
            <v>1.55E-2</v>
          </cell>
          <cell r="P110">
            <v>-7.1645689999999995E-4</v>
          </cell>
          <cell r="Q110">
            <v>0</v>
          </cell>
          <cell r="R110">
            <v>-500</v>
          </cell>
        </row>
        <row r="111">
          <cell r="E111" t="str">
            <v>BFA0000490</v>
          </cell>
          <cell r="F111" t="str">
            <v>M8*70内方螺栓(黑锌)</v>
          </cell>
          <cell r="G111" t="str">
            <v>镀黑锌</v>
          </cell>
          <cell r="H111" t="str">
            <v>Ea</v>
          </cell>
          <cell r="I111">
            <v>125</v>
          </cell>
          <cell r="J111">
            <v>0.55210436149999997</v>
          </cell>
          <cell r="K111">
            <v>0.59830000000000005</v>
          </cell>
          <cell r="L111">
            <v>69.013045187499998</v>
          </cell>
          <cell r="M111">
            <v>1473</v>
          </cell>
          <cell r="N111">
            <v>0.57064476460000002</v>
          </cell>
          <cell r="O111">
            <v>0.59830000000000005</v>
          </cell>
          <cell r="P111">
            <v>-2.7655235399999999E-2</v>
          </cell>
          <cell r="Q111">
            <v>840.55973825579997</v>
          </cell>
          <cell r="R111">
            <v>-1584</v>
          </cell>
        </row>
        <row r="112">
          <cell r="E112" t="str">
            <v>BFA0000491</v>
          </cell>
          <cell r="F112" t="str">
            <v>∮6平垫</v>
          </cell>
          <cell r="G112" t="str">
            <v>镀彩</v>
          </cell>
          <cell r="H112" t="str">
            <v>Ea</v>
          </cell>
          <cell r="I112">
            <v>-38986</v>
          </cell>
          <cell r="J112">
            <v>8.1205388000000003E-3</v>
          </cell>
          <cell r="K112">
            <v>8.8000000000000005E-3</v>
          </cell>
          <cell r="L112">
            <v>-316.58732565679998</v>
          </cell>
          <cell r="M112">
            <v>0</v>
          </cell>
          <cell r="N112">
            <v>8.3932373999999997E-3</v>
          </cell>
          <cell r="O112">
            <v>8.8000000000000005E-3</v>
          </cell>
          <cell r="P112">
            <v>-4.0676260000000001E-4</v>
          </cell>
          <cell r="Q112">
            <v>0</v>
          </cell>
          <cell r="R112">
            <v>-4164</v>
          </cell>
        </row>
        <row r="113">
          <cell r="E113" t="str">
            <v>BFA0000493</v>
          </cell>
          <cell r="F113" t="str">
            <v>10*35外方黑达克罗</v>
          </cell>
          <cell r="G113" t="str">
            <v>黑达克罗</v>
          </cell>
          <cell r="H113" t="str">
            <v>Ea</v>
          </cell>
          <cell r="I113">
            <v>600</v>
          </cell>
          <cell r="J113">
            <v>0.3414317462</v>
          </cell>
          <cell r="K113">
            <v>0.37</v>
          </cell>
          <cell r="L113">
            <v>204.85904772000001</v>
          </cell>
          <cell r="M113">
            <v>792</v>
          </cell>
          <cell r="N113">
            <v>0.35289748100000001</v>
          </cell>
          <cell r="O113">
            <v>0.37</v>
          </cell>
          <cell r="P113">
            <v>-1.7102519E-2</v>
          </cell>
          <cell r="Q113">
            <v>279.49480495199998</v>
          </cell>
          <cell r="R113">
            <v>-792</v>
          </cell>
        </row>
        <row r="114">
          <cell r="E114" t="str">
            <v>BFA0000495</v>
          </cell>
          <cell r="F114" t="str">
            <v>ST4.2*13大扁头自攻螺钉</v>
          </cell>
          <cell r="G114" t="str">
            <v>镀黑锌</v>
          </cell>
          <cell r="H114" t="str">
            <v>Ea</v>
          </cell>
          <cell r="I114">
            <v>1248</v>
          </cell>
          <cell r="J114">
            <v>2.7683655099999999E-2</v>
          </cell>
          <cell r="K114">
            <v>0.03</v>
          </cell>
          <cell r="L114">
            <v>34.549201564800001</v>
          </cell>
          <cell r="M114">
            <v>4000</v>
          </cell>
          <cell r="N114">
            <v>2.8613309300000001E-2</v>
          </cell>
          <cell r="O114">
            <v>0.03</v>
          </cell>
          <cell r="P114">
            <v>-1.3866906999999999E-3</v>
          </cell>
          <cell r="Q114">
            <v>114.4532372</v>
          </cell>
          <cell r="R114">
            <v>-4216</v>
          </cell>
        </row>
        <row r="115">
          <cell r="E115" t="str">
            <v>BFA0000497</v>
          </cell>
          <cell r="F115" t="str">
            <v>φ4*8PT大扁头十字头螺丝</v>
          </cell>
          <cell r="G115" t="str">
            <v>镀彩</v>
          </cell>
          <cell r="H115" t="str">
            <v>Ea</v>
          </cell>
          <cell r="I115">
            <v>0</v>
          </cell>
          <cell r="J115">
            <v>1.6199999999999999E-2</v>
          </cell>
          <cell r="K115">
            <v>1.6199999999999999E-2</v>
          </cell>
          <cell r="L115">
            <v>0</v>
          </cell>
          <cell r="M115">
            <v>5550</v>
          </cell>
          <cell r="N115">
            <v>1.5451187E-2</v>
          </cell>
          <cell r="O115">
            <v>1.6199999999999999E-2</v>
          </cell>
          <cell r="P115">
            <v>-7.4881299999999997E-4</v>
          </cell>
          <cell r="Q115">
            <v>85.754087850000005</v>
          </cell>
          <cell r="R115">
            <v>-4050</v>
          </cell>
        </row>
        <row r="116">
          <cell r="E116" t="str">
            <v>BFA0000498</v>
          </cell>
          <cell r="F116" t="str">
            <v>∮8*24大平垫</v>
          </cell>
          <cell r="G116" t="str">
            <v>镀白锌</v>
          </cell>
          <cell r="H116" t="str">
            <v>Ea</v>
          </cell>
          <cell r="I116">
            <v>211</v>
          </cell>
          <cell r="J116">
            <v>3.9218511400000003E-2</v>
          </cell>
          <cell r="K116">
            <v>4.2500000000000003E-2</v>
          </cell>
          <cell r="L116">
            <v>8.2751059054000002</v>
          </cell>
          <cell r="M116">
            <v>8000</v>
          </cell>
          <cell r="N116">
            <v>4.0535521499999998E-2</v>
          </cell>
          <cell r="O116">
            <v>4.2500000000000003E-2</v>
          </cell>
          <cell r="P116">
            <v>-1.9644785000000001E-3</v>
          </cell>
          <cell r="Q116">
            <v>324.28417200000001</v>
          </cell>
          <cell r="R116">
            <v>-7431</v>
          </cell>
        </row>
        <row r="117">
          <cell r="E117" t="str">
            <v>BFA0000502</v>
          </cell>
          <cell r="F117" t="str">
            <v>重卡平垫</v>
          </cell>
          <cell r="G117" t="str">
            <v>喷涂φ10</v>
          </cell>
          <cell r="H117" t="str">
            <v>Ea</v>
          </cell>
          <cell r="I117">
            <v>0</v>
          </cell>
          <cell r="J117">
            <v>0.20349999999999999</v>
          </cell>
          <cell r="K117">
            <v>0.20349999999999999</v>
          </cell>
          <cell r="L117">
            <v>0</v>
          </cell>
          <cell r="M117">
            <v>200</v>
          </cell>
          <cell r="N117">
            <v>0.19409361459999999</v>
          </cell>
          <cell r="O117">
            <v>0.20349999999999999</v>
          </cell>
          <cell r="P117">
            <v>-9.4063853999999999E-3</v>
          </cell>
          <cell r="Q117">
            <v>38.818722919999999</v>
          </cell>
          <cell r="R117">
            <v>-184</v>
          </cell>
        </row>
        <row r="118">
          <cell r="E118" t="str">
            <v>BFA0000503</v>
          </cell>
          <cell r="F118" t="str">
            <v>φ10尼龙垫</v>
          </cell>
          <cell r="H118" t="str">
            <v>Ea</v>
          </cell>
          <cell r="I118">
            <v>2166</v>
          </cell>
          <cell r="J118">
            <v>3.59887516E-2</v>
          </cell>
          <cell r="K118">
            <v>3.9E-2</v>
          </cell>
          <cell r="L118">
            <v>77.951635965600005</v>
          </cell>
          <cell r="M118">
            <v>6000</v>
          </cell>
          <cell r="N118">
            <v>3.7197302100000003E-2</v>
          </cell>
          <cell r="O118">
            <v>3.9E-2</v>
          </cell>
          <cell r="P118">
            <v>-1.8026978999999999E-3</v>
          </cell>
          <cell r="Q118">
            <v>223.18381260000001</v>
          </cell>
          <cell r="R118">
            <v>-792</v>
          </cell>
        </row>
        <row r="119">
          <cell r="E119" t="str">
            <v>BFA0000504</v>
          </cell>
          <cell r="F119" t="str">
            <v>ST4.2*9.5十字圆头自攻钉</v>
          </cell>
          <cell r="G119" t="str">
            <v>镀白锌</v>
          </cell>
          <cell r="H119" t="str">
            <v>Ea</v>
          </cell>
          <cell r="I119">
            <v>1125</v>
          </cell>
          <cell r="J119">
            <v>1.49491738E-2</v>
          </cell>
          <cell r="K119">
            <v>1.6199999999999999E-2</v>
          </cell>
          <cell r="L119">
            <v>16.817820524999998</v>
          </cell>
          <cell r="M119">
            <v>19500</v>
          </cell>
          <cell r="N119">
            <v>1.5451187E-2</v>
          </cell>
          <cell r="O119">
            <v>1.6199999999999999E-2</v>
          </cell>
          <cell r="P119">
            <v>-7.4881299999999997E-4</v>
          </cell>
          <cell r="Q119">
            <v>301.29814649999997</v>
          </cell>
          <cell r="R119">
            <v>-18768</v>
          </cell>
        </row>
        <row r="120">
          <cell r="E120" t="str">
            <v>BFA0000505</v>
          </cell>
          <cell r="F120" t="str">
            <v>ST4*16十字圆头黑锌自攻钉</v>
          </cell>
          <cell r="G120" t="str">
            <v>镀黑锌</v>
          </cell>
          <cell r="H120" t="str">
            <v>Ea</v>
          </cell>
          <cell r="I120">
            <v>23996</v>
          </cell>
          <cell r="J120">
            <v>2.3438827999999998E-2</v>
          </cell>
          <cell r="K120">
            <v>2.5399999999999999E-2</v>
          </cell>
          <cell r="L120">
            <v>562.43811668800004</v>
          </cell>
          <cell r="M120">
            <v>1500</v>
          </cell>
          <cell r="N120">
            <v>2.42259352E-2</v>
          </cell>
          <cell r="O120">
            <v>2.5399999999999999E-2</v>
          </cell>
          <cell r="P120">
            <v>-1.1740647999999999E-3</v>
          </cell>
          <cell r="Q120">
            <v>36.3389028</v>
          </cell>
          <cell r="R120">
            <v>-450</v>
          </cell>
        </row>
        <row r="121">
          <cell r="E121" t="str">
            <v>BFA0000524</v>
          </cell>
          <cell r="F121" t="str">
            <v>内六角  M6*35黑锌</v>
          </cell>
          <cell r="G121" t="str">
            <v>镀黑锌</v>
          </cell>
          <cell r="H121" t="str">
            <v>Ea</v>
          </cell>
          <cell r="I121">
            <v>295</v>
          </cell>
          <cell r="J121">
            <v>0.130113179</v>
          </cell>
          <cell r="K121">
            <v>0.14099999999999999</v>
          </cell>
          <cell r="L121">
            <v>38.383387804999998</v>
          </cell>
          <cell r="M121">
            <v>3300</v>
          </cell>
          <cell r="N121">
            <v>0.1344825536</v>
          </cell>
          <cell r="O121">
            <v>0.14099999999999999</v>
          </cell>
          <cell r="P121">
            <v>-6.5174463999999998E-3</v>
          </cell>
          <cell r="Q121">
            <v>443.79242687999999</v>
          </cell>
          <cell r="R121">
            <v>-3578</v>
          </cell>
        </row>
        <row r="122">
          <cell r="E122" t="str">
            <v>BFA0000526</v>
          </cell>
          <cell r="F122" t="str">
            <v>外六角6*40黑达克罗</v>
          </cell>
          <cell r="G122" t="str">
            <v>黑达克罗</v>
          </cell>
          <cell r="H122" t="str">
            <v>Ea</v>
          </cell>
          <cell r="I122">
            <v>4</v>
          </cell>
          <cell r="J122">
            <v>0.141186641</v>
          </cell>
          <cell r="K122">
            <v>0.153</v>
          </cell>
          <cell r="L122">
            <v>0.56474656400000001</v>
          </cell>
          <cell r="M122">
            <v>3910</v>
          </cell>
          <cell r="N122">
            <v>0.14592787730000001</v>
          </cell>
          <cell r="O122">
            <v>0.153</v>
          </cell>
          <cell r="P122">
            <v>-7.0721226999999999E-3</v>
          </cell>
          <cell r="Q122">
            <v>570.57800024300002</v>
          </cell>
          <cell r="R122">
            <v>-3910</v>
          </cell>
        </row>
        <row r="123">
          <cell r="E123" t="str">
            <v>BFA0000530</v>
          </cell>
          <cell r="F123" t="str">
            <v>4*12元字十字钉白</v>
          </cell>
          <cell r="G123" t="str">
            <v>白锌</v>
          </cell>
          <cell r="H123" t="str">
            <v>Ea</v>
          </cell>
          <cell r="I123">
            <v>410</v>
          </cell>
          <cell r="J123">
            <v>2.2700597199999999E-2</v>
          </cell>
          <cell r="K123">
            <v>2.46E-2</v>
          </cell>
          <cell r="L123">
            <v>9.3072448520000002</v>
          </cell>
          <cell r="M123">
            <v>4696</v>
          </cell>
          <cell r="N123">
            <v>2.34629136E-2</v>
          </cell>
          <cell r="O123">
            <v>2.46E-2</v>
          </cell>
          <cell r="P123">
            <v>-1.1370864E-3</v>
          </cell>
          <cell r="Q123">
            <v>110.1818422656</v>
          </cell>
          <cell r="R123">
            <v>-4837</v>
          </cell>
        </row>
        <row r="124">
          <cell r="E124" t="str">
            <v>BFA0000532</v>
          </cell>
          <cell r="F124" t="str">
            <v>M5*12盘头达克罗</v>
          </cell>
          <cell r="G124" t="str">
            <v>达克罗白</v>
          </cell>
          <cell r="H124" t="str">
            <v>Ea</v>
          </cell>
          <cell r="I124">
            <v>1032</v>
          </cell>
          <cell r="J124">
            <v>4.8169559899999999E-2</v>
          </cell>
          <cell r="K124">
            <v>5.2200000000000003E-2</v>
          </cell>
          <cell r="L124">
            <v>49.710985816799997</v>
          </cell>
          <cell r="M124">
            <v>0</v>
          </cell>
          <cell r="N124">
            <v>4.9787158099999999E-2</v>
          </cell>
          <cell r="O124">
            <v>5.2200000000000003E-2</v>
          </cell>
          <cell r="P124">
            <v>-2.4128419000000001E-3</v>
          </cell>
          <cell r="Q124">
            <v>0</v>
          </cell>
          <cell r="R124">
            <v>-8</v>
          </cell>
        </row>
        <row r="125">
          <cell r="E125" t="str">
            <v>BFA0000533</v>
          </cell>
          <cell r="F125" t="str">
            <v>8*25内方黑达克罗</v>
          </cell>
          <cell r="G125" t="str">
            <v>黑达克罗</v>
          </cell>
          <cell r="H125" t="str">
            <v>Ea</v>
          </cell>
          <cell r="I125">
            <v>20</v>
          </cell>
          <cell r="J125">
            <v>0.2041208169</v>
          </cell>
          <cell r="K125">
            <v>0.22120000000000001</v>
          </cell>
          <cell r="L125">
            <v>4.0824163379999998</v>
          </cell>
          <cell r="M125">
            <v>0</v>
          </cell>
          <cell r="N125">
            <v>0.210975467</v>
          </cell>
          <cell r="O125">
            <v>0.22120000000000001</v>
          </cell>
          <cell r="P125">
            <v>-1.0224532999999999E-2</v>
          </cell>
          <cell r="Q125">
            <v>0</v>
          </cell>
          <cell r="R125">
            <v>0</v>
          </cell>
        </row>
        <row r="126">
          <cell r="E126" t="str">
            <v>BFA0000540</v>
          </cell>
          <cell r="F126" t="str">
            <v>元机十字钉6*12</v>
          </cell>
          <cell r="G126" t="str">
            <v>环保兰白锌</v>
          </cell>
          <cell r="H126" t="str">
            <v>Ea</v>
          </cell>
          <cell r="I126">
            <v>11354</v>
          </cell>
          <cell r="J126">
            <v>5.6843771799999998E-2</v>
          </cell>
          <cell r="K126">
            <v>6.1600000000000002E-2</v>
          </cell>
          <cell r="L126">
            <v>645.40418501720001</v>
          </cell>
          <cell r="M126">
            <v>5000</v>
          </cell>
          <cell r="N126">
            <v>5.87526617E-2</v>
          </cell>
          <cell r="O126">
            <v>6.1600000000000002E-2</v>
          </cell>
          <cell r="P126">
            <v>-2.8473383000000001E-3</v>
          </cell>
          <cell r="Q126">
            <v>293.76330849999999</v>
          </cell>
          <cell r="R126">
            <v>-4789</v>
          </cell>
        </row>
        <row r="127">
          <cell r="E127" t="str">
            <v>BFA0000550</v>
          </cell>
          <cell r="F127" t="str">
            <v>T5G上镜座螺母垫圈</v>
          </cell>
          <cell r="G127" t="str">
            <v>Q235</v>
          </cell>
          <cell r="H127" t="str">
            <v>Ea</v>
          </cell>
          <cell r="I127">
            <v>780</v>
          </cell>
          <cell r="J127">
            <v>0.1790209696</v>
          </cell>
          <cell r="K127">
            <v>0.19400000000000001</v>
          </cell>
          <cell r="L127">
            <v>139.636356288</v>
          </cell>
          <cell r="M127">
            <v>0</v>
          </cell>
          <cell r="N127">
            <v>0.1850327333</v>
          </cell>
          <cell r="O127">
            <v>0.19400000000000001</v>
          </cell>
          <cell r="P127">
            <v>-8.9672667000000005E-3</v>
          </cell>
          <cell r="Q127">
            <v>0</v>
          </cell>
          <cell r="R127">
            <v>-180</v>
          </cell>
        </row>
        <row r="128">
          <cell r="E128" t="str">
            <v>BFA0000552</v>
          </cell>
          <cell r="F128" t="str">
            <v>外六角M8*65黑达克罗</v>
          </cell>
          <cell r="G128" t="str">
            <v>M8×65黑达克罗</v>
          </cell>
          <cell r="H128" t="str">
            <v>Ea</v>
          </cell>
          <cell r="I128">
            <v>164</v>
          </cell>
          <cell r="J128">
            <v>0.49000069530000001</v>
          </cell>
          <cell r="K128">
            <v>0.53100000000000003</v>
          </cell>
          <cell r="L128">
            <v>80.360114029200005</v>
          </cell>
          <cell r="M128">
            <v>100</v>
          </cell>
          <cell r="N128">
            <v>0.50645557409999997</v>
          </cell>
          <cell r="O128">
            <v>0.53100000000000003</v>
          </cell>
          <cell r="P128">
            <v>-2.45444259E-2</v>
          </cell>
          <cell r="Q128">
            <v>50.645557410000002</v>
          </cell>
          <cell r="R128">
            <v>-180</v>
          </cell>
        </row>
        <row r="129">
          <cell r="E129" t="str">
            <v>BFA0000571</v>
          </cell>
          <cell r="F129" t="str">
            <v>元机自攻3*50</v>
          </cell>
          <cell r="G129" t="str">
            <v>环保兰白锌</v>
          </cell>
          <cell r="H129" t="str">
            <v>Ea</v>
          </cell>
          <cell r="I129">
            <v>776</v>
          </cell>
          <cell r="J129">
            <v>4.7708165599999998E-2</v>
          </cell>
          <cell r="K129">
            <v>5.1700000000000003E-2</v>
          </cell>
          <cell r="L129">
            <v>37.021536505599997</v>
          </cell>
          <cell r="M129">
            <v>0</v>
          </cell>
          <cell r="N129">
            <v>4.9310269599999998E-2</v>
          </cell>
          <cell r="O129">
            <v>5.1700000000000003E-2</v>
          </cell>
          <cell r="P129">
            <v>-2.3897304000000002E-3</v>
          </cell>
          <cell r="Q129">
            <v>0</v>
          </cell>
          <cell r="R129">
            <v>-100</v>
          </cell>
        </row>
        <row r="130">
          <cell r="E130" t="str">
            <v>BFA0000574</v>
          </cell>
          <cell r="F130" t="str">
            <v>￠5平垫</v>
          </cell>
          <cell r="H130" t="str">
            <v>Ea</v>
          </cell>
          <cell r="I130">
            <v>34460</v>
          </cell>
          <cell r="J130">
            <v>5.3521732999999997E-3</v>
          </cell>
          <cell r="K130">
            <v>5.7999999999999996E-3</v>
          </cell>
          <cell r="L130">
            <v>184.43589191800001</v>
          </cell>
          <cell r="M130">
            <v>0</v>
          </cell>
          <cell r="N130">
            <v>5.5319065000000002E-3</v>
          </cell>
          <cell r="O130">
            <v>5.7999999999999996E-3</v>
          </cell>
          <cell r="P130">
            <v>-2.6809350000000002E-4</v>
          </cell>
          <cell r="Q130">
            <v>0</v>
          </cell>
          <cell r="R130">
            <v>0</v>
          </cell>
        </row>
        <row r="131">
          <cell r="E131" t="str">
            <v>BFA0000575</v>
          </cell>
          <cell r="F131" t="str">
            <v>Φ6*40内方螺丝</v>
          </cell>
          <cell r="G131" t="str">
            <v>黑锌</v>
          </cell>
          <cell r="H131" t="str">
            <v>Ea</v>
          </cell>
          <cell r="I131">
            <v>188</v>
          </cell>
          <cell r="J131">
            <v>7.1977503299999995E-2</v>
          </cell>
          <cell r="K131">
            <v>7.8E-2</v>
          </cell>
          <cell r="L131">
            <v>13.5317706204</v>
          </cell>
          <cell r="M131">
            <v>4200</v>
          </cell>
          <cell r="N131">
            <v>7.4394604099999997E-2</v>
          </cell>
          <cell r="O131">
            <v>7.8E-2</v>
          </cell>
          <cell r="P131">
            <v>-3.6053958999999998E-3</v>
          </cell>
          <cell r="Q131">
            <v>312.45733722</v>
          </cell>
          <cell r="R131">
            <v>-4258</v>
          </cell>
        </row>
        <row r="132">
          <cell r="E132" t="str">
            <v>BFA0000576</v>
          </cell>
          <cell r="F132" t="str">
            <v>十字沉头自攻钉ST4*12黑锌</v>
          </cell>
          <cell r="G132" t="str">
            <v>镀黑锌</v>
          </cell>
          <cell r="H132" t="str">
            <v>Ea</v>
          </cell>
          <cell r="I132">
            <v>1628</v>
          </cell>
          <cell r="J132">
            <v>2.2885154899999999E-2</v>
          </cell>
          <cell r="K132">
            <v>2.4799999999999999E-2</v>
          </cell>
          <cell r="L132">
            <v>37.257032177200003</v>
          </cell>
          <cell r="M132">
            <v>0</v>
          </cell>
          <cell r="N132">
            <v>2.3653668999999999E-2</v>
          </cell>
          <cell r="O132">
            <v>2.4799999999999999E-2</v>
          </cell>
          <cell r="P132">
            <v>-1.146331E-3</v>
          </cell>
          <cell r="Q132">
            <v>0</v>
          </cell>
          <cell r="R132">
            <v>0</v>
          </cell>
        </row>
        <row r="133">
          <cell r="E133" t="str">
            <v>BFA0000577</v>
          </cell>
          <cell r="F133" t="str">
            <v>元机自攻钉3*35</v>
          </cell>
          <cell r="G133" t="str">
            <v>环保兰白锌</v>
          </cell>
          <cell r="H133" t="str">
            <v>Ea</v>
          </cell>
          <cell r="I133">
            <v>1730</v>
          </cell>
          <cell r="J133">
            <v>2.7314539700000001E-2</v>
          </cell>
          <cell r="K133">
            <v>2.9600000000000001E-2</v>
          </cell>
          <cell r="L133">
            <v>47.254153680999998</v>
          </cell>
          <cell r="M133">
            <v>0</v>
          </cell>
          <cell r="N133">
            <v>2.8231798499999999E-2</v>
          </cell>
          <cell r="O133">
            <v>2.9600000000000001E-2</v>
          </cell>
          <cell r="P133">
            <v>-1.3682015E-3</v>
          </cell>
          <cell r="Q133">
            <v>0</v>
          </cell>
          <cell r="R133">
            <v>0</v>
          </cell>
        </row>
        <row r="134">
          <cell r="E134" t="str">
            <v>BFA0000579</v>
          </cell>
          <cell r="F134" t="str">
            <v>内六角6*22黑达克罗</v>
          </cell>
          <cell r="G134" t="str">
            <v>黑达克罗</v>
          </cell>
          <cell r="H134" t="str">
            <v>Ea</v>
          </cell>
          <cell r="I134">
            <v>1609</v>
          </cell>
          <cell r="J134">
            <v>0.1125801974</v>
          </cell>
          <cell r="K134">
            <v>0.122</v>
          </cell>
          <cell r="L134">
            <v>181.1415376166</v>
          </cell>
          <cell r="M134">
            <v>3414</v>
          </cell>
          <cell r="N134">
            <v>0.11636079100000001</v>
          </cell>
          <cell r="O134">
            <v>0.122</v>
          </cell>
          <cell r="P134">
            <v>-5.6392090000000001E-3</v>
          </cell>
          <cell r="Q134">
            <v>397.25574047399999</v>
          </cell>
          <cell r="R134">
            <v>-4036</v>
          </cell>
        </row>
        <row r="135">
          <cell r="E135" t="str">
            <v>BFA0000580</v>
          </cell>
          <cell r="F135" t="str">
            <v>元机自攻4.8*52</v>
          </cell>
          <cell r="G135" t="str">
            <v>环保兰白锌</v>
          </cell>
          <cell r="H135" t="str">
            <v>Ea</v>
          </cell>
          <cell r="I135">
            <v>328</v>
          </cell>
          <cell r="J135">
            <v>7.0131926299999994E-2</v>
          </cell>
          <cell r="K135">
            <v>7.5999999999999998E-2</v>
          </cell>
          <cell r="L135">
            <v>23.003271826399999</v>
          </cell>
          <cell r="M135">
            <v>0</v>
          </cell>
          <cell r="N135">
            <v>7.24870502E-2</v>
          </cell>
          <cell r="O135">
            <v>7.5999999999999998E-2</v>
          </cell>
          <cell r="P135">
            <v>-3.5129497999999999E-3</v>
          </cell>
          <cell r="Q135">
            <v>0</v>
          </cell>
          <cell r="R135">
            <v>0</v>
          </cell>
        </row>
        <row r="136">
          <cell r="E136" t="str">
            <v>BFA0000582</v>
          </cell>
          <cell r="F136" t="str">
            <v>6*50内方黑达克罗</v>
          </cell>
          <cell r="G136" t="str">
            <v>黑达克罗</v>
          </cell>
          <cell r="H136" t="str">
            <v>Ea</v>
          </cell>
          <cell r="I136">
            <v>225</v>
          </cell>
          <cell r="J136">
            <v>0.17929780619999999</v>
          </cell>
          <cell r="K136">
            <v>0.1943</v>
          </cell>
          <cell r="L136">
            <v>40.342006394999999</v>
          </cell>
          <cell r="M136">
            <v>400</v>
          </cell>
          <cell r="N136">
            <v>0.1853188664</v>
          </cell>
          <cell r="O136">
            <v>0.1943</v>
          </cell>
          <cell r="P136">
            <v>-8.9811335999999999E-3</v>
          </cell>
          <cell r="Q136">
            <v>74.127546559999999</v>
          </cell>
          <cell r="R136">
            <v>-450</v>
          </cell>
        </row>
        <row r="137">
          <cell r="E137" t="str">
            <v>BFA0000583</v>
          </cell>
          <cell r="F137" t="str">
            <v>10*35内方黑达克罗</v>
          </cell>
          <cell r="G137" t="str">
            <v>黑达克罗</v>
          </cell>
          <cell r="H137" t="str">
            <v>Ea</v>
          </cell>
          <cell r="I137">
            <v>78</v>
          </cell>
          <cell r="J137">
            <v>0.42466726919999997</v>
          </cell>
          <cell r="K137">
            <v>0.4602</v>
          </cell>
          <cell r="L137">
            <v>33.124046997599997</v>
          </cell>
          <cell r="M137">
            <v>0</v>
          </cell>
          <cell r="N137">
            <v>0.43892816429999998</v>
          </cell>
          <cell r="O137">
            <v>0.4602</v>
          </cell>
          <cell r="P137">
            <v>-2.1271835699999998E-2</v>
          </cell>
          <cell r="Q137">
            <v>0</v>
          </cell>
          <cell r="R137">
            <v>-4</v>
          </cell>
        </row>
        <row r="138">
          <cell r="E138" t="str">
            <v>BFA0000693</v>
          </cell>
          <cell r="F138" t="str">
            <v>M8黑锌锁母12方</v>
          </cell>
          <cell r="G138" t="str">
            <v>黑达克罗全金属法兰面</v>
          </cell>
          <cell r="H138" t="str">
            <v>Ea</v>
          </cell>
          <cell r="I138">
            <v>91</v>
          </cell>
          <cell r="J138">
            <v>0.1790209696</v>
          </cell>
          <cell r="K138">
            <v>0.19400000000000001</v>
          </cell>
          <cell r="L138">
            <v>16.2909082336</v>
          </cell>
          <cell r="M138">
            <v>1200</v>
          </cell>
          <cell r="N138">
            <v>0.1850327333</v>
          </cell>
          <cell r="O138">
            <v>0.19400000000000001</v>
          </cell>
          <cell r="P138">
            <v>-8.9672667000000005E-3</v>
          </cell>
          <cell r="Q138">
            <v>222.03927995999999</v>
          </cell>
          <cell r="R138">
            <v>-792</v>
          </cell>
        </row>
        <row r="139">
          <cell r="E139" t="str">
            <v>BFA0000719</v>
          </cell>
          <cell r="F139" t="str">
            <v>盖母10*1.25</v>
          </cell>
          <cell r="G139" t="str">
            <v>镀白锌</v>
          </cell>
          <cell r="H139" t="str">
            <v>Ea</v>
          </cell>
          <cell r="I139">
            <v>28</v>
          </cell>
          <cell r="J139">
            <v>0.29316990749999999</v>
          </cell>
          <cell r="K139">
            <v>0.31769999999999998</v>
          </cell>
          <cell r="L139">
            <v>8.2087574100000005</v>
          </cell>
          <cell r="M139">
            <v>9</v>
          </cell>
          <cell r="N139">
            <v>0.31769999999999998</v>
          </cell>
          <cell r="O139">
            <v>0.31769999999999998</v>
          </cell>
          <cell r="P139">
            <v>0</v>
          </cell>
          <cell r="Q139">
            <v>2.8593000000000002</v>
          </cell>
          <cell r="R139">
            <v>-37</v>
          </cell>
        </row>
        <row r="140">
          <cell r="E140" t="str">
            <v>BFA0000720</v>
          </cell>
          <cell r="F140" t="str">
            <v>外六角8*30黑达罗</v>
          </cell>
          <cell r="G140" t="str">
            <v>黑达罗</v>
          </cell>
          <cell r="H140" t="str">
            <v>Ea</v>
          </cell>
          <cell r="I140">
            <v>3</v>
          </cell>
          <cell r="J140">
            <v>0.20006054749999999</v>
          </cell>
          <cell r="K140">
            <v>0.21679999999999999</v>
          </cell>
          <cell r="L140">
            <v>0.60018164249999995</v>
          </cell>
          <cell r="M140">
            <v>0</v>
          </cell>
          <cell r="N140">
            <v>0.20677884839999999</v>
          </cell>
          <cell r="O140">
            <v>0.21679999999999999</v>
          </cell>
          <cell r="P140">
            <v>-1.00211516E-2</v>
          </cell>
          <cell r="Q140">
            <v>0</v>
          </cell>
          <cell r="R140">
            <v>0</v>
          </cell>
        </row>
        <row r="141">
          <cell r="E141" t="str">
            <v>BFA0000747</v>
          </cell>
          <cell r="F141" t="str">
            <v>板簧螺母</v>
          </cell>
          <cell r="G141" t="str">
            <v>65Mn</v>
          </cell>
          <cell r="H141" t="str">
            <v>Ea</v>
          </cell>
          <cell r="I141">
            <v>1662</v>
          </cell>
          <cell r="J141">
            <v>0.28606443599999998</v>
          </cell>
          <cell r="K141">
            <v>0.31</v>
          </cell>
          <cell r="L141">
            <v>475.43909263199998</v>
          </cell>
          <cell r="M141">
            <v>0</v>
          </cell>
          <cell r="N141">
            <v>0.29567086250000002</v>
          </cell>
          <cell r="O141">
            <v>0.31</v>
          </cell>
          <cell r="P141">
            <v>-1.43291375E-2</v>
          </cell>
          <cell r="Q141">
            <v>0</v>
          </cell>
          <cell r="R141">
            <v>0</v>
          </cell>
        </row>
        <row r="142">
          <cell r="E142" t="str">
            <v>BFA0000774</v>
          </cell>
          <cell r="F142" t="str">
            <v>4*16抽芯钢铆钉</v>
          </cell>
          <cell r="G142" t="str">
            <v>开口型平圆头51级</v>
          </cell>
          <cell r="H142" t="str">
            <v>Ea</v>
          </cell>
          <cell r="I142">
            <v>189237</v>
          </cell>
          <cell r="J142">
            <v>0.2041208169</v>
          </cell>
          <cell r="K142">
            <v>0.22120000000000001</v>
          </cell>
          <cell r="L142">
            <v>38627.2110277053</v>
          </cell>
          <cell r="M142">
            <v>0</v>
          </cell>
          <cell r="N142">
            <v>0.210975467</v>
          </cell>
          <cell r="O142">
            <v>0.22120000000000001</v>
          </cell>
          <cell r="P142">
            <v>-1.0224532999999999E-2</v>
          </cell>
          <cell r="Q142">
            <v>0</v>
          </cell>
          <cell r="R142">
            <v>-3280</v>
          </cell>
        </row>
        <row r="143">
          <cell r="E143" t="str">
            <v>BFA0000808</v>
          </cell>
          <cell r="F143" t="str">
            <v>M6*30内方螺栓(达克罗)</v>
          </cell>
          <cell r="G143" t="str">
            <v>黑达克罗</v>
          </cell>
          <cell r="H143" t="str">
            <v>Ea</v>
          </cell>
          <cell r="I143">
            <v>400</v>
          </cell>
          <cell r="J143">
            <v>0.1199625054</v>
          </cell>
          <cell r="K143">
            <v>0.13</v>
          </cell>
          <cell r="L143">
            <v>47.985002160000001</v>
          </cell>
          <cell r="M143">
            <v>6300</v>
          </cell>
          <cell r="N143">
            <v>0.12399100690000001</v>
          </cell>
          <cell r="O143">
            <v>0.13</v>
          </cell>
          <cell r="P143">
            <v>-6.0089931000000003E-3</v>
          </cell>
          <cell r="Q143">
            <v>781.14334346999999</v>
          </cell>
          <cell r="R143">
            <v>-6296</v>
          </cell>
        </row>
        <row r="144">
          <cell r="E144" t="str">
            <v>BFA0000811</v>
          </cell>
          <cell r="F144" t="str">
            <v>M8*30六角头螺栓</v>
          </cell>
          <cell r="G144" t="str">
            <v>环保达克罗</v>
          </cell>
          <cell r="H144" t="str">
            <v>EA</v>
          </cell>
          <cell r="I144">
            <v>50375</v>
          </cell>
          <cell r="J144">
            <v>0.2583807809</v>
          </cell>
          <cell r="K144">
            <v>0.28000000000000003</v>
          </cell>
          <cell r="L144">
            <v>13015.931837837499</v>
          </cell>
          <cell r="M144">
            <v>0</v>
          </cell>
          <cell r="N144">
            <v>0.26705755320000002</v>
          </cell>
          <cell r="O144">
            <v>0.28000000000000003</v>
          </cell>
          <cell r="P144">
            <v>-1.29424468E-2</v>
          </cell>
          <cell r="Q144">
            <v>0</v>
          </cell>
          <cell r="R144">
            <v>-505</v>
          </cell>
        </row>
        <row r="145">
          <cell r="E145" t="str">
            <v>BFA0000812</v>
          </cell>
          <cell r="F145" t="str">
            <v>M8非金属嵌件六角锁紧螺母</v>
          </cell>
          <cell r="G145" t="str">
            <v>环保达克罗</v>
          </cell>
          <cell r="H145" t="str">
            <v>EA</v>
          </cell>
          <cell r="I145">
            <v>50725</v>
          </cell>
          <cell r="J145">
            <v>0.267608666</v>
          </cell>
          <cell r="K145">
            <v>0.28999999999999998</v>
          </cell>
          <cell r="L145">
            <v>13574.44958285</v>
          </cell>
          <cell r="M145">
            <v>0</v>
          </cell>
          <cell r="N145">
            <v>0.276595323</v>
          </cell>
          <cell r="O145">
            <v>0.28999999999999998</v>
          </cell>
          <cell r="P145">
            <v>-1.3404677E-2</v>
          </cell>
          <cell r="Q145">
            <v>0</v>
          </cell>
          <cell r="R145">
            <v>-505</v>
          </cell>
        </row>
        <row r="146">
          <cell r="E146" t="str">
            <v>BFA0000813</v>
          </cell>
          <cell r="F146" t="str">
            <v>ST4.8*25花盘头自攻螺钉</v>
          </cell>
          <cell r="G146" t="str">
            <v>环保达克罗</v>
          </cell>
          <cell r="H146" t="str">
            <v>Ea</v>
          </cell>
          <cell r="I146">
            <v>505971</v>
          </cell>
          <cell r="J146">
            <v>0.15687404560000001</v>
          </cell>
          <cell r="K146">
            <v>0.17</v>
          </cell>
          <cell r="L146">
            <v>79373.717726277595</v>
          </cell>
          <cell r="M146">
            <v>0</v>
          </cell>
          <cell r="N146">
            <v>0.16214208590000001</v>
          </cell>
          <cell r="O146">
            <v>0.17</v>
          </cell>
          <cell r="P146">
            <v>-7.8579141000000002E-3</v>
          </cell>
          <cell r="Q146">
            <v>0</v>
          </cell>
          <cell r="R146">
            <v>-8220</v>
          </cell>
        </row>
        <row r="147">
          <cell r="E147" t="str">
            <v>BFA0000814</v>
          </cell>
          <cell r="F147" t="str">
            <v>ST2.9*13梅花盘头自攻螺钉</v>
          </cell>
          <cell r="G147" t="str">
            <v>环保达克罗</v>
          </cell>
          <cell r="H147" t="str">
            <v>EA</v>
          </cell>
          <cell r="I147">
            <v>101657</v>
          </cell>
          <cell r="J147">
            <v>4.61394252E-2</v>
          </cell>
          <cell r="K147">
            <v>0.05</v>
          </cell>
          <cell r="L147">
            <v>4690.3955475563998</v>
          </cell>
          <cell r="M147">
            <v>0</v>
          </cell>
          <cell r="N147">
            <v>4.7688848800000003E-2</v>
          </cell>
          <cell r="O147">
            <v>0.05</v>
          </cell>
          <cell r="P147">
            <v>-2.3111512000000001E-3</v>
          </cell>
          <cell r="Q147">
            <v>0</v>
          </cell>
          <cell r="R147">
            <v>-1010</v>
          </cell>
        </row>
        <row r="148">
          <cell r="E148" t="str">
            <v>BFA0000815</v>
          </cell>
          <cell r="F148" t="str">
            <v>ST4.2*16梅花盘头自攻螺钉</v>
          </cell>
          <cell r="G148" t="str">
            <v>环保达克罗</v>
          </cell>
          <cell r="H148" t="str">
            <v>Ea</v>
          </cell>
          <cell r="I148">
            <v>64602</v>
          </cell>
          <cell r="J148">
            <v>9.8000139099999994E-2</v>
          </cell>
          <cell r="K148">
            <v>0.1062</v>
          </cell>
          <cell r="L148">
            <v>6331.0049861382004</v>
          </cell>
          <cell r="M148">
            <v>0</v>
          </cell>
          <cell r="N148">
            <v>0.1012911148</v>
          </cell>
          <cell r="O148">
            <v>0.1062</v>
          </cell>
          <cell r="P148">
            <v>-4.9088852000000001E-3</v>
          </cell>
          <cell r="Q148">
            <v>0</v>
          </cell>
          <cell r="R148">
            <v>-2020</v>
          </cell>
        </row>
        <row r="149">
          <cell r="E149" t="str">
            <v>BFA0000826</v>
          </cell>
          <cell r="F149" t="str">
            <v>M8*70十一字盘头达克罗黑</v>
          </cell>
          <cell r="G149" t="str">
            <v>达克罗黑</v>
          </cell>
          <cell r="H149" t="str">
            <v>Ea</v>
          </cell>
          <cell r="I149">
            <v>318</v>
          </cell>
          <cell r="J149">
            <v>0.47523607919999999</v>
          </cell>
          <cell r="K149">
            <v>0.51500000000000001</v>
          </cell>
          <cell r="L149">
            <v>151.1250731856</v>
          </cell>
          <cell r="M149">
            <v>100</v>
          </cell>
          <cell r="N149">
            <v>0.49119514250000001</v>
          </cell>
          <cell r="O149">
            <v>0.51500000000000001</v>
          </cell>
          <cell r="P149">
            <v>-2.3804857499999998E-2</v>
          </cell>
          <cell r="Q149">
            <v>49.119514250000002</v>
          </cell>
          <cell r="R149">
            <v>-8</v>
          </cell>
        </row>
        <row r="150">
          <cell r="E150" t="str">
            <v>BFA0000828</v>
          </cell>
          <cell r="F150" t="str">
            <v>M10自锁螺母(达克罗白)</v>
          </cell>
          <cell r="G150" t="str">
            <v>达克罗白</v>
          </cell>
          <cell r="H150" t="str">
            <v>Ea</v>
          </cell>
          <cell r="I150">
            <v>467</v>
          </cell>
          <cell r="J150">
            <v>0.1199625054</v>
          </cell>
          <cell r="K150">
            <v>0.13</v>
          </cell>
          <cell r="L150">
            <v>56.022490021800003</v>
          </cell>
          <cell r="M150">
            <v>0</v>
          </cell>
          <cell r="N150">
            <v>0.12399100690000001</v>
          </cell>
          <cell r="O150">
            <v>0.13</v>
          </cell>
          <cell r="P150">
            <v>-6.0089931000000003E-3</v>
          </cell>
          <cell r="Q150">
            <v>0</v>
          </cell>
          <cell r="R150">
            <v>-4</v>
          </cell>
        </row>
        <row r="151">
          <cell r="E151" t="str">
            <v>BFA0000834</v>
          </cell>
          <cell r="F151" t="str">
            <v>M8*80内六方12mm扣螺栓</v>
          </cell>
          <cell r="G151" t="str">
            <v>黑达克罗</v>
          </cell>
          <cell r="H151" t="str">
            <v>Ea</v>
          </cell>
          <cell r="I151">
            <v>89</v>
          </cell>
          <cell r="J151">
            <v>0.71977503259999998</v>
          </cell>
          <cell r="K151">
            <v>0.78</v>
          </cell>
          <cell r="L151">
            <v>64.059977901400003</v>
          </cell>
          <cell r="M151">
            <v>1321</v>
          </cell>
          <cell r="N151">
            <v>0.78</v>
          </cell>
          <cell r="O151">
            <v>0.78</v>
          </cell>
          <cell r="P151">
            <v>0</v>
          </cell>
          <cell r="Q151">
            <v>1030.3800000000001</v>
          </cell>
          <cell r="R151">
            <v>-1410</v>
          </cell>
        </row>
        <row r="152">
          <cell r="E152" t="str">
            <v>BFA0000838</v>
          </cell>
          <cell r="F152" t="str">
            <v>10*45内方黑达克罗螺栓</v>
          </cell>
          <cell r="G152" t="str">
            <v>黑达克罗</v>
          </cell>
          <cell r="H152" t="str">
            <v>Ea</v>
          </cell>
          <cell r="I152">
            <v>81</v>
          </cell>
          <cell r="J152">
            <v>0.55367310199999997</v>
          </cell>
          <cell r="K152">
            <v>0.6</v>
          </cell>
          <cell r="L152">
            <v>44.847521262000001</v>
          </cell>
          <cell r="M152">
            <v>800</v>
          </cell>
          <cell r="N152">
            <v>0.57226618549999997</v>
          </cell>
          <cell r="O152">
            <v>0.6</v>
          </cell>
          <cell r="P152">
            <v>-2.7733814499999999E-2</v>
          </cell>
          <cell r="Q152">
            <v>457.81294839999998</v>
          </cell>
          <cell r="R152">
            <v>-792</v>
          </cell>
        </row>
        <row r="153">
          <cell r="E153" t="str">
            <v>BFA0000844</v>
          </cell>
          <cell r="F153" t="str">
            <v>5*8内方螺丝</v>
          </cell>
          <cell r="H153" t="str">
            <v>Ea</v>
          </cell>
          <cell r="I153">
            <v>850</v>
          </cell>
          <cell r="J153">
            <v>4.07872518E-2</v>
          </cell>
          <cell r="K153">
            <v>4.4200000000000003E-2</v>
          </cell>
          <cell r="L153">
            <v>34.669164029999997</v>
          </cell>
          <cell r="M153">
            <v>0</v>
          </cell>
          <cell r="N153">
            <v>4.21569423E-2</v>
          </cell>
          <cell r="O153">
            <v>4.4200000000000003E-2</v>
          </cell>
          <cell r="P153">
            <v>-2.0430576999999998E-3</v>
          </cell>
          <cell r="Q153">
            <v>0</v>
          </cell>
          <cell r="R153">
            <v>0</v>
          </cell>
        </row>
        <row r="154">
          <cell r="E154" t="str">
            <v>BFA0000856</v>
          </cell>
          <cell r="F154" t="str">
            <v>ST6.0*30梅花盘头自攻螺钉</v>
          </cell>
          <cell r="G154" t="str">
            <v>环保达克罗</v>
          </cell>
          <cell r="H154" t="str">
            <v>EA</v>
          </cell>
          <cell r="I154">
            <v>28204</v>
          </cell>
          <cell r="J154">
            <v>0.27683655099999999</v>
          </cell>
          <cell r="K154">
            <v>0.3</v>
          </cell>
          <cell r="L154">
            <v>7807.8980844039997</v>
          </cell>
          <cell r="M154">
            <v>0</v>
          </cell>
          <cell r="N154">
            <v>0.28613309269999998</v>
          </cell>
          <cell r="O154">
            <v>0.3</v>
          </cell>
          <cell r="P154">
            <v>-1.38669073E-2</v>
          </cell>
          <cell r="Q154">
            <v>0</v>
          </cell>
          <cell r="R154">
            <v>-256</v>
          </cell>
        </row>
        <row r="155">
          <cell r="E155" t="str">
            <v>BFA0000857</v>
          </cell>
          <cell r="F155" t="str">
            <v>ST4.2*25梅花盘头自攻螺钉</v>
          </cell>
          <cell r="G155" t="str">
            <v>环保达克罗</v>
          </cell>
          <cell r="H155" t="str">
            <v>EA</v>
          </cell>
          <cell r="I155">
            <v>195000</v>
          </cell>
          <cell r="J155">
            <v>9.2278850300000007E-2</v>
          </cell>
          <cell r="K155">
            <v>0.1</v>
          </cell>
          <cell r="L155">
            <v>17994.375808500001</v>
          </cell>
          <cell r="M155">
            <v>0</v>
          </cell>
          <cell r="N155">
            <v>9.5377697600000005E-2</v>
          </cell>
          <cell r="O155">
            <v>0.1</v>
          </cell>
          <cell r="P155">
            <v>-4.6223024000000001E-3</v>
          </cell>
          <cell r="Q155">
            <v>0</v>
          </cell>
          <cell r="R155">
            <v>-2020</v>
          </cell>
        </row>
        <row r="156">
          <cell r="E156" t="str">
            <v>BFA0010016</v>
          </cell>
          <cell r="F156" t="str">
            <v>H6扶手左旋方形螺母</v>
          </cell>
          <cell r="G156" t="str">
            <v>SWRCH35K镀白锌</v>
          </cell>
          <cell r="H156" t="str">
            <v>Ea</v>
          </cell>
          <cell r="I156">
            <v>48686</v>
          </cell>
          <cell r="J156">
            <v>0.31005693709999999</v>
          </cell>
          <cell r="K156">
            <v>0.33600000000000002</v>
          </cell>
          <cell r="L156">
            <v>15095.432039650599</v>
          </cell>
          <cell r="M156">
            <v>0</v>
          </cell>
          <cell r="N156">
            <v>0.32046906390000002</v>
          </cell>
          <cell r="O156">
            <v>0.33600000000000002</v>
          </cell>
          <cell r="P156">
            <v>-1.55309361E-2</v>
          </cell>
          <cell r="Q156">
            <v>0</v>
          </cell>
          <cell r="R156">
            <v>-388</v>
          </cell>
        </row>
        <row r="157">
          <cell r="E157" t="str">
            <v>BFA0010017</v>
          </cell>
          <cell r="F157" t="str">
            <v>H6扶手右旋方形螺母</v>
          </cell>
          <cell r="G157" t="str">
            <v>SWRCH35K镀白锌</v>
          </cell>
          <cell r="H157" t="str">
            <v>Ea</v>
          </cell>
          <cell r="I157">
            <v>4966</v>
          </cell>
          <cell r="J157">
            <v>0.36819261279999999</v>
          </cell>
          <cell r="K157">
            <v>0.39900000000000002</v>
          </cell>
          <cell r="L157">
            <v>1828.4445151647999</v>
          </cell>
          <cell r="M157">
            <v>0</v>
          </cell>
          <cell r="N157">
            <v>0.38055701330000002</v>
          </cell>
          <cell r="O157">
            <v>0.39900000000000002</v>
          </cell>
          <cell r="P157">
            <v>-1.84429867E-2</v>
          </cell>
          <cell r="Q157">
            <v>0</v>
          </cell>
          <cell r="R157">
            <v>-3001</v>
          </cell>
        </row>
        <row r="158">
          <cell r="E158" t="str">
            <v>BFA0010035</v>
          </cell>
          <cell r="F158" t="str">
            <v>H6扶手左旋螺杆</v>
          </cell>
          <cell r="G158" t="str">
            <v>10B21</v>
          </cell>
          <cell r="H158" t="str">
            <v>Ea</v>
          </cell>
          <cell r="I158">
            <v>169</v>
          </cell>
          <cell r="J158">
            <v>4.7339050219000001</v>
          </cell>
          <cell r="K158">
            <v>5.13</v>
          </cell>
          <cell r="L158">
            <v>800.02994870110001</v>
          </cell>
          <cell r="M158">
            <v>500</v>
          </cell>
          <cell r="N158">
            <v>4.8928758858999997</v>
          </cell>
          <cell r="O158">
            <v>5.13</v>
          </cell>
          <cell r="P158">
            <v>-0.23712411410000001</v>
          </cell>
          <cell r="Q158">
            <v>2446.43794295</v>
          </cell>
          <cell r="R158">
            <v>-388</v>
          </cell>
        </row>
        <row r="159">
          <cell r="E159" t="str">
            <v>BFA0010036</v>
          </cell>
          <cell r="F159" t="str">
            <v>H6扶手右旋螺杆</v>
          </cell>
          <cell r="G159" t="str">
            <v>10B21</v>
          </cell>
          <cell r="H159" t="str">
            <v>Ea</v>
          </cell>
          <cell r="I159">
            <v>138</v>
          </cell>
          <cell r="J159">
            <v>4.7339050219000001</v>
          </cell>
          <cell r="K159">
            <v>5.13</v>
          </cell>
          <cell r="L159">
            <v>653.27889302220001</v>
          </cell>
          <cell r="M159">
            <v>2899</v>
          </cell>
          <cell r="N159">
            <v>4.8928758858999997</v>
          </cell>
          <cell r="O159">
            <v>5.13</v>
          </cell>
          <cell r="P159">
            <v>-0.23712411410000001</v>
          </cell>
          <cell r="Q159">
            <v>14184.447193224099</v>
          </cell>
          <cell r="R159">
            <v>-3036</v>
          </cell>
        </row>
        <row r="160">
          <cell r="E160" t="str">
            <v>BFA0010038</v>
          </cell>
          <cell r="F160" t="str">
            <v>5*12梅花带介自攻螺钉</v>
          </cell>
          <cell r="H160" t="str">
            <v>Ea</v>
          </cell>
          <cell r="I160">
            <v>734</v>
          </cell>
          <cell r="J160">
            <v>0.1661019306</v>
          </cell>
          <cell r="K160">
            <v>0.18</v>
          </cell>
          <cell r="L160">
            <v>121.9188170604</v>
          </cell>
          <cell r="M160">
            <v>0</v>
          </cell>
          <cell r="N160">
            <v>0.17167985559999999</v>
          </cell>
          <cell r="O160">
            <v>0.18</v>
          </cell>
          <cell r="P160">
            <v>-8.3201443999999999E-3</v>
          </cell>
          <cell r="Q160">
            <v>0</v>
          </cell>
          <cell r="R160">
            <v>0</v>
          </cell>
        </row>
        <row r="161">
          <cell r="E161" t="str">
            <v>BFA0010041</v>
          </cell>
          <cell r="F161" t="str">
            <v>H6开口挡圈Φ8</v>
          </cell>
          <cell r="G161" t="str">
            <v>Q43680表面氧化黑色</v>
          </cell>
          <cell r="H161" t="str">
            <v>Ea</v>
          </cell>
          <cell r="I161">
            <v>228</v>
          </cell>
          <cell r="J161">
            <v>3.6911540100000001E-2</v>
          </cell>
          <cell r="K161">
            <v>0.04</v>
          </cell>
          <cell r="L161">
            <v>8.4158311428000001</v>
          </cell>
          <cell r="M161">
            <v>3905</v>
          </cell>
          <cell r="N161">
            <v>3.8151078999999997E-2</v>
          </cell>
          <cell r="O161">
            <v>0.04</v>
          </cell>
          <cell r="P161">
            <v>-1.8489209999999999E-3</v>
          </cell>
          <cell r="Q161">
            <v>148.97996349499999</v>
          </cell>
          <cell r="R161">
            <v>-3427</v>
          </cell>
        </row>
        <row r="162">
          <cell r="E162" t="str">
            <v>BFA0010073</v>
          </cell>
          <cell r="F162" t="str">
            <v>ST5*16大扁头自攻钉</v>
          </cell>
          <cell r="G162" t="str">
            <v>环保蓝白锌</v>
          </cell>
          <cell r="H162" t="str">
            <v>Ea</v>
          </cell>
          <cell r="I162">
            <v>1082</v>
          </cell>
          <cell r="J162">
            <v>4.4293848199999999E-2</v>
          </cell>
          <cell r="K162">
            <v>4.8000000000000001E-2</v>
          </cell>
          <cell r="L162">
            <v>47.925943752400002</v>
          </cell>
          <cell r="M162">
            <v>1200</v>
          </cell>
          <cell r="N162">
            <v>4.8000000000000001E-2</v>
          </cell>
          <cell r="O162">
            <v>4.8000000000000001E-2</v>
          </cell>
          <cell r="P162">
            <v>0</v>
          </cell>
          <cell r="Q162">
            <v>57.6</v>
          </cell>
          <cell r="R162">
            <v>-2282</v>
          </cell>
        </row>
        <row r="163">
          <cell r="E163" t="str">
            <v>BFA0010106</v>
          </cell>
          <cell r="F163" t="str">
            <v>6*12十字沉头螺钉白锌</v>
          </cell>
          <cell r="G163" t="str">
            <v>GB/T 819.1</v>
          </cell>
          <cell r="H163" t="str">
            <v>EA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3600</v>
          </cell>
          <cell r="N163">
            <v>2.50843345E-2</v>
          </cell>
          <cell r="O163">
            <v>0</v>
          </cell>
          <cell r="P163">
            <v>2.50843345E-2</v>
          </cell>
          <cell r="Q163">
            <v>90.303604199999995</v>
          </cell>
          <cell r="R163">
            <v>-1080</v>
          </cell>
        </row>
        <row r="164">
          <cell r="E164" t="str">
            <v>BMM0000002</v>
          </cell>
          <cell r="F164" t="str">
            <v>电动镜面驱动器左</v>
          </cell>
          <cell r="H164" t="str">
            <v>Ea</v>
          </cell>
          <cell r="I164">
            <v>3850</v>
          </cell>
          <cell r="J164">
            <v>12.978466625799999</v>
          </cell>
          <cell r="K164">
            <v>14.064399999999999</v>
          </cell>
          <cell r="L164">
            <v>49967.096509329996</v>
          </cell>
          <cell r="M164">
            <v>0</v>
          </cell>
          <cell r="N164">
            <v>13.414300898400001</v>
          </cell>
          <cell r="O164">
            <v>14.064399999999999</v>
          </cell>
          <cell r="P164">
            <v>-0.65009910159999995</v>
          </cell>
          <cell r="Q164">
            <v>0</v>
          </cell>
          <cell r="R164">
            <v>0</v>
          </cell>
        </row>
        <row r="165">
          <cell r="E165" t="str">
            <v>BMM0000003</v>
          </cell>
          <cell r="F165" t="str">
            <v>电动镜面驱动器右</v>
          </cell>
          <cell r="H165" t="str">
            <v>Ea</v>
          </cell>
          <cell r="I165">
            <v>4474</v>
          </cell>
          <cell r="J165">
            <v>12.978466625799999</v>
          </cell>
          <cell r="K165">
            <v>14.064399999999999</v>
          </cell>
          <cell r="L165">
            <v>58065.659683829203</v>
          </cell>
          <cell r="M165">
            <v>0</v>
          </cell>
          <cell r="N165">
            <v>13.414300898400001</v>
          </cell>
          <cell r="O165">
            <v>14.064399999999999</v>
          </cell>
          <cell r="P165">
            <v>-0.65009910159999995</v>
          </cell>
          <cell r="Q165">
            <v>0</v>
          </cell>
          <cell r="R165">
            <v>0</v>
          </cell>
        </row>
        <row r="166">
          <cell r="E166" t="str">
            <v>BMM0000004</v>
          </cell>
          <cell r="F166" t="str">
            <v>M31RB手动调整机构</v>
          </cell>
          <cell r="G166" t="str">
            <v>JCDHS-00013</v>
          </cell>
          <cell r="H166" t="str">
            <v>Ea</v>
          </cell>
          <cell r="I166">
            <v>2834</v>
          </cell>
          <cell r="J166">
            <v>2.7683655099000002</v>
          </cell>
          <cell r="K166">
            <v>3</v>
          </cell>
          <cell r="L166">
            <v>7845.5478550566004</v>
          </cell>
          <cell r="M166">
            <v>0</v>
          </cell>
          <cell r="N166">
            <v>2.8613309274000001</v>
          </cell>
          <cell r="O166">
            <v>3</v>
          </cell>
          <cell r="P166">
            <v>-0.1386690726</v>
          </cell>
          <cell r="Q166">
            <v>0</v>
          </cell>
          <cell r="R166">
            <v>0</v>
          </cell>
        </row>
        <row r="167">
          <cell r="E167" t="str">
            <v>BMM0000005</v>
          </cell>
          <cell r="F167" t="str">
            <v>B40左电调整机构</v>
          </cell>
          <cell r="G167" t="str">
            <v>MCI 300011</v>
          </cell>
          <cell r="H167" t="str">
            <v>Ea</v>
          </cell>
          <cell r="I167">
            <v>1232</v>
          </cell>
          <cell r="J167">
            <v>15.5028468554</v>
          </cell>
          <cell r="K167">
            <v>16.8</v>
          </cell>
          <cell r="L167">
            <v>19099.507325852799</v>
          </cell>
          <cell r="M167">
            <v>2250</v>
          </cell>
          <cell r="N167">
            <v>16.023453193400002</v>
          </cell>
          <cell r="O167">
            <v>16.8</v>
          </cell>
          <cell r="P167">
            <v>-0.77654680659999997</v>
          </cell>
          <cell r="Q167">
            <v>36052.76968515</v>
          </cell>
          <cell r="R167">
            <v>-2421</v>
          </cell>
        </row>
        <row r="168">
          <cell r="E168" t="str">
            <v>BMM0000006</v>
          </cell>
          <cell r="F168" t="str">
            <v>B40右电调整机构</v>
          </cell>
          <cell r="G168" t="str">
            <v>MCI 300009</v>
          </cell>
          <cell r="H168" t="str">
            <v>Ea</v>
          </cell>
          <cell r="I168">
            <v>1159</v>
          </cell>
          <cell r="J168">
            <v>15.5028468554</v>
          </cell>
          <cell r="K168">
            <v>16.8</v>
          </cell>
          <cell r="L168">
            <v>17967.799505408599</v>
          </cell>
          <cell r="M168">
            <v>2250</v>
          </cell>
          <cell r="N168">
            <v>16.023453193400002</v>
          </cell>
          <cell r="O168">
            <v>16.8</v>
          </cell>
          <cell r="P168">
            <v>-0.77654680659999997</v>
          </cell>
          <cell r="Q168">
            <v>36052.76968515</v>
          </cell>
          <cell r="R168">
            <v>-2368</v>
          </cell>
        </row>
        <row r="169">
          <cell r="E169" t="str">
            <v>BMM0000009</v>
          </cell>
          <cell r="F169" t="str">
            <v>M50N电动调整机构</v>
          </cell>
          <cell r="H169" t="str">
            <v>Ea</v>
          </cell>
          <cell r="I169">
            <v>202</v>
          </cell>
          <cell r="J169">
            <v>11.950111117700001</v>
          </cell>
          <cell r="K169">
            <v>12.95</v>
          </cell>
          <cell r="L169">
            <v>2413.9224457753999</v>
          </cell>
          <cell r="M169">
            <v>0</v>
          </cell>
          <cell r="N169">
            <v>12.351411836600001</v>
          </cell>
          <cell r="O169">
            <v>12.95</v>
          </cell>
          <cell r="P169">
            <v>-0.59858816339999998</v>
          </cell>
          <cell r="Q169">
            <v>0</v>
          </cell>
          <cell r="R169">
            <v>0</v>
          </cell>
        </row>
        <row r="170">
          <cell r="E170" t="str">
            <v>BMM0000010</v>
          </cell>
          <cell r="F170" t="str">
            <v>B80C调整机构左20</v>
          </cell>
          <cell r="G170" t="str">
            <v>MCI  311020</v>
          </cell>
          <cell r="H170" t="str">
            <v>Ea</v>
          </cell>
          <cell r="I170">
            <v>643</v>
          </cell>
          <cell r="J170">
            <v>41.9868769001</v>
          </cell>
          <cell r="K170">
            <v>45.5</v>
          </cell>
          <cell r="L170">
            <v>26997.5618467643</v>
          </cell>
          <cell r="M170">
            <v>0</v>
          </cell>
          <cell r="N170">
            <v>43.396852398900002</v>
          </cell>
          <cell r="O170">
            <v>45.5</v>
          </cell>
          <cell r="P170">
            <v>-2.1031476010999999</v>
          </cell>
          <cell r="Q170">
            <v>0</v>
          </cell>
          <cell r="R170">
            <v>0</v>
          </cell>
        </row>
        <row r="171">
          <cell r="E171" t="str">
            <v>BMM0000011</v>
          </cell>
          <cell r="F171" t="str">
            <v>B80C调整机构右19</v>
          </cell>
          <cell r="G171" t="str">
            <v>MCI  311019</v>
          </cell>
          <cell r="H171" t="str">
            <v>Ea</v>
          </cell>
          <cell r="I171">
            <v>666</v>
          </cell>
          <cell r="J171">
            <v>41.9868769001</v>
          </cell>
          <cell r="K171">
            <v>45.5</v>
          </cell>
          <cell r="L171">
            <v>27963.2600154666</v>
          </cell>
          <cell r="M171">
            <v>0</v>
          </cell>
          <cell r="N171">
            <v>43.396852398900002</v>
          </cell>
          <cell r="O171">
            <v>45.5</v>
          </cell>
          <cell r="P171">
            <v>-2.1031476010999999</v>
          </cell>
          <cell r="Q171">
            <v>0</v>
          </cell>
          <cell r="R171">
            <v>0</v>
          </cell>
        </row>
        <row r="172">
          <cell r="E172" t="str">
            <v>BMM0000012</v>
          </cell>
          <cell r="F172" t="str">
            <v>24V依顿电动调整机构</v>
          </cell>
          <cell r="H172" t="str">
            <v>Ea</v>
          </cell>
          <cell r="I172">
            <v>13</v>
          </cell>
          <cell r="J172">
            <v>60.7379392872</v>
          </cell>
          <cell r="K172">
            <v>65.819999999999993</v>
          </cell>
          <cell r="L172">
            <v>789.59321073360002</v>
          </cell>
          <cell r="M172">
            <v>0</v>
          </cell>
          <cell r="N172">
            <v>62.777600547200002</v>
          </cell>
          <cell r="O172">
            <v>65.819999999999993</v>
          </cell>
          <cell r="P172">
            <v>-3.0423994527999998</v>
          </cell>
          <cell r="Q172">
            <v>0</v>
          </cell>
          <cell r="R172">
            <v>-1</v>
          </cell>
        </row>
        <row r="173">
          <cell r="E173" t="str">
            <v>BMM0000020</v>
          </cell>
          <cell r="F173" t="str">
            <v>C30D电调整机构</v>
          </cell>
          <cell r="H173" t="str">
            <v>Ea</v>
          </cell>
          <cell r="I173">
            <v>1031</v>
          </cell>
          <cell r="J173">
            <v>11.950111117700001</v>
          </cell>
          <cell r="K173">
            <v>12.95</v>
          </cell>
          <cell r="L173">
            <v>12320.5645623487</v>
          </cell>
          <cell r="M173">
            <v>0</v>
          </cell>
          <cell r="N173">
            <v>12.351411836600001</v>
          </cell>
          <cell r="O173">
            <v>12.95</v>
          </cell>
          <cell r="P173">
            <v>-0.59858816339999998</v>
          </cell>
          <cell r="Q173">
            <v>0</v>
          </cell>
          <cell r="R173">
            <v>0</v>
          </cell>
        </row>
        <row r="174">
          <cell r="E174" t="str">
            <v>BMM0000027</v>
          </cell>
          <cell r="F174" t="str">
            <v>T5G电动调整机构(小)</v>
          </cell>
          <cell r="G174" t="str">
            <v>JCDES22118034(24V)</v>
          </cell>
          <cell r="H174" t="str">
            <v>Ea</v>
          </cell>
          <cell r="I174">
            <v>224</v>
          </cell>
          <cell r="J174">
            <v>35.527357377000001</v>
          </cell>
          <cell r="K174">
            <v>38.5</v>
          </cell>
          <cell r="L174">
            <v>7958.1280524479998</v>
          </cell>
          <cell r="M174">
            <v>0</v>
          </cell>
          <cell r="N174">
            <v>36.720413568300003</v>
          </cell>
          <cell r="O174">
            <v>38.5</v>
          </cell>
          <cell r="P174">
            <v>-1.7795864317000001</v>
          </cell>
          <cell r="Q174">
            <v>0</v>
          </cell>
          <cell r="R174">
            <v>-100</v>
          </cell>
        </row>
        <row r="175">
          <cell r="E175" t="str">
            <v>BMM0000028</v>
          </cell>
          <cell r="F175" t="str">
            <v>T5G左电动大调整机构2006</v>
          </cell>
          <cell r="G175" t="str">
            <v>JCDEL-21002006(24V)</v>
          </cell>
          <cell r="H175" t="str">
            <v>Ea</v>
          </cell>
          <cell r="I175">
            <v>130</v>
          </cell>
          <cell r="J175">
            <v>35.527357377000001</v>
          </cell>
          <cell r="K175">
            <v>38.5</v>
          </cell>
          <cell r="L175">
            <v>4618.5564590100003</v>
          </cell>
          <cell r="M175">
            <v>0</v>
          </cell>
          <cell r="N175">
            <v>36.720413568300003</v>
          </cell>
          <cell r="O175">
            <v>38.5</v>
          </cell>
          <cell r="P175">
            <v>-1.7795864317000001</v>
          </cell>
          <cell r="Q175">
            <v>0</v>
          </cell>
          <cell r="R175">
            <v>-52</v>
          </cell>
        </row>
        <row r="176">
          <cell r="E176" t="str">
            <v>BMM0000029</v>
          </cell>
          <cell r="F176" t="str">
            <v>T5G右电动大调整机构2008</v>
          </cell>
          <cell r="G176" t="str">
            <v>JCDEL-21002008(24V)</v>
          </cell>
          <cell r="H176" t="str">
            <v>Ea</v>
          </cell>
          <cell r="I176">
            <v>89</v>
          </cell>
          <cell r="J176">
            <v>12.978466625799999</v>
          </cell>
          <cell r="K176">
            <v>14.064399999999999</v>
          </cell>
          <cell r="L176">
            <v>1155.0835296962</v>
          </cell>
          <cell r="M176">
            <v>0</v>
          </cell>
          <cell r="N176">
            <v>13.414300898400001</v>
          </cell>
          <cell r="O176">
            <v>14.064399999999999</v>
          </cell>
          <cell r="P176">
            <v>-0.65009910159999995</v>
          </cell>
          <cell r="Q176">
            <v>0</v>
          </cell>
          <cell r="R176">
            <v>-48</v>
          </cell>
        </row>
        <row r="177">
          <cell r="E177" t="str">
            <v>BMM0000034</v>
          </cell>
          <cell r="F177" t="str">
            <v>H6电动大调整机构左</v>
          </cell>
          <cell r="H177" t="str">
            <v>EA</v>
          </cell>
          <cell r="I177">
            <v>4363</v>
          </cell>
          <cell r="J177">
            <v>46.877655967599999</v>
          </cell>
          <cell r="K177">
            <v>50.8</v>
          </cell>
          <cell r="L177">
            <v>204527.212986639</v>
          </cell>
          <cell r="M177">
            <v>0</v>
          </cell>
          <cell r="N177">
            <v>48.451870370599998</v>
          </cell>
          <cell r="O177">
            <v>50.8</v>
          </cell>
          <cell r="P177">
            <v>-2.3481296293999998</v>
          </cell>
          <cell r="Q177">
            <v>0</v>
          </cell>
          <cell r="R177">
            <v>-225</v>
          </cell>
        </row>
        <row r="178">
          <cell r="E178" t="str">
            <v>BMM0000035</v>
          </cell>
          <cell r="F178" t="str">
            <v>H6电动大调整机构右</v>
          </cell>
          <cell r="H178" t="str">
            <v>EA</v>
          </cell>
          <cell r="I178">
            <v>4350</v>
          </cell>
          <cell r="J178">
            <v>46.877655967599999</v>
          </cell>
          <cell r="K178">
            <v>50.8</v>
          </cell>
          <cell r="L178">
            <v>203917.80345906</v>
          </cell>
          <cell r="M178">
            <v>0</v>
          </cell>
          <cell r="N178">
            <v>48.451870370599998</v>
          </cell>
          <cell r="O178">
            <v>50.8</v>
          </cell>
          <cell r="P178">
            <v>-2.3481296293999998</v>
          </cell>
          <cell r="Q178">
            <v>0</v>
          </cell>
          <cell r="R178">
            <v>-280</v>
          </cell>
        </row>
        <row r="179">
          <cell r="E179" t="str">
            <v>BSP0000003</v>
          </cell>
          <cell r="F179" t="str">
            <v>C35DB低配弹簧</v>
          </cell>
          <cell r="H179" t="str">
            <v>Ea</v>
          </cell>
          <cell r="I179">
            <v>525</v>
          </cell>
          <cell r="J179">
            <v>0.47985002170000002</v>
          </cell>
          <cell r="K179">
            <v>0.52</v>
          </cell>
          <cell r="L179">
            <v>251.92126139250001</v>
          </cell>
          <cell r="M179">
            <v>0</v>
          </cell>
          <cell r="N179">
            <v>0.70579496210000003</v>
          </cell>
          <cell r="O179">
            <v>0.52</v>
          </cell>
          <cell r="P179">
            <v>0.18579496209999999</v>
          </cell>
          <cell r="Q179">
            <v>0</v>
          </cell>
          <cell r="R179">
            <v>0</v>
          </cell>
        </row>
        <row r="180">
          <cell r="E180" t="str">
            <v>BSP0000013</v>
          </cell>
          <cell r="F180" t="str">
            <v>1041弹簧</v>
          </cell>
          <cell r="H180" t="str">
            <v>Ea</v>
          </cell>
          <cell r="I180">
            <v>0</v>
          </cell>
          <cell r="J180">
            <v>0.7631</v>
          </cell>
          <cell r="K180">
            <v>0.7631</v>
          </cell>
          <cell r="L180">
            <v>0</v>
          </cell>
          <cell r="M180">
            <v>47</v>
          </cell>
          <cell r="N180">
            <v>0.72782721019999996</v>
          </cell>
          <cell r="O180">
            <v>0.7631</v>
          </cell>
          <cell r="P180">
            <v>-3.5272789800000003E-2</v>
          </cell>
          <cell r="Q180">
            <v>34.207878879399999</v>
          </cell>
          <cell r="R180">
            <v>-44</v>
          </cell>
        </row>
        <row r="181">
          <cell r="E181" t="str">
            <v>BSP0000014</v>
          </cell>
          <cell r="F181" t="str">
            <v>重卡弹簧(彩)</v>
          </cell>
          <cell r="G181" t="str">
            <v>65Mn∮4镀彩</v>
          </cell>
          <cell r="H181" t="str">
            <v>Ea</v>
          </cell>
          <cell r="I181">
            <v>0</v>
          </cell>
          <cell r="J181">
            <v>0.4002</v>
          </cell>
          <cell r="K181">
            <v>0.4002</v>
          </cell>
          <cell r="L181">
            <v>0</v>
          </cell>
          <cell r="M181">
            <v>3730</v>
          </cell>
          <cell r="N181">
            <v>0.4002</v>
          </cell>
          <cell r="O181">
            <v>0.4002</v>
          </cell>
          <cell r="P181">
            <v>0</v>
          </cell>
          <cell r="Q181">
            <v>1492.7460000000001</v>
          </cell>
          <cell r="R181">
            <v>-3730</v>
          </cell>
        </row>
        <row r="182">
          <cell r="E182" t="str">
            <v>BSP0000016</v>
          </cell>
          <cell r="F182" t="str">
            <v>M20弹簧</v>
          </cell>
          <cell r="G182" t="str">
            <v>65Si2Mn</v>
          </cell>
          <cell r="H182" t="str">
            <v>Ea</v>
          </cell>
          <cell r="I182">
            <v>92</v>
          </cell>
          <cell r="J182">
            <v>0.43795542370000001</v>
          </cell>
          <cell r="K182">
            <v>0.47460000000000002</v>
          </cell>
          <cell r="L182">
            <v>40.291898980399999</v>
          </cell>
          <cell r="M182">
            <v>0</v>
          </cell>
          <cell r="N182">
            <v>0.47688848789999999</v>
          </cell>
          <cell r="O182">
            <v>0.47460000000000002</v>
          </cell>
          <cell r="P182">
            <v>2.2884878999999999E-3</v>
          </cell>
          <cell r="Q182">
            <v>0</v>
          </cell>
          <cell r="R182">
            <v>0</v>
          </cell>
        </row>
        <row r="183">
          <cell r="E183" t="str">
            <v>BSP0000019</v>
          </cell>
          <cell r="F183" t="str">
            <v>ETX档位弹簧</v>
          </cell>
          <cell r="G183" t="str">
            <v>65Mn 镀彩φ5</v>
          </cell>
          <cell r="H183" t="str">
            <v>Ea</v>
          </cell>
          <cell r="I183">
            <v>27</v>
          </cell>
          <cell r="J183">
            <v>0.3864638252</v>
          </cell>
          <cell r="K183">
            <v>0.41880000000000001</v>
          </cell>
          <cell r="L183">
            <v>10.434523280400001</v>
          </cell>
          <cell r="M183">
            <v>1348</v>
          </cell>
          <cell r="N183">
            <v>0.39944179749999997</v>
          </cell>
          <cell r="O183">
            <v>0.41880000000000001</v>
          </cell>
          <cell r="P183">
            <v>-1.9358202500000001E-2</v>
          </cell>
          <cell r="Q183">
            <v>538.44754303000002</v>
          </cell>
          <cell r="R183">
            <v>-1320</v>
          </cell>
        </row>
        <row r="184">
          <cell r="E184" t="str">
            <v>BSP0000020</v>
          </cell>
          <cell r="F184" t="str">
            <v>M50N弹簧</v>
          </cell>
          <cell r="G184" t="str">
            <v>60Si2Mn</v>
          </cell>
          <cell r="H184" t="str">
            <v>Ea</v>
          </cell>
          <cell r="I184">
            <v>178</v>
          </cell>
          <cell r="J184">
            <v>0.50670316719999997</v>
          </cell>
          <cell r="K184">
            <v>0.54910000000000003</v>
          </cell>
          <cell r="L184">
            <v>90.193163761600005</v>
          </cell>
          <cell r="M184">
            <v>24</v>
          </cell>
          <cell r="N184">
            <v>0.55319064600000001</v>
          </cell>
          <cell r="O184">
            <v>0.54910000000000003</v>
          </cell>
          <cell r="P184">
            <v>4.0906459999999999E-3</v>
          </cell>
          <cell r="Q184">
            <v>13.276575504</v>
          </cell>
          <cell r="R184">
            <v>-24</v>
          </cell>
        </row>
        <row r="185">
          <cell r="E185" t="str">
            <v>BSP0000021</v>
          </cell>
          <cell r="F185" t="str">
            <v>J6K弹簧</v>
          </cell>
          <cell r="G185" t="str">
            <v>D24d2.8H19</v>
          </cell>
          <cell r="H185" t="str">
            <v>Ea</v>
          </cell>
          <cell r="I185">
            <v>135</v>
          </cell>
          <cell r="J185">
            <v>0.1459851412</v>
          </cell>
          <cell r="K185">
            <v>0.15820000000000001</v>
          </cell>
          <cell r="L185">
            <v>19.707994062000001</v>
          </cell>
          <cell r="M185">
            <v>0</v>
          </cell>
          <cell r="N185">
            <v>0.15088751759999999</v>
          </cell>
          <cell r="O185">
            <v>0.15820000000000001</v>
          </cell>
          <cell r="P185">
            <v>-7.3124823999999996E-3</v>
          </cell>
          <cell r="Q185">
            <v>0</v>
          </cell>
          <cell r="R185">
            <v>0</v>
          </cell>
        </row>
        <row r="186">
          <cell r="E186" t="str">
            <v>BSP0000029</v>
          </cell>
          <cell r="F186" t="str">
            <v>曼项目前下视镜镜头弹簧</v>
          </cell>
          <cell r="G186" t="str">
            <v>65Mnφ3.8镀彩</v>
          </cell>
          <cell r="H186" t="str">
            <v>Ea</v>
          </cell>
          <cell r="I186">
            <v>0</v>
          </cell>
          <cell r="J186">
            <v>0.34429999999999999</v>
          </cell>
          <cell r="K186">
            <v>0.34429999999999999</v>
          </cell>
          <cell r="L186">
            <v>0</v>
          </cell>
          <cell r="M186">
            <v>4308</v>
          </cell>
          <cell r="N186">
            <v>0.3283854128</v>
          </cell>
          <cell r="O186">
            <v>0.34429999999999999</v>
          </cell>
          <cell r="P186">
            <v>-1.59145872E-2</v>
          </cell>
          <cell r="Q186">
            <v>1414.6843583423999</v>
          </cell>
          <cell r="R186">
            <v>-4258</v>
          </cell>
        </row>
        <row r="187">
          <cell r="E187" t="str">
            <v>BSP0000058</v>
          </cell>
          <cell r="F187" t="str">
            <v>奥铃弹簧</v>
          </cell>
          <cell r="G187" t="str">
            <v>65Mn∮6 镀彩</v>
          </cell>
          <cell r="H187" t="str">
            <v>Ea</v>
          </cell>
          <cell r="I187">
            <v>1</v>
          </cell>
          <cell r="J187">
            <v>0.77209714070000002</v>
          </cell>
          <cell r="K187">
            <v>0.8367</v>
          </cell>
          <cell r="L187">
            <v>0.77209714070000002</v>
          </cell>
          <cell r="M187">
            <v>458</v>
          </cell>
          <cell r="N187">
            <v>0.79802519569999997</v>
          </cell>
          <cell r="O187">
            <v>0.8367</v>
          </cell>
          <cell r="P187">
            <v>-3.8674804299999997E-2</v>
          </cell>
          <cell r="Q187">
            <v>365.49553963059998</v>
          </cell>
          <cell r="R187">
            <v>-403</v>
          </cell>
        </row>
        <row r="188">
          <cell r="E188" t="str">
            <v>BSP0000059</v>
          </cell>
          <cell r="F188" t="str">
            <v>仿丰田弹簧</v>
          </cell>
          <cell r="G188" t="str">
            <v>65Mn镀彩</v>
          </cell>
          <cell r="H188" t="str">
            <v>Ea</v>
          </cell>
          <cell r="I188">
            <v>0</v>
          </cell>
          <cell r="J188">
            <v>0.67420000000000002</v>
          </cell>
          <cell r="K188">
            <v>0.67420000000000002</v>
          </cell>
          <cell r="L188">
            <v>0</v>
          </cell>
          <cell r="M188">
            <v>4</v>
          </cell>
          <cell r="N188">
            <v>0.67420000000000002</v>
          </cell>
          <cell r="O188">
            <v>0.67420000000000002</v>
          </cell>
          <cell r="P188">
            <v>0</v>
          </cell>
          <cell r="Q188">
            <v>2.6968000000000001</v>
          </cell>
          <cell r="R188">
            <v>-4</v>
          </cell>
        </row>
        <row r="189">
          <cell r="E189" t="str">
            <v>BSP0000060</v>
          </cell>
          <cell r="F189" t="str">
            <v>重卡弹簧(白)</v>
          </cell>
          <cell r="G189" t="str">
            <v>65Mn∮4镀白锌</v>
          </cell>
          <cell r="H189" t="str">
            <v>Ea</v>
          </cell>
          <cell r="I189">
            <v>217</v>
          </cell>
          <cell r="J189">
            <v>0.3861869886</v>
          </cell>
          <cell r="K189">
            <v>0.41849999999999998</v>
          </cell>
          <cell r="L189">
            <v>83.802576526199999</v>
          </cell>
          <cell r="M189">
            <v>4481</v>
          </cell>
          <cell r="N189">
            <v>0.3991556644</v>
          </cell>
          <cell r="O189">
            <v>0.41849999999999998</v>
          </cell>
          <cell r="P189">
            <v>-1.9344335599999998E-2</v>
          </cell>
          <cell r="Q189">
            <v>1788.6165321763999</v>
          </cell>
          <cell r="R189">
            <v>-4647</v>
          </cell>
        </row>
        <row r="190">
          <cell r="E190" t="str">
            <v>BSP0000062</v>
          </cell>
          <cell r="F190" t="str">
            <v>1780弹簧(老)</v>
          </cell>
          <cell r="G190" t="str">
            <v>65Mn∮5镀彩</v>
          </cell>
          <cell r="H190" t="str">
            <v>Ea</v>
          </cell>
          <cell r="I190">
            <v>30</v>
          </cell>
          <cell r="J190">
            <v>0.71211588800000003</v>
          </cell>
          <cell r="K190">
            <v>0.77170000000000005</v>
          </cell>
          <cell r="L190">
            <v>21.363476639999998</v>
          </cell>
          <cell r="M190">
            <v>2956</v>
          </cell>
          <cell r="N190">
            <v>0.73602969220000003</v>
          </cell>
          <cell r="O190">
            <v>0.77170000000000005</v>
          </cell>
          <cell r="P190">
            <v>-3.5670307800000002E-2</v>
          </cell>
          <cell r="Q190">
            <v>2175.7037701432</v>
          </cell>
          <cell r="R190">
            <v>-2928</v>
          </cell>
        </row>
        <row r="191">
          <cell r="E191" t="str">
            <v>BSP0000063</v>
          </cell>
          <cell r="F191" t="str">
            <v>捷运弹簧</v>
          </cell>
          <cell r="G191" t="str">
            <v>65Mn∮6镀彩</v>
          </cell>
          <cell r="H191" t="str">
            <v>Ea</v>
          </cell>
          <cell r="I191">
            <v>0</v>
          </cell>
          <cell r="J191">
            <v>0.5847</v>
          </cell>
          <cell r="K191">
            <v>0.5847</v>
          </cell>
          <cell r="L191">
            <v>0</v>
          </cell>
          <cell r="M191">
            <v>100</v>
          </cell>
          <cell r="N191">
            <v>0.55767339780000003</v>
          </cell>
          <cell r="O191">
            <v>0.5847</v>
          </cell>
          <cell r="P191">
            <v>-2.7026602199999999E-2</v>
          </cell>
          <cell r="Q191">
            <v>55.76733978</v>
          </cell>
          <cell r="R191">
            <v>-90</v>
          </cell>
        </row>
        <row r="192">
          <cell r="E192" t="str">
            <v>BSP0000064</v>
          </cell>
          <cell r="F192" t="str">
            <v>豪泺下镜座∮6弹簧</v>
          </cell>
          <cell r="G192" t="str">
            <v>65Mn∮6</v>
          </cell>
          <cell r="H192" t="str">
            <v>Ea</v>
          </cell>
          <cell r="I192">
            <v>15</v>
          </cell>
          <cell r="J192">
            <v>0.46379350180000001</v>
          </cell>
          <cell r="K192">
            <v>0.50260000000000005</v>
          </cell>
          <cell r="L192">
            <v>6.9569025269999996</v>
          </cell>
          <cell r="M192">
            <v>0</v>
          </cell>
          <cell r="N192">
            <v>0.47936830800000002</v>
          </cell>
          <cell r="O192">
            <v>0.50260000000000005</v>
          </cell>
          <cell r="P192">
            <v>-2.3231692000000002E-2</v>
          </cell>
          <cell r="Q192">
            <v>0</v>
          </cell>
          <cell r="R192">
            <v>-68</v>
          </cell>
        </row>
        <row r="193">
          <cell r="E193" t="str">
            <v>BSP0000065</v>
          </cell>
          <cell r="F193" t="str">
            <v>豪泺上镜座∮5弹簧</v>
          </cell>
          <cell r="G193" t="str">
            <v>65Mn∮5</v>
          </cell>
          <cell r="H193" t="str">
            <v>Ea</v>
          </cell>
          <cell r="I193">
            <v>56</v>
          </cell>
          <cell r="J193">
            <v>0.39726045069999999</v>
          </cell>
          <cell r="K193">
            <v>0.43049999999999999</v>
          </cell>
          <cell r="L193">
            <v>22.246585239200002</v>
          </cell>
          <cell r="M193">
            <v>30</v>
          </cell>
          <cell r="N193">
            <v>0.41060098810000001</v>
          </cell>
          <cell r="O193">
            <v>0.43049999999999999</v>
          </cell>
          <cell r="P193">
            <v>-1.9899011899999999E-2</v>
          </cell>
          <cell r="Q193">
            <v>12.318029642999999</v>
          </cell>
          <cell r="R193">
            <v>-76</v>
          </cell>
        </row>
        <row r="194">
          <cell r="E194" t="str">
            <v>BSP0000066</v>
          </cell>
          <cell r="F194" t="str">
            <v>新时代弹簧</v>
          </cell>
          <cell r="G194" t="str">
            <v>65Mn∮6镀彩</v>
          </cell>
          <cell r="H194" t="str">
            <v>Ea</v>
          </cell>
          <cell r="I194">
            <v>35</v>
          </cell>
          <cell r="J194">
            <v>1.1502558694</v>
          </cell>
          <cell r="K194">
            <v>1.2464999999999999</v>
          </cell>
          <cell r="L194">
            <v>40.258955428999997</v>
          </cell>
          <cell r="M194">
            <v>505</v>
          </cell>
          <cell r="N194">
            <v>1.1888830002999999</v>
          </cell>
          <cell r="O194">
            <v>1.2464999999999999</v>
          </cell>
          <cell r="P194">
            <v>-5.7616999699999998E-2</v>
          </cell>
          <cell r="Q194">
            <v>600.38591515149994</v>
          </cell>
          <cell r="R194">
            <v>-439</v>
          </cell>
        </row>
        <row r="195">
          <cell r="E195" t="str">
            <v>BSP0000067</v>
          </cell>
          <cell r="F195" t="str">
            <v>1780弹簧(北京)</v>
          </cell>
          <cell r="G195" t="str">
            <v>65锰钢∮6.0镀彩</v>
          </cell>
          <cell r="H195" t="str">
            <v>Ea</v>
          </cell>
          <cell r="I195">
            <v>9</v>
          </cell>
          <cell r="J195">
            <v>0.77957172760000004</v>
          </cell>
          <cell r="K195">
            <v>0.8448</v>
          </cell>
          <cell r="L195">
            <v>7.0161455483999999</v>
          </cell>
          <cell r="M195">
            <v>1150</v>
          </cell>
          <cell r="N195">
            <v>0.80575078919999998</v>
          </cell>
          <cell r="O195">
            <v>0.8448</v>
          </cell>
          <cell r="P195">
            <v>-3.9049210799999998E-2</v>
          </cell>
          <cell r="Q195">
            <v>926.61340757999994</v>
          </cell>
          <cell r="R195">
            <v>-964</v>
          </cell>
        </row>
        <row r="196">
          <cell r="E196" t="str">
            <v>BSP0000069</v>
          </cell>
          <cell r="F196" t="str">
            <v>6486弹簧</v>
          </cell>
          <cell r="G196" t="str">
            <v>65Mn</v>
          </cell>
          <cell r="H196" t="str">
            <v>Ea</v>
          </cell>
          <cell r="I196">
            <v>13</v>
          </cell>
          <cell r="J196">
            <v>0.17237689240000001</v>
          </cell>
          <cell r="K196">
            <v>0.18679999999999999</v>
          </cell>
          <cell r="L196">
            <v>2.2408996012000002</v>
          </cell>
          <cell r="M196">
            <v>1444</v>
          </cell>
          <cell r="N196">
            <v>0.18679999999999999</v>
          </cell>
          <cell r="O196">
            <v>0.18679999999999999</v>
          </cell>
          <cell r="P196">
            <v>0</v>
          </cell>
          <cell r="Q196">
            <v>269.73919999999998</v>
          </cell>
          <cell r="R196">
            <v>-1457</v>
          </cell>
        </row>
        <row r="197">
          <cell r="E197" t="str">
            <v>BSP0000098</v>
          </cell>
          <cell r="F197" t="str">
            <v>BWL7500锁芯卡簧</v>
          </cell>
          <cell r="G197" t="str">
            <v>70Cφ1.6</v>
          </cell>
          <cell r="H197" t="str">
            <v>Ea</v>
          </cell>
          <cell r="I197">
            <v>1030</v>
          </cell>
          <cell r="J197">
            <v>0.1143334956</v>
          </cell>
          <cell r="K197">
            <v>0.1239</v>
          </cell>
          <cell r="L197">
            <v>117.763500468</v>
          </cell>
          <cell r="M197">
            <v>0</v>
          </cell>
          <cell r="N197">
            <v>0.1181729673</v>
          </cell>
          <cell r="O197">
            <v>0.1239</v>
          </cell>
          <cell r="P197">
            <v>-5.7270326999999998E-3</v>
          </cell>
          <cell r="Q197">
            <v>0</v>
          </cell>
          <cell r="R197">
            <v>0</v>
          </cell>
        </row>
        <row r="198">
          <cell r="E198" t="str">
            <v>BSP0000099</v>
          </cell>
          <cell r="F198" t="str">
            <v>奥威弹簧φ3</v>
          </cell>
          <cell r="G198" t="str">
            <v>φ3.0</v>
          </cell>
          <cell r="H198" t="str">
            <v>Ea</v>
          </cell>
          <cell r="I198">
            <v>1</v>
          </cell>
          <cell r="J198">
            <v>0.3005522155</v>
          </cell>
          <cell r="K198">
            <v>0.32569999999999999</v>
          </cell>
          <cell r="L198">
            <v>0.3005522155</v>
          </cell>
          <cell r="M198">
            <v>362</v>
          </cell>
          <cell r="N198">
            <v>0.310645161</v>
          </cell>
          <cell r="O198">
            <v>0.32569999999999999</v>
          </cell>
          <cell r="P198">
            <v>-1.5054839E-2</v>
          </cell>
          <cell r="Q198">
            <v>112.453548282</v>
          </cell>
          <cell r="R198">
            <v>-277</v>
          </cell>
        </row>
        <row r="199">
          <cell r="E199" t="str">
            <v>BSP0000100</v>
          </cell>
          <cell r="F199" t="str">
            <v>豪泺弹簧φ3.5</v>
          </cell>
          <cell r="G199" t="str">
            <v>φ3.5</v>
          </cell>
          <cell r="H199" t="str">
            <v>Ea</v>
          </cell>
          <cell r="I199">
            <v>0</v>
          </cell>
          <cell r="J199">
            <v>0.23269999999999999</v>
          </cell>
          <cell r="K199">
            <v>0.23269999999999999</v>
          </cell>
          <cell r="L199">
            <v>0</v>
          </cell>
          <cell r="M199">
            <v>620</v>
          </cell>
          <cell r="N199">
            <v>0.2219439023</v>
          </cell>
          <cell r="O199">
            <v>0.23269999999999999</v>
          </cell>
          <cell r="P199">
            <v>-1.07560977E-2</v>
          </cell>
          <cell r="Q199">
            <v>137.60521942599999</v>
          </cell>
          <cell r="R199">
            <v>-592</v>
          </cell>
        </row>
        <row r="200">
          <cell r="E200" t="str">
            <v>BTM0000004</v>
          </cell>
          <cell r="F200" t="str">
            <v>B40左后视镜电折叠机构</v>
          </cell>
          <cell r="G200" t="str">
            <v>jcfes-22001009</v>
          </cell>
          <cell r="H200" t="str">
            <v>Ea</v>
          </cell>
          <cell r="I200">
            <v>195</v>
          </cell>
          <cell r="J200">
            <v>37.834328635299997</v>
          </cell>
          <cell r="K200">
            <v>41</v>
          </cell>
          <cell r="L200">
            <v>7377.6940838834998</v>
          </cell>
          <cell r="M200">
            <v>0</v>
          </cell>
          <cell r="N200">
            <v>39.104856007800002</v>
          </cell>
          <cell r="O200">
            <v>41</v>
          </cell>
          <cell r="P200">
            <v>-1.8951439922</v>
          </cell>
          <cell r="Q200">
            <v>0</v>
          </cell>
          <cell r="R200">
            <v>0</v>
          </cell>
        </row>
        <row r="201">
          <cell r="E201" t="str">
            <v>BTM0000005</v>
          </cell>
          <cell r="F201" t="str">
            <v>B40右后视镜电折叠机构</v>
          </cell>
          <cell r="G201" t="str">
            <v>jcfes-22001010</v>
          </cell>
          <cell r="H201" t="str">
            <v>Ea</v>
          </cell>
          <cell r="I201">
            <v>32</v>
          </cell>
          <cell r="J201">
            <v>37.834328635299997</v>
          </cell>
          <cell r="K201">
            <v>41</v>
          </cell>
          <cell r="L201">
            <v>1210.6985163295999</v>
          </cell>
          <cell r="M201">
            <v>0</v>
          </cell>
          <cell r="N201">
            <v>39.104856007800002</v>
          </cell>
          <cell r="O201">
            <v>41</v>
          </cell>
          <cell r="P201">
            <v>-1.8951439922</v>
          </cell>
          <cell r="Q201">
            <v>0</v>
          </cell>
          <cell r="R201">
            <v>0</v>
          </cell>
        </row>
        <row r="202">
          <cell r="E202" t="str">
            <v>BTM0000006</v>
          </cell>
          <cell r="F202" t="str">
            <v>B80C左折叠机构</v>
          </cell>
          <cell r="G202" t="str">
            <v>JCFES-21529101A</v>
          </cell>
          <cell r="H202" t="str">
            <v>Ea</v>
          </cell>
          <cell r="I202">
            <v>443</v>
          </cell>
          <cell r="J202">
            <v>34.820501383500002</v>
          </cell>
          <cell r="K202">
            <v>37.734000000000002</v>
          </cell>
          <cell r="L202">
            <v>15425.482112890501</v>
          </cell>
          <cell r="M202">
            <v>1900</v>
          </cell>
          <cell r="N202">
            <v>37.8649459393</v>
          </cell>
          <cell r="O202">
            <v>37.734000000000002</v>
          </cell>
          <cell r="P202">
            <v>0.13094593930000001</v>
          </cell>
          <cell r="Q202">
            <v>71943.397284670005</v>
          </cell>
          <cell r="R202">
            <v>-2329</v>
          </cell>
        </row>
        <row r="203">
          <cell r="E203" t="str">
            <v>BTM0000007</v>
          </cell>
          <cell r="F203" t="str">
            <v>B80C右折叠机构</v>
          </cell>
          <cell r="G203" t="str">
            <v>JCFES-21529102</v>
          </cell>
          <cell r="H203" t="str">
            <v>Ea</v>
          </cell>
          <cell r="I203">
            <v>359</v>
          </cell>
          <cell r="J203">
            <v>34.820501383500002</v>
          </cell>
          <cell r="K203">
            <v>37.734000000000002</v>
          </cell>
          <cell r="L203">
            <v>12500.5599966765</v>
          </cell>
          <cell r="M203">
            <v>2000</v>
          </cell>
          <cell r="N203">
            <v>37.8649459393</v>
          </cell>
          <cell r="O203">
            <v>37.734000000000002</v>
          </cell>
          <cell r="P203">
            <v>0.13094593930000001</v>
          </cell>
          <cell r="Q203">
            <v>75729.891878599999</v>
          </cell>
          <cell r="R203">
            <v>-2335</v>
          </cell>
        </row>
        <row r="204">
          <cell r="E204" t="str">
            <v>RCA0000004</v>
          </cell>
          <cell r="F204" t="str">
            <v>K1内扣盖右</v>
          </cell>
          <cell r="G204" t="str">
            <v>PP黑色</v>
          </cell>
          <cell r="H204" t="str">
            <v>Ea</v>
          </cell>
          <cell r="I204">
            <v>251</v>
          </cell>
          <cell r="J204">
            <v>4.9198100981000001</v>
          </cell>
          <cell r="K204">
            <v>4.7969050749999997</v>
          </cell>
          <cell r="L204">
            <v>1234.8723346231</v>
          </cell>
          <cell r="M204">
            <v>0</v>
          </cell>
          <cell r="N204">
            <v>4.9988449945999998</v>
          </cell>
          <cell r="O204">
            <v>4.7969050749999997</v>
          </cell>
          <cell r="P204">
            <v>0.20193991959999999</v>
          </cell>
          <cell r="Q204">
            <v>0</v>
          </cell>
          <cell r="R204">
            <v>0</v>
          </cell>
        </row>
        <row r="205">
          <cell r="E205" t="str">
            <v>RCA0000009</v>
          </cell>
          <cell r="F205" t="str">
            <v>瑞沃车身铰链扶手2200右</v>
          </cell>
          <cell r="G205" t="str">
            <v>G0531050052A0</v>
          </cell>
          <cell r="H205" t="str">
            <v>Ea</v>
          </cell>
          <cell r="I205">
            <v>37</v>
          </cell>
          <cell r="J205">
            <v>14.0668243836</v>
          </cell>
          <cell r="K205">
            <v>14.549609999999999</v>
          </cell>
          <cell r="L205">
            <v>520.47250219319994</v>
          </cell>
          <cell r="M205">
            <v>0</v>
          </cell>
          <cell r="N205">
            <v>14.571987292599999</v>
          </cell>
          <cell r="O205">
            <v>14.549609999999999</v>
          </cell>
          <cell r="P205">
            <v>2.2377292600000001E-2</v>
          </cell>
          <cell r="Q205">
            <v>0</v>
          </cell>
          <cell r="R205">
            <v>0</v>
          </cell>
        </row>
        <row r="206">
          <cell r="E206" t="str">
            <v>RCA0000012</v>
          </cell>
          <cell r="F206" t="str">
            <v>瑞沃车身铰链扶手2200左</v>
          </cell>
          <cell r="G206" t="str">
            <v>G0531050051A0</v>
          </cell>
          <cell r="H206" t="str">
            <v>Ea</v>
          </cell>
          <cell r="I206">
            <v>68</v>
          </cell>
          <cell r="J206">
            <v>14.0668243836</v>
          </cell>
          <cell r="K206">
            <v>14.549609999999999</v>
          </cell>
          <cell r="L206">
            <v>956.54405808479999</v>
          </cell>
          <cell r="M206">
            <v>0</v>
          </cell>
          <cell r="N206">
            <v>14.571987292599999</v>
          </cell>
          <cell r="O206">
            <v>14.549609999999999</v>
          </cell>
          <cell r="P206">
            <v>2.2377292600000001E-2</v>
          </cell>
          <cell r="Q206">
            <v>0</v>
          </cell>
          <cell r="R206">
            <v>0</v>
          </cell>
        </row>
        <row r="207">
          <cell r="E207" t="str">
            <v>RCA0000019</v>
          </cell>
          <cell r="F207" t="str">
            <v>重卡内扶手(左)</v>
          </cell>
          <cell r="G207" t="str">
            <v>1B24961200018</v>
          </cell>
          <cell r="H207" t="str">
            <v>Ea</v>
          </cell>
          <cell r="I207">
            <v>199</v>
          </cell>
          <cell r="J207">
            <v>8.4322576196999997</v>
          </cell>
          <cell r="K207">
            <v>8.277806</v>
          </cell>
          <cell r="L207">
            <v>1678.0192663202999</v>
          </cell>
          <cell r="M207">
            <v>0</v>
          </cell>
          <cell r="N207">
            <v>8.7560323283999999</v>
          </cell>
          <cell r="O207">
            <v>8.277806</v>
          </cell>
          <cell r="P207">
            <v>0.47822632840000001</v>
          </cell>
          <cell r="Q207">
            <v>0</v>
          </cell>
          <cell r="R207">
            <v>0</v>
          </cell>
        </row>
        <row r="208">
          <cell r="E208" t="str">
            <v>RCA0000020</v>
          </cell>
          <cell r="F208" t="str">
            <v>重卡内扶手(右)</v>
          </cell>
          <cell r="G208" t="str">
            <v>1B24961200019</v>
          </cell>
          <cell r="H208" t="str">
            <v>Ea</v>
          </cell>
          <cell r="I208">
            <v>186</v>
          </cell>
          <cell r="J208">
            <v>7.7139590486999996</v>
          </cell>
          <cell r="K208">
            <v>7.4994059999999996</v>
          </cell>
          <cell r="L208">
            <v>1434.7963830582</v>
          </cell>
          <cell r="M208">
            <v>0</v>
          </cell>
          <cell r="N208">
            <v>8.0136123304000009</v>
          </cell>
          <cell r="O208">
            <v>7.4994059999999996</v>
          </cell>
          <cell r="P208">
            <v>0.51420633039999997</v>
          </cell>
          <cell r="Q208">
            <v>0</v>
          </cell>
          <cell r="R208">
            <v>0</v>
          </cell>
        </row>
        <row r="209">
          <cell r="E209" t="str">
            <v>RCA0000024</v>
          </cell>
          <cell r="F209" t="str">
            <v>左前围铰链扶手</v>
          </cell>
          <cell r="G209" t="str">
            <v>H0531050004A0</v>
          </cell>
          <cell r="H209" t="str">
            <v>Ea</v>
          </cell>
          <cell r="I209">
            <v>84</v>
          </cell>
          <cell r="J209">
            <v>17.243246969699999</v>
          </cell>
          <cell r="K209">
            <v>17.991810000000001</v>
          </cell>
          <cell r="L209">
            <v>1448.4327454547999</v>
          </cell>
          <cell r="M209">
            <v>405</v>
          </cell>
          <cell r="N209">
            <v>17.855078398700002</v>
          </cell>
          <cell r="O209">
            <v>17.991810000000001</v>
          </cell>
          <cell r="P209">
            <v>-0.13673160130000001</v>
          </cell>
          <cell r="Q209">
            <v>7231.3067514735003</v>
          </cell>
          <cell r="R209">
            <v>-300</v>
          </cell>
        </row>
        <row r="210">
          <cell r="E210" t="str">
            <v>RCA0000025</v>
          </cell>
          <cell r="F210" t="str">
            <v>右前围铰链扶手</v>
          </cell>
          <cell r="G210" t="str">
            <v>H0531050005A0</v>
          </cell>
          <cell r="H210" t="str">
            <v>Ea</v>
          </cell>
          <cell r="I210">
            <v>307</v>
          </cell>
          <cell r="J210">
            <v>17.243246969699999</v>
          </cell>
          <cell r="K210">
            <v>17.991810000000001</v>
          </cell>
          <cell r="L210">
            <v>5293.6768196979001</v>
          </cell>
          <cell r="M210">
            <v>102</v>
          </cell>
          <cell r="N210">
            <v>17.855078398700002</v>
          </cell>
          <cell r="O210">
            <v>17.991810000000001</v>
          </cell>
          <cell r="P210">
            <v>-0.13673160130000001</v>
          </cell>
          <cell r="Q210">
            <v>1821.2179966674</v>
          </cell>
          <cell r="R210">
            <v>-160</v>
          </cell>
        </row>
        <row r="211">
          <cell r="E211" t="str">
            <v>RCA0000028</v>
          </cell>
          <cell r="F211" t="str">
            <v>ETX前围扶手及铰链左总成</v>
          </cell>
          <cell r="G211" t="str">
            <v>1B22053104053</v>
          </cell>
          <cell r="H211" t="str">
            <v>Ea</v>
          </cell>
          <cell r="I211">
            <v>40</v>
          </cell>
          <cell r="J211">
            <v>16.206124970800001</v>
          </cell>
          <cell r="K211">
            <v>16.867909999999998</v>
          </cell>
          <cell r="L211">
            <v>648.24499883199996</v>
          </cell>
          <cell r="M211">
            <v>0</v>
          </cell>
          <cell r="N211">
            <v>16.867909999999998</v>
          </cell>
          <cell r="O211">
            <v>16.867909999999998</v>
          </cell>
          <cell r="P211">
            <v>0</v>
          </cell>
          <cell r="Q211">
            <v>0</v>
          </cell>
          <cell r="R211">
            <v>-40</v>
          </cell>
        </row>
        <row r="212">
          <cell r="E212" t="str">
            <v>RCA0000029</v>
          </cell>
          <cell r="F212" t="str">
            <v>ETX前围扶手及铰链右总成</v>
          </cell>
          <cell r="G212" t="str">
            <v>1B22053104054</v>
          </cell>
          <cell r="H212" t="str">
            <v>Ea</v>
          </cell>
          <cell r="I212">
            <v>14</v>
          </cell>
          <cell r="J212">
            <v>16.206124970800001</v>
          </cell>
          <cell r="K212">
            <v>16.867909999999998</v>
          </cell>
          <cell r="L212">
            <v>226.88574959120001</v>
          </cell>
          <cell r="M212">
            <v>0</v>
          </cell>
          <cell r="N212">
            <v>16.867909999999998</v>
          </cell>
          <cell r="O212">
            <v>16.867909999999998</v>
          </cell>
          <cell r="P212">
            <v>0</v>
          </cell>
          <cell r="Q212">
            <v>0</v>
          </cell>
          <cell r="R212">
            <v>-14</v>
          </cell>
        </row>
        <row r="213">
          <cell r="E213" t="str">
            <v>RCA0000066</v>
          </cell>
          <cell r="F213" t="str">
            <v>乘客拉手</v>
          </cell>
          <cell r="G213" t="str">
            <v>1B18054100802</v>
          </cell>
          <cell r="H213" t="str">
            <v>Ea</v>
          </cell>
          <cell r="I213">
            <v>395</v>
          </cell>
          <cell r="J213">
            <v>1.1321692147</v>
          </cell>
          <cell r="K213">
            <v>1.2269000000000001</v>
          </cell>
          <cell r="L213">
            <v>447.2068398065</v>
          </cell>
          <cell r="M213">
            <v>0</v>
          </cell>
          <cell r="N213">
            <v>1.1701889716</v>
          </cell>
          <cell r="O213">
            <v>1.2269000000000001</v>
          </cell>
          <cell r="P213">
            <v>-5.6711028400000002E-2</v>
          </cell>
          <cell r="Q213">
            <v>0</v>
          </cell>
          <cell r="R213">
            <v>0</v>
          </cell>
        </row>
        <row r="214">
          <cell r="E214" t="str">
            <v>RCA0000071</v>
          </cell>
          <cell r="F214" t="str">
            <v>铰链扶手销</v>
          </cell>
          <cell r="G214" t="str">
            <v>45# φ7.7*42</v>
          </cell>
          <cell r="H214" t="str">
            <v>Ea</v>
          </cell>
          <cell r="I214">
            <v>0</v>
          </cell>
          <cell r="J214">
            <v>1</v>
          </cell>
          <cell r="K214">
            <v>1</v>
          </cell>
          <cell r="L214">
            <v>0</v>
          </cell>
          <cell r="M214">
            <v>507</v>
          </cell>
          <cell r="N214">
            <v>1</v>
          </cell>
          <cell r="O214">
            <v>1</v>
          </cell>
          <cell r="P214">
            <v>0</v>
          </cell>
          <cell r="Q214">
            <v>507</v>
          </cell>
          <cell r="R214">
            <v>-507</v>
          </cell>
        </row>
        <row r="215">
          <cell r="E215" t="str">
            <v>RCA0000074</v>
          </cell>
          <cell r="F215" t="str">
            <v>重卡内扶手卡子1</v>
          </cell>
          <cell r="G215" t="str">
            <v>t=0.4mm</v>
          </cell>
          <cell r="H215" t="str">
            <v>Ea</v>
          </cell>
          <cell r="I215">
            <v>-120</v>
          </cell>
          <cell r="J215">
            <v>0.39772184490000001</v>
          </cell>
          <cell r="K215">
            <v>0.43099999999999999</v>
          </cell>
          <cell r="L215">
            <v>-47.726621387999998</v>
          </cell>
          <cell r="M215">
            <v>0</v>
          </cell>
          <cell r="N215">
            <v>0.4110778766</v>
          </cell>
          <cell r="O215">
            <v>0.43099999999999999</v>
          </cell>
          <cell r="P215">
            <v>-1.9922123399999998E-2</v>
          </cell>
          <cell r="Q215">
            <v>0</v>
          </cell>
          <cell r="R215">
            <v>0</v>
          </cell>
        </row>
        <row r="216">
          <cell r="E216" t="str">
            <v>RCA0000075</v>
          </cell>
          <cell r="F216" t="str">
            <v>重卡内扶手卡子2</v>
          </cell>
          <cell r="G216" t="str">
            <v>t=0.4mm镀白锌</v>
          </cell>
          <cell r="H216" t="str">
            <v>Ea</v>
          </cell>
          <cell r="I216">
            <v>775</v>
          </cell>
          <cell r="J216">
            <v>0.36745438200000002</v>
          </cell>
          <cell r="K216">
            <v>0.3982</v>
          </cell>
          <cell r="L216">
            <v>284.77714605</v>
          </cell>
          <cell r="M216">
            <v>0</v>
          </cell>
          <cell r="N216">
            <v>0.37979399180000001</v>
          </cell>
          <cell r="O216">
            <v>0.3982</v>
          </cell>
          <cell r="P216">
            <v>-1.8406008200000001E-2</v>
          </cell>
          <cell r="Q216">
            <v>0</v>
          </cell>
          <cell r="R216">
            <v>0</v>
          </cell>
        </row>
        <row r="217">
          <cell r="E217" t="str">
            <v>RCA0000081</v>
          </cell>
          <cell r="F217" t="str">
            <v>M31RB牌照板格林兰白</v>
          </cell>
          <cell r="G217" t="str">
            <v>ABS黑色</v>
          </cell>
          <cell r="H217" t="str">
            <v>Ea</v>
          </cell>
          <cell r="I217">
            <v>5</v>
          </cell>
          <cell r="J217">
            <v>46.668802896099997</v>
          </cell>
          <cell r="K217">
            <v>49.383249155000001</v>
          </cell>
          <cell r="L217">
            <v>233.34401448049999</v>
          </cell>
          <cell r="M217">
            <v>0</v>
          </cell>
          <cell r="N217">
            <v>47.130926176700001</v>
          </cell>
          <cell r="O217">
            <v>49.383249155000001</v>
          </cell>
          <cell r="P217">
            <v>-2.2523229783000001</v>
          </cell>
          <cell r="Q217">
            <v>0</v>
          </cell>
          <cell r="R217">
            <v>0</v>
          </cell>
        </row>
        <row r="218">
          <cell r="E218" t="str">
            <v>RCA0000082</v>
          </cell>
          <cell r="F218" t="str">
            <v>M31RB扣手格林兰白</v>
          </cell>
          <cell r="G218" t="str">
            <v>ABS黑色</v>
          </cell>
          <cell r="H218" t="str">
            <v>Ea</v>
          </cell>
          <cell r="I218">
            <v>36</v>
          </cell>
          <cell r="J218">
            <v>5.0672251765</v>
          </cell>
          <cell r="K218">
            <v>5.5479000000000003</v>
          </cell>
          <cell r="L218">
            <v>182.42010635400001</v>
          </cell>
          <cell r="M218">
            <v>0</v>
          </cell>
          <cell r="N218">
            <v>5.1212574220000002</v>
          </cell>
          <cell r="O218">
            <v>5.5479000000000003</v>
          </cell>
          <cell r="P218">
            <v>-0.42664257799999999</v>
          </cell>
          <cell r="Q218">
            <v>0</v>
          </cell>
          <cell r="R218">
            <v>0</v>
          </cell>
        </row>
        <row r="219">
          <cell r="E219" t="str">
            <v>RCA0000083</v>
          </cell>
          <cell r="F219" t="str">
            <v>铰链芯轴</v>
          </cell>
          <cell r="G219" t="str">
            <v>尼龙 PA66(黑)</v>
          </cell>
          <cell r="H219" t="str">
            <v>Ea</v>
          </cell>
          <cell r="I219">
            <v>0</v>
          </cell>
          <cell r="J219">
            <v>0.62429999999999997</v>
          </cell>
          <cell r="K219">
            <v>0.62429999999999997</v>
          </cell>
          <cell r="L219">
            <v>0</v>
          </cell>
          <cell r="M219">
            <v>507</v>
          </cell>
          <cell r="N219">
            <v>0.62429999999999997</v>
          </cell>
          <cell r="O219">
            <v>0.62429999999999997</v>
          </cell>
          <cell r="P219">
            <v>0</v>
          </cell>
          <cell r="Q219">
            <v>316.52010000000001</v>
          </cell>
          <cell r="R219">
            <v>-507</v>
          </cell>
        </row>
        <row r="220">
          <cell r="E220" t="str">
            <v>RCA0000084</v>
          </cell>
          <cell r="F220" t="str">
            <v>铰链扶手本体</v>
          </cell>
          <cell r="G220" t="str">
            <v>PA6+GF30</v>
          </cell>
          <cell r="H220" t="str">
            <v>Ea</v>
          </cell>
          <cell r="I220">
            <v>0</v>
          </cell>
          <cell r="J220">
            <v>6.2643000000000004</v>
          </cell>
          <cell r="K220">
            <v>6.2643000000000004</v>
          </cell>
          <cell r="L220">
            <v>0</v>
          </cell>
          <cell r="M220">
            <v>508</v>
          </cell>
          <cell r="N220">
            <v>5.9747451094999997</v>
          </cell>
          <cell r="O220">
            <v>6.2643000000000004</v>
          </cell>
          <cell r="P220">
            <v>-0.2895548905</v>
          </cell>
          <cell r="Q220">
            <v>3035.170515626</v>
          </cell>
          <cell r="R220">
            <v>-507</v>
          </cell>
        </row>
        <row r="221">
          <cell r="E221" t="str">
            <v>RCA0000085</v>
          </cell>
          <cell r="F221" t="str">
            <v>铰链衬碗</v>
          </cell>
          <cell r="G221" t="str">
            <v>尼龙 PA66(黑)</v>
          </cell>
          <cell r="H221" t="str">
            <v>Ea</v>
          </cell>
          <cell r="I221">
            <v>0</v>
          </cell>
          <cell r="J221">
            <v>8.72E-2</v>
          </cell>
          <cell r="K221">
            <v>8.72E-2</v>
          </cell>
          <cell r="L221">
            <v>0</v>
          </cell>
          <cell r="M221">
            <v>507</v>
          </cell>
          <cell r="N221">
            <v>8.72E-2</v>
          </cell>
          <cell r="O221">
            <v>8.72E-2</v>
          </cell>
          <cell r="P221">
            <v>0</v>
          </cell>
          <cell r="Q221">
            <v>44.2104</v>
          </cell>
          <cell r="R221">
            <v>-507</v>
          </cell>
        </row>
        <row r="222">
          <cell r="E222" t="str">
            <v>RCA0000086</v>
          </cell>
          <cell r="F222" t="str">
            <v>B40L铰链小盖</v>
          </cell>
          <cell r="G222" t="str">
            <v>PA66+GF30</v>
          </cell>
          <cell r="H222" t="str">
            <v>Ea</v>
          </cell>
          <cell r="I222">
            <v>0</v>
          </cell>
          <cell r="J222">
            <v>0.46</v>
          </cell>
          <cell r="K222">
            <v>0.46</v>
          </cell>
          <cell r="L222">
            <v>0</v>
          </cell>
          <cell r="M222">
            <v>507</v>
          </cell>
          <cell r="N222">
            <v>0.46</v>
          </cell>
          <cell r="O222">
            <v>0.46</v>
          </cell>
          <cell r="P222">
            <v>0</v>
          </cell>
          <cell r="Q222">
            <v>233.22</v>
          </cell>
          <cell r="R222">
            <v>-507</v>
          </cell>
        </row>
        <row r="223">
          <cell r="E223" t="str">
            <v>RCA0000087</v>
          </cell>
          <cell r="F223" t="str">
            <v>B40L铰链大盖</v>
          </cell>
          <cell r="G223" t="str">
            <v>PA66+GF30</v>
          </cell>
          <cell r="H223" t="str">
            <v>Ea</v>
          </cell>
          <cell r="I223">
            <v>0</v>
          </cell>
          <cell r="J223">
            <v>0.58550000000000002</v>
          </cell>
          <cell r="K223">
            <v>0.58550000000000002</v>
          </cell>
          <cell r="L223">
            <v>0</v>
          </cell>
          <cell r="M223">
            <v>507</v>
          </cell>
          <cell r="N223">
            <v>0.58550000000000002</v>
          </cell>
          <cell r="O223">
            <v>0.58550000000000002</v>
          </cell>
          <cell r="P223">
            <v>0</v>
          </cell>
          <cell r="Q223">
            <v>296.8485</v>
          </cell>
          <cell r="R223">
            <v>-507</v>
          </cell>
        </row>
        <row r="224">
          <cell r="E224" t="str">
            <v>RCA0000089</v>
          </cell>
          <cell r="F224" t="str">
            <v>车门拉手</v>
          </cell>
          <cell r="G224" t="str">
            <v>1B14861200049</v>
          </cell>
          <cell r="H224" t="str">
            <v>Ea</v>
          </cell>
          <cell r="I224">
            <v>1638</v>
          </cell>
          <cell r="J224">
            <v>0.68553957909999996</v>
          </cell>
          <cell r="K224">
            <v>0.7429</v>
          </cell>
          <cell r="L224">
            <v>1122.9138305658</v>
          </cell>
          <cell r="M224">
            <v>0</v>
          </cell>
          <cell r="N224">
            <v>0.70856091529999998</v>
          </cell>
          <cell r="O224">
            <v>0.7429</v>
          </cell>
          <cell r="P224">
            <v>-3.4339084700000001E-2</v>
          </cell>
          <cell r="Q224">
            <v>0</v>
          </cell>
          <cell r="R224">
            <v>-726</v>
          </cell>
        </row>
        <row r="225">
          <cell r="E225" t="str">
            <v>RCA0000091</v>
          </cell>
          <cell r="F225" t="str">
            <v>登车扶手</v>
          </cell>
          <cell r="G225" t="str">
            <v>1B18054100001</v>
          </cell>
          <cell r="H225" t="str">
            <v>Ea</v>
          </cell>
          <cell r="I225">
            <v>881</v>
          </cell>
          <cell r="J225">
            <v>2.0847637867</v>
          </cell>
          <cell r="K225">
            <v>2.2591999999999999</v>
          </cell>
          <cell r="L225">
            <v>1836.6768960827001</v>
          </cell>
          <cell r="M225">
            <v>0</v>
          </cell>
          <cell r="N225">
            <v>2.1547729436999998</v>
          </cell>
          <cell r="O225">
            <v>2.2591999999999999</v>
          </cell>
          <cell r="P225">
            <v>-0.1044270563</v>
          </cell>
          <cell r="Q225">
            <v>0</v>
          </cell>
          <cell r="R225">
            <v>-2</v>
          </cell>
        </row>
        <row r="226">
          <cell r="E226" t="str">
            <v>RCA0000092</v>
          </cell>
          <cell r="F226" t="str">
            <v>乘客拉手</v>
          </cell>
          <cell r="G226" t="str">
            <v>1B18054100002</v>
          </cell>
          <cell r="H226" t="str">
            <v>Ea</v>
          </cell>
          <cell r="I226">
            <v>689</v>
          </cell>
          <cell r="J226">
            <v>1.1321692147</v>
          </cell>
          <cell r="K226">
            <v>1.2269000000000001</v>
          </cell>
          <cell r="L226">
            <v>780.06458892830005</v>
          </cell>
          <cell r="M226">
            <v>0</v>
          </cell>
          <cell r="N226">
            <v>1.1701889716</v>
          </cell>
          <cell r="O226">
            <v>1.2269000000000001</v>
          </cell>
          <cell r="P226">
            <v>-5.6711028400000002E-2</v>
          </cell>
          <cell r="Q226">
            <v>0</v>
          </cell>
          <cell r="R226">
            <v>-1</v>
          </cell>
        </row>
        <row r="227">
          <cell r="E227" t="str">
            <v>RCA0000093</v>
          </cell>
          <cell r="F227" t="str">
            <v>登车扶手</v>
          </cell>
          <cell r="G227" t="str">
            <v>1B18354100000</v>
          </cell>
          <cell r="H227" t="str">
            <v>Ea</v>
          </cell>
          <cell r="I227">
            <v>3167</v>
          </cell>
          <cell r="J227">
            <v>2.0847637867</v>
          </cell>
          <cell r="K227">
            <v>2.2591999999999999</v>
          </cell>
          <cell r="L227">
            <v>6602.4469124789002</v>
          </cell>
          <cell r="M227">
            <v>3440</v>
          </cell>
          <cell r="N227">
            <v>2.1547729436999998</v>
          </cell>
          <cell r="O227">
            <v>2.2591999999999999</v>
          </cell>
          <cell r="P227">
            <v>-0.1044270563</v>
          </cell>
          <cell r="Q227">
            <v>7412.4189263280005</v>
          </cell>
          <cell r="R227">
            <v>-2666</v>
          </cell>
        </row>
        <row r="228">
          <cell r="E228" t="str">
            <v>RCA0000095</v>
          </cell>
          <cell r="F228" t="str">
            <v>登车扶手</v>
          </cell>
          <cell r="G228" t="str">
            <v>1B18054100801</v>
          </cell>
          <cell r="H228" t="str">
            <v>Ea</v>
          </cell>
          <cell r="I228">
            <v>369</v>
          </cell>
          <cell r="J228">
            <v>2.0847637867</v>
          </cell>
          <cell r="K228">
            <v>2.2591999999999999</v>
          </cell>
          <cell r="L228">
            <v>769.27783729229998</v>
          </cell>
          <cell r="M228">
            <v>0</v>
          </cell>
          <cell r="N228">
            <v>2.1547729436999998</v>
          </cell>
          <cell r="O228">
            <v>2.2591999999999999</v>
          </cell>
          <cell r="P228">
            <v>-0.1044270563</v>
          </cell>
          <cell r="Q228">
            <v>0</v>
          </cell>
          <cell r="R228">
            <v>-10</v>
          </cell>
        </row>
        <row r="229">
          <cell r="E229" t="str">
            <v>RCA0000096</v>
          </cell>
          <cell r="F229" t="str">
            <v>登车扶手(同09)</v>
          </cell>
          <cell r="G229" t="str">
            <v>1B14853101006</v>
          </cell>
          <cell r="H229" t="str">
            <v>Ea</v>
          </cell>
          <cell r="I229">
            <v>2197</v>
          </cell>
          <cell r="J229">
            <v>1.7071587311</v>
          </cell>
          <cell r="K229">
            <v>1.85</v>
          </cell>
          <cell r="L229">
            <v>3750.6277322267001</v>
          </cell>
          <cell r="M229">
            <v>600</v>
          </cell>
          <cell r="N229">
            <v>1.7644874051999999</v>
          </cell>
          <cell r="O229">
            <v>1.85</v>
          </cell>
          <cell r="P229">
            <v>-8.5512594799999994E-2</v>
          </cell>
          <cell r="Q229">
            <v>1058.69244312</v>
          </cell>
          <cell r="R229">
            <v>-804</v>
          </cell>
        </row>
        <row r="230">
          <cell r="E230" t="str">
            <v>RCA0000097</v>
          </cell>
          <cell r="F230" t="str">
            <v>登车扶手(国五领航1)</v>
          </cell>
          <cell r="G230" t="str">
            <v>1B17854130003</v>
          </cell>
          <cell r="H230" t="str">
            <v>Ea</v>
          </cell>
          <cell r="I230">
            <v>1247</v>
          </cell>
          <cell r="J230">
            <v>1.3630508982</v>
          </cell>
          <cell r="K230">
            <v>1.4771000000000001</v>
          </cell>
          <cell r="L230">
            <v>1699.7244700553999</v>
          </cell>
          <cell r="M230">
            <v>0</v>
          </cell>
          <cell r="N230">
            <v>1.4088239709999999</v>
          </cell>
          <cell r="O230">
            <v>1.4771000000000001</v>
          </cell>
          <cell r="P230">
            <v>-6.8276029000000002E-2</v>
          </cell>
          <cell r="Q230">
            <v>0</v>
          </cell>
          <cell r="R230">
            <v>-424</v>
          </cell>
        </row>
        <row r="231">
          <cell r="E231" t="str">
            <v>RCA0000098</v>
          </cell>
          <cell r="F231" t="str">
            <v>登车扶手</v>
          </cell>
          <cell r="G231" t="str">
            <v>1B16954120003</v>
          </cell>
          <cell r="H231" t="str">
            <v>Ea</v>
          </cell>
          <cell r="I231">
            <v>1060</v>
          </cell>
          <cell r="J231">
            <v>1.3630508982</v>
          </cell>
          <cell r="K231">
            <v>1.4771000000000001</v>
          </cell>
          <cell r="L231">
            <v>1444.8339520919999</v>
          </cell>
          <cell r="M231">
            <v>0</v>
          </cell>
          <cell r="N231">
            <v>1.4088239709999999</v>
          </cell>
          <cell r="O231">
            <v>1.4771000000000001</v>
          </cell>
          <cell r="P231">
            <v>-6.8276029000000002E-2</v>
          </cell>
          <cell r="Q231">
            <v>0</v>
          </cell>
          <cell r="R231">
            <v>0</v>
          </cell>
        </row>
        <row r="232">
          <cell r="E232" t="str">
            <v>RCA0000103</v>
          </cell>
          <cell r="F232" t="str">
            <v>乘客拉手(国五小卡2)</v>
          </cell>
          <cell r="G232" t="str">
            <v>L0542070702A0</v>
          </cell>
          <cell r="H232" t="str">
            <v>Ea</v>
          </cell>
          <cell r="I232">
            <v>1604</v>
          </cell>
          <cell r="J232">
            <v>1.5299833384999999</v>
          </cell>
          <cell r="K232">
            <v>1.6579999999999999</v>
          </cell>
          <cell r="L232">
            <v>2454.0932749540002</v>
          </cell>
          <cell r="M232">
            <v>2710</v>
          </cell>
          <cell r="N232">
            <v>1.5813622259</v>
          </cell>
          <cell r="O232">
            <v>1.6579999999999999</v>
          </cell>
          <cell r="P232">
            <v>-7.66377741E-2</v>
          </cell>
          <cell r="Q232">
            <v>4285.4916321889996</v>
          </cell>
          <cell r="R232">
            <v>-1944</v>
          </cell>
        </row>
        <row r="233">
          <cell r="E233" t="str">
            <v>RCA0000104</v>
          </cell>
          <cell r="F233" t="str">
            <v>乘客拉手</v>
          </cell>
          <cell r="G233" t="str">
            <v>L0541010040A0</v>
          </cell>
          <cell r="H233" t="str">
            <v>Ea</v>
          </cell>
          <cell r="I233">
            <v>521</v>
          </cell>
          <cell r="J233">
            <v>1.5299833384999999</v>
          </cell>
          <cell r="K233">
            <v>1.6579999999999999</v>
          </cell>
          <cell r="L233">
            <v>797.12131935850005</v>
          </cell>
          <cell r="M233">
            <v>100</v>
          </cell>
          <cell r="N233">
            <v>1.5813622259</v>
          </cell>
          <cell r="O233">
            <v>1.6579999999999999</v>
          </cell>
          <cell r="P233">
            <v>-7.66377741E-2</v>
          </cell>
          <cell r="Q233">
            <v>158.13622258999999</v>
          </cell>
          <cell r="R233">
            <v>-212</v>
          </cell>
        </row>
        <row r="234">
          <cell r="E234" t="str">
            <v>RCA0000105</v>
          </cell>
          <cell r="F234" t="str">
            <v>扶手</v>
          </cell>
          <cell r="G234" t="str">
            <v>G054200000002</v>
          </cell>
          <cell r="H234" t="str">
            <v>Ea</v>
          </cell>
          <cell r="I234">
            <v>1473</v>
          </cell>
          <cell r="J234">
            <v>1.2848907119999999</v>
          </cell>
          <cell r="K234">
            <v>1.3924000000000001</v>
          </cell>
          <cell r="L234">
            <v>1892.6440187759999</v>
          </cell>
          <cell r="M234">
            <v>0</v>
          </cell>
          <cell r="N234">
            <v>1.3280390610999999</v>
          </cell>
          <cell r="O234">
            <v>1.3924000000000001</v>
          </cell>
          <cell r="P234">
            <v>-6.4360938899999998E-2</v>
          </cell>
          <cell r="Q234">
            <v>0</v>
          </cell>
          <cell r="R234">
            <v>0</v>
          </cell>
        </row>
        <row r="235">
          <cell r="E235" t="str">
            <v>RCA0000107</v>
          </cell>
          <cell r="F235" t="str">
            <v>右B柱扶手</v>
          </cell>
          <cell r="G235" t="str">
            <v>G0542070602A0</v>
          </cell>
          <cell r="H235" t="str">
            <v>Ea</v>
          </cell>
          <cell r="I235">
            <v>245</v>
          </cell>
          <cell r="J235">
            <v>5.3564181463000002</v>
          </cell>
          <cell r="K235">
            <v>5.8045999999999998</v>
          </cell>
          <cell r="L235">
            <v>1312.3224458435</v>
          </cell>
          <cell r="M235">
            <v>0</v>
          </cell>
          <cell r="N235">
            <v>5.5362938337000003</v>
          </cell>
          <cell r="O235">
            <v>5.8045999999999998</v>
          </cell>
          <cell r="P235">
            <v>-0.26830616629999998</v>
          </cell>
          <cell r="Q235">
            <v>0</v>
          </cell>
          <cell r="R235">
            <v>0</v>
          </cell>
        </row>
        <row r="236">
          <cell r="E236" t="str">
            <v>RCA0000109</v>
          </cell>
          <cell r="F236" t="str">
            <v>左B柱扶手</v>
          </cell>
          <cell r="G236" t="str">
            <v>G0542070503A0</v>
          </cell>
          <cell r="H236" t="str">
            <v>Ea</v>
          </cell>
          <cell r="I236">
            <v>154</v>
          </cell>
          <cell r="J236">
            <v>5.3564181463000002</v>
          </cell>
          <cell r="K236">
            <v>5.8045999999999998</v>
          </cell>
          <cell r="L236">
            <v>824.8883945302</v>
          </cell>
          <cell r="M236">
            <v>0</v>
          </cell>
          <cell r="N236">
            <v>5.5362938337000003</v>
          </cell>
          <cell r="O236">
            <v>5.8045999999999998</v>
          </cell>
          <cell r="P236">
            <v>-0.26830616629999998</v>
          </cell>
          <cell r="Q236">
            <v>0</v>
          </cell>
          <cell r="R236">
            <v>-5</v>
          </cell>
        </row>
        <row r="237">
          <cell r="E237" t="str">
            <v>RCA0000111</v>
          </cell>
          <cell r="F237" t="str">
            <v>扶手</v>
          </cell>
          <cell r="G237" t="str">
            <v>G0542070604A0</v>
          </cell>
          <cell r="H237" t="str">
            <v>Ea</v>
          </cell>
          <cell r="I237">
            <v>251</v>
          </cell>
          <cell r="J237">
            <v>5.3564181463000002</v>
          </cell>
          <cell r="K237">
            <v>5.8045999999999998</v>
          </cell>
          <cell r="L237">
            <v>1344.4609547212999</v>
          </cell>
          <cell r="M237">
            <v>0</v>
          </cell>
          <cell r="N237">
            <v>5.5362938337000003</v>
          </cell>
          <cell r="O237">
            <v>5.8045999999999998</v>
          </cell>
          <cell r="P237">
            <v>-0.26830616629999998</v>
          </cell>
          <cell r="Q237">
            <v>0</v>
          </cell>
          <cell r="R237">
            <v>0</v>
          </cell>
        </row>
        <row r="238">
          <cell r="E238" t="str">
            <v>RCA0000112</v>
          </cell>
          <cell r="F238" t="str">
            <v>扶手</v>
          </cell>
          <cell r="G238" t="str">
            <v>G0542070505A0</v>
          </cell>
          <cell r="H238" t="str">
            <v>Ea</v>
          </cell>
          <cell r="I238">
            <v>209</v>
          </cell>
          <cell r="J238">
            <v>5.3564181463000002</v>
          </cell>
          <cell r="K238">
            <v>5.8045999999999998</v>
          </cell>
          <cell r="L238">
            <v>1119.4913925767</v>
          </cell>
          <cell r="M238">
            <v>0</v>
          </cell>
          <cell r="N238">
            <v>5.5362938337000003</v>
          </cell>
          <cell r="O238">
            <v>5.8045999999999998</v>
          </cell>
          <cell r="P238">
            <v>-0.26830616629999998</v>
          </cell>
          <cell r="Q238">
            <v>0</v>
          </cell>
          <cell r="R238">
            <v>0</v>
          </cell>
        </row>
        <row r="239">
          <cell r="E239" t="str">
            <v>RCA0000114</v>
          </cell>
          <cell r="F239" t="str">
            <v>新标准铰链左</v>
          </cell>
          <cell r="G239" t="str">
            <v>ZL104</v>
          </cell>
          <cell r="H239" t="str">
            <v>Ea</v>
          </cell>
          <cell r="I239">
            <v>0</v>
          </cell>
          <cell r="J239">
            <v>3.9472</v>
          </cell>
          <cell r="K239">
            <v>3.9472</v>
          </cell>
          <cell r="L239">
            <v>0</v>
          </cell>
          <cell r="M239">
            <v>406</v>
          </cell>
          <cell r="N239">
            <v>3.9472</v>
          </cell>
          <cell r="O239">
            <v>3.9472</v>
          </cell>
          <cell r="P239">
            <v>0</v>
          </cell>
          <cell r="Q239">
            <v>1602.5632000000001</v>
          </cell>
          <cell r="R239">
            <v>-406</v>
          </cell>
        </row>
        <row r="240">
          <cell r="E240" t="str">
            <v>RCA0000115</v>
          </cell>
          <cell r="F240" t="str">
            <v>新标准铰链右</v>
          </cell>
          <cell r="G240" t="str">
            <v>ZL104</v>
          </cell>
          <cell r="H240" t="str">
            <v>Ea</v>
          </cell>
          <cell r="I240">
            <v>0</v>
          </cell>
          <cell r="J240">
            <v>3.9472</v>
          </cell>
          <cell r="K240">
            <v>3.9472</v>
          </cell>
          <cell r="L240">
            <v>0</v>
          </cell>
          <cell r="M240">
            <v>104</v>
          </cell>
          <cell r="N240">
            <v>3.9472</v>
          </cell>
          <cell r="O240">
            <v>3.9472</v>
          </cell>
          <cell r="P240">
            <v>0</v>
          </cell>
          <cell r="Q240">
            <v>410.50880000000001</v>
          </cell>
          <cell r="R240">
            <v>-104</v>
          </cell>
        </row>
        <row r="241">
          <cell r="E241" t="str">
            <v>RCA0000174</v>
          </cell>
          <cell r="F241" t="str">
            <v>登车扶手(YS120-浅灰色)</v>
          </cell>
          <cell r="G241" t="str">
            <v>L054200000039</v>
          </cell>
          <cell r="H241" t="str">
            <v>Ea</v>
          </cell>
          <cell r="I241">
            <v>3294</v>
          </cell>
          <cell r="J241">
            <v>1.2799999329</v>
          </cell>
          <cell r="K241">
            <v>1.3871</v>
          </cell>
          <cell r="L241">
            <v>4216.3197789726</v>
          </cell>
          <cell r="M241">
            <v>4300</v>
          </cell>
          <cell r="N241">
            <v>1.3229840431</v>
          </cell>
          <cell r="O241">
            <v>1.3871</v>
          </cell>
          <cell r="P241">
            <v>-6.4115956900000007E-2</v>
          </cell>
          <cell r="Q241">
            <v>5688.8313853299996</v>
          </cell>
          <cell r="R241">
            <v>-5020</v>
          </cell>
        </row>
        <row r="242">
          <cell r="E242" t="str">
            <v>RCA0000184</v>
          </cell>
          <cell r="F242" t="str">
            <v>登车扶手</v>
          </cell>
          <cell r="G242" t="str">
            <v>L0542070103A0</v>
          </cell>
          <cell r="H242" t="str">
            <v>Ea</v>
          </cell>
          <cell r="I242">
            <v>36</v>
          </cell>
          <cell r="J242">
            <v>1.5846124179000001</v>
          </cell>
          <cell r="K242">
            <v>1.7172000000000001</v>
          </cell>
          <cell r="L242">
            <v>57.046047044399998</v>
          </cell>
          <cell r="M242">
            <v>0</v>
          </cell>
          <cell r="N242">
            <v>1.6378258228</v>
          </cell>
          <cell r="O242">
            <v>1.7172000000000001</v>
          </cell>
          <cell r="P242">
            <v>-7.9374177200000007E-2</v>
          </cell>
          <cell r="Q242">
            <v>0</v>
          </cell>
          <cell r="R242">
            <v>0</v>
          </cell>
        </row>
        <row r="243">
          <cell r="E243" t="str">
            <v>RCA0000185</v>
          </cell>
          <cell r="F243" t="str">
            <v>登车扶手</v>
          </cell>
          <cell r="G243" t="str">
            <v>L0542070706A0</v>
          </cell>
          <cell r="H243" t="str">
            <v>Ea</v>
          </cell>
          <cell r="I243">
            <v>18</v>
          </cell>
          <cell r="J243">
            <v>2.4192746190999999</v>
          </cell>
          <cell r="K243">
            <v>2.6217000000000001</v>
          </cell>
          <cell r="L243">
            <v>43.5469431438</v>
          </cell>
          <cell r="M243">
            <v>0</v>
          </cell>
          <cell r="N243">
            <v>2.5005170975</v>
          </cell>
          <cell r="O243">
            <v>2.6217000000000001</v>
          </cell>
          <cell r="P243">
            <v>-0.12118290249999999</v>
          </cell>
          <cell r="Q243">
            <v>0</v>
          </cell>
          <cell r="R243">
            <v>0</v>
          </cell>
        </row>
        <row r="244">
          <cell r="E244" t="str">
            <v>RCA0000187</v>
          </cell>
          <cell r="F244" t="str">
            <v>扶手</v>
          </cell>
          <cell r="G244" t="str">
            <v>L054200000030</v>
          </cell>
          <cell r="H244" t="str">
            <v>Ea</v>
          </cell>
          <cell r="I244">
            <v>554</v>
          </cell>
          <cell r="J244">
            <v>2.0847637867</v>
          </cell>
          <cell r="K244">
            <v>2.2591999999999999</v>
          </cell>
          <cell r="L244">
            <v>1154.9591378318</v>
          </cell>
          <cell r="M244">
            <v>0</v>
          </cell>
          <cell r="N244">
            <v>2.1547729436999998</v>
          </cell>
          <cell r="O244">
            <v>2.2591999999999999</v>
          </cell>
          <cell r="P244">
            <v>-0.1044270563</v>
          </cell>
          <cell r="Q244">
            <v>0</v>
          </cell>
          <cell r="R244">
            <v>0</v>
          </cell>
        </row>
        <row r="245">
          <cell r="E245" t="str">
            <v>RCA0000190</v>
          </cell>
          <cell r="F245" t="str">
            <v>扶手</v>
          </cell>
          <cell r="G245" t="str">
            <v>L054200000040</v>
          </cell>
          <cell r="H245" t="str">
            <v>Ea</v>
          </cell>
          <cell r="I245">
            <v>400</v>
          </cell>
          <cell r="J245">
            <v>1.2799999329</v>
          </cell>
          <cell r="K245">
            <v>1.3871</v>
          </cell>
          <cell r="L245">
            <v>511.99997316000002</v>
          </cell>
          <cell r="M245">
            <v>0</v>
          </cell>
          <cell r="N245">
            <v>1.3229840431</v>
          </cell>
          <cell r="O245">
            <v>1.3871</v>
          </cell>
          <cell r="P245">
            <v>-6.4115956900000007E-2</v>
          </cell>
          <cell r="Q245">
            <v>0</v>
          </cell>
          <cell r="R245">
            <v>0</v>
          </cell>
        </row>
        <row r="246">
          <cell r="E246" t="str">
            <v>REM0000010</v>
          </cell>
          <cell r="F246" t="str">
            <v>DYBC316面罩极地白左</v>
          </cell>
          <cell r="H246" t="str">
            <v>Ea</v>
          </cell>
          <cell r="I246">
            <v>2167</v>
          </cell>
          <cell r="J246">
            <v>31.186484288100001</v>
          </cell>
          <cell r="K246">
            <v>30.871619015</v>
          </cell>
          <cell r="L246">
            <v>67581.111452312703</v>
          </cell>
          <cell r="M246">
            <v>0</v>
          </cell>
          <cell r="N246">
            <v>31.456726825899999</v>
          </cell>
          <cell r="O246">
            <v>30.871619015</v>
          </cell>
          <cell r="P246">
            <v>0.58510781089999997</v>
          </cell>
          <cell r="Q246">
            <v>0</v>
          </cell>
          <cell r="R246">
            <v>-1728</v>
          </cell>
        </row>
        <row r="247">
          <cell r="E247" t="str">
            <v>REM0000019</v>
          </cell>
          <cell r="F247" t="str">
            <v>BC316面罩左</v>
          </cell>
          <cell r="H247" t="str">
            <v>Ea</v>
          </cell>
          <cell r="I247">
            <v>4327</v>
          </cell>
          <cell r="J247">
            <v>12.152284012100001</v>
          </cell>
          <cell r="K247">
            <v>12.099979015000001</v>
          </cell>
          <cell r="L247">
            <v>52582.932920356703</v>
          </cell>
          <cell r="M247">
            <v>60</v>
          </cell>
          <cell r="N247">
            <v>11.8994582915</v>
          </cell>
          <cell r="O247">
            <v>12.099979015000001</v>
          </cell>
          <cell r="P247">
            <v>-0.2005207235</v>
          </cell>
          <cell r="Q247">
            <v>713.96749749000003</v>
          </cell>
          <cell r="R247">
            <v>-720</v>
          </cell>
        </row>
        <row r="248">
          <cell r="E248" t="str">
            <v>REM0000024</v>
          </cell>
          <cell r="F248" t="str">
            <v>BC316防啸垫-左</v>
          </cell>
          <cell r="G248" t="str">
            <v>PP+30%GF+TPE黑色</v>
          </cell>
          <cell r="H248" t="str">
            <v>Ea</v>
          </cell>
          <cell r="I248">
            <v>0</v>
          </cell>
          <cell r="J248">
            <v>5.434304</v>
          </cell>
          <cell r="K248">
            <v>5.434304</v>
          </cell>
          <cell r="L248">
            <v>0</v>
          </cell>
          <cell r="M248">
            <v>3120</v>
          </cell>
          <cell r="N248">
            <v>5.434304</v>
          </cell>
          <cell r="O248">
            <v>5.434304</v>
          </cell>
          <cell r="P248">
            <v>0</v>
          </cell>
          <cell r="Q248">
            <v>16955.028480000001</v>
          </cell>
          <cell r="R248">
            <v>-3120</v>
          </cell>
        </row>
        <row r="249">
          <cell r="E249" t="str">
            <v>REM0000041</v>
          </cell>
          <cell r="F249" t="str">
            <v>DYBC316面罩极地白右</v>
          </cell>
          <cell r="H249" t="str">
            <v>Ea</v>
          </cell>
          <cell r="I249">
            <v>2351</v>
          </cell>
          <cell r="J249">
            <v>31.186484288100001</v>
          </cell>
          <cell r="K249">
            <v>30.871619015</v>
          </cell>
          <cell r="L249">
            <v>73319.424561323103</v>
          </cell>
          <cell r="M249">
            <v>0</v>
          </cell>
          <cell r="N249">
            <v>31.456726825899999</v>
          </cell>
          <cell r="O249">
            <v>30.871619015</v>
          </cell>
          <cell r="P249">
            <v>0.58510781089999997</v>
          </cell>
          <cell r="Q249">
            <v>0</v>
          </cell>
          <cell r="R249">
            <v>-1768</v>
          </cell>
        </row>
        <row r="250">
          <cell r="E250" t="str">
            <v>REM0000048</v>
          </cell>
          <cell r="F250" t="str">
            <v>BC316面罩右</v>
          </cell>
          <cell r="H250" t="str">
            <v>Ea</v>
          </cell>
          <cell r="I250">
            <v>2874</v>
          </cell>
          <cell r="J250">
            <v>12.152284012100001</v>
          </cell>
          <cell r="K250">
            <v>12.099979015000001</v>
          </cell>
          <cell r="L250">
            <v>34925.6642507754</v>
          </cell>
          <cell r="M250">
            <v>0</v>
          </cell>
          <cell r="N250">
            <v>11.8994582915</v>
          </cell>
          <cell r="O250">
            <v>12.099979015000001</v>
          </cell>
          <cell r="P250">
            <v>-0.2005207235</v>
          </cell>
          <cell r="Q250">
            <v>0</v>
          </cell>
          <cell r="R250">
            <v>-1206</v>
          </cell>
        </row>
        <row r="251">
          <cell r="E251" t="str">
            <v>REM0000053</v>
          </cell>
          <cell r="F251" t="str">
            <v>BC316防啸垫-右</v>
          </cell>
          <cell r="G251" t="str">
            <v>PP+30%GF+TPE黑色</v>
          </cell>
          <cell r="H251" t="str">
            <v>Ea</v>
          </cell>
          <cell r="I251">
            <v>0</v>
          </cell>
          <cell r="J251">
            <v>5.434304</v>
          </cell>
          <cell r="K251">
            <v>5.434304</v>
          </cell>
          <cell r="L251">
            <v>0</v>
          </cell>
          <cell r="M251">
            <v>3120</v>
          </cell>
          <cell r="N251">
            <v>5.434304</v>
          </cell>
          <cell r="O251">
            <v>5.434304</v>
          </cell>
          <cell r="P251">
            <v>0</v>
          </cell>
          <cell r="Q251">
            <v>16955.028480000001</v>
          </cell>
          <cell r="R251">
            <v>-3120</v>
          </cell>
        </row>
        <row r="252">
          <cell r="E252" t="str">
            <v>REM0000087</v>
          </cell>
          <cell r="F252" t="str">
            <v>BC311面罩月光银左</v>
          </cell>
          <cell r="H252" t="str">
            <v>Ea</v>
          </cell>
          <cell r="I252">
            <v>700</v>
          </cell>
          <cell r="J252">
            <v>30.232378481000001</v>
          </cell>
          <cell r="K252">
            <v>29.8702285</v>
          </cell>
          <cell r="L252">
            <v>21162.664936699999</v>
          </cell>
          <cell r="M252">
            <v>0</v>
          </cell>
          <cell r="N252">
            <v>30.666713020700001</v>
          </cell>
          <cell r="O252">
            <v>29.8702285</v>
          </cell>
          <cell r="P252">
            <v>0.79648452069999998</v>
          </cell>
          <cell r="Q252">
            <v>0</v>
          </cell>
          <cell r="R252">
            <v>-685</v>
          </cell>
        </row>
        <row r="253">
          <cell r="E253" t="str">
            <v>REM0000088</v>
          </cell>
          <cell r="F253" t="str">
            <v>BC311面罩极地白左</v>
          </cell>
          <cell r="H253" t="str">
            <v>Ea</v>
          </cell>
          <cell r="I253">
            <v>5250</v>
          </cell>
          <cell r="J253">
            <v>29.536134555299999</v>
          </cell>
          <cell r="K253">
            <v>29.115728499999999</v>
          </cell>
          <cell r="L253">
            <v>155064.706415325</v>
          </cell>
          <cell r="M253">
            <v>7876</v>
          </cell>
          <cell r="N253">
            <v>29.947088292499998</v>
          </cell>
          <cell r="O253">
            <v>29.115728499999999</v>
          </cell>
          <cell r="P253">
            <v>0.83135979250000003</v>
          </cell>
          <cell r="Q253">
            <v>235863.26739173001</v>
          </cell>
          <cell r="R253">
            <v>-10048</v>
          </cell>
        </row>
        <row r="254">
          <cell r="E254" t="str">
            <v>REM0000089</v>
          </cell>
          <cell r="F254" t="str">
            <v>BC311面罩玛雅红左</v>
          </cell>
          <cell r="H254" t="str">
            <v>Ea</v>
          </cell>
          <cell r="I254">
            <v>400</v>
          </cell>
          <cell r="J254">
            <v>31.6979050425</v>
          </cell>
          <cell r="K254">
            <v>31.458378499999998</v>
          </cell>
          <cell r="L254">
            <v>12679.162017000001</v>
          </cell>
          <cell r="M254">
            <v>360</v>
          </cell>
          <cell r="N254">
            <v>32.181453924800003</v>
          </cell>
          <cell r="O254">
            <v>31.458378499999998</v>
          </cell>
          <cell r="P254">
            <v>0.72307542479999998</v>
          </cell>
          <cell r="Q254">
            <v>11585.323412928001</v>
          </cell>
          <cell r="R254">
            <v>-384</v>
          </cell>
        </row>
        <row r="255">
          <cell r="E255" t="str">
            <v>REM0000090</v>
          </cell>
          <cell r="F255" t="str">
            <v>BC311面罩海贝金左</v>
          </cell>
          <cell r="H255" t="str">
            <v>Ea</v>
          </cell>
          <cell r="I255">
            <v>500</v>
          </cell>
          <cell r="J255">
            <v>30.100834979799998</v>
          </cell>
          <cell r="K255">
            <v>29.7276785</v>
          </cell>
          <cell r="L255">
            <v>15050.417489900001</v>
          </cell>
          <cell r="M255">
            <v>0</v>
          </cell>
          <cell r="N255">
            <v>30.530752112799998</v>
          </cell>
          <cell r="O255">
            <v>29.7276785</v>
          </cell>
          <cell r="P255">
            <v>0.8030736128</v>
          </cell>
          <cell r="Q255">
            <v>0</v>
          </cell>
          <cell r="R255">
            <v>-453</v>
          </cell>
        </row>
        <row r="256">
          <cell r="E256" t="str">
            <v>REM0000091</v>
          </cell>
          <cell r="F256" t="str">
            <v>BC311面罩宝石蓝左</v>
          </cell>
          <cell r="H256" t="str">
            <v>Ea</v>
          </cell>
          <cell r="I256">
            <v>54</v>
          </cell>
          <cell r="J256">
            <v>30.605200170100002</v>
          </cell>
          <cell r="K256">
            <v>30.274244899999999</v>
          </cell>
          <cell r="L256">
            <v>1652.6808091854</v>
          </cell>
          <cell r="M256">
            <v>146</v>
          </cell>
          <cell r="N256">
            <v>31.346517560199999</v>
          </cell>
          <cell r="O256">
            <v>30.274244899999999</v>
          </cell>
          <cell r="P256">
            <v>1.0722726601999999</v>
          </cell>
          <cell r="Q256">
            <v>4576.5915637892003</v>
          </cell>
          <cell r="R256">
            <v>-54</v>
          </cell>
        </row>
        <row r="257">
          <cell r="E257" t="str">
            <v>REM0000093</v>
          </cell>
          <cell r="F257" t="str">
            <v>BC311面罩左</v>
          </cell>
          <cell r="H257" t="str">
            <v>Ea</v>
          </cell>
          <cell r="I257">
            <v>2770</v>
          </cell>
          <cell r="J257">
            <v>10.742179652800001</v>
          </cell>
          <cell r="K257">
            <v>10.5718885</v>
          </cell>
          <cell r="L257">
            <v>29755.837638256002</v>
          </cell>
          <cell r="M257">
            <v>9165</v>
          </cell>
          <cell r="N257">
            <v>10.636095600699999</v>
          </cell>
          <cell r="O257">
            <v>10.5718885</v>
          </cell>
          <cell r="P257">
            <v>6.4207100700000005E-2</v>
          </cell>
          <cell r="Q257">
            <v>97479.816180415495</v>
          </cell>
          <cell r="R257">
            <v>-6260</v>
          </cell>
        </row>
        <row r="258">
          <cell r="E258" t="str">
            <v>REM0000098</v>
          </cell>
          <cell r="F258" t="str">
            <v>BC311防啸垫-左</v>
          </cell>
          <cell r="G258" t="str">
            <v>PP+30%GF+TPE黑色</v>
          </cell>
          <cell r="H258" t="str">
            <v>Ea</v>
          </cell>
          <cell r="I258">
            <v>8550</v>
          </cell>
          <cell r="J258">
            <v>5.8814204366</v>
          </cell>
          <cell r="K258">
            <v>5.6669856000000003</v>
          </cell>
          <cell r="L258">
            <v>50286.144732929999</v>
          </cell>
          <cell r="M258">
            <v>9900</v>
          </cell>
          <cell r="N258">
            <v>5.9659331078999998</v>
          </cell>
          <cell r="O258">
            <v>5.6669856000000003</v>
          </cell>
          <cell r="P258">
            <v>0.29894750790000002</v>
          </cell>
          <cell r="Q258">
            <v>59062.737768209998</v>
          </cell>
          <cell r="R258">
            <v>-14400</v>
          </cell>
        </row>
        <row r="259">
          <cell r="E259" t="str">
            <v>REM0000115</v>
          </cell>
          <cell r="F259" t="str">
            <v>BC311面罩月光银右</v>
          </cell>
          <cell r="H259" t="str">
            <v>Ea</v>
          </cell>
          <cell r="I259">
            <v>700</v>
          </cell>
          <cell r="J259">
            <v>30.232378481000001</v>
          </cell>
          <cell r="K259">
            <v>29.8702285</v>
          </cell>
          <cell r="L259">
            <v>21162.664936699999</v>
          </cell>
          <cell r="M259">
            <v>286</v>
          </cell>
          <cell r="N259">
            <v>30.666713020700001</v>
          </cell>
          <cell r="O259">
            <v>29.8702285</v>
          </cell>
          <cell r="P259">
            <v>0.79648452069999998</v>
          </cell>
          <cell r="Q259">
            <v>8770.6799239201991</v>
          </cell>
          <cell r="R259">
            <v>-647</v>
          </cell>
        </row>
        <row r="260">
          <cell r="E260" t="str">
            <v>REM0000116</v>
          </cell>
          <cell r="F260" t="str">
            <v>BC311面罩极地白右</v>
          </cell>
          <cell r="H260" t="str">
            <v>Ea</v>
          </cell>
          <cell r="I260">
            <v>5453</v>
          </cell>
          <cell r="J260">
            <v>29.536134555299999</v>
          </cell>
          <cell r="K260">
            <v>29.115728499999999</v>
          </cell>
          <cell r="L260">
            <v>161060.54173005099</v>
          </cell>
          <cell r="M260">
            <v>7224</v>
          </cell>
          <cell r="N260">
            <v>29.947088292499998</v>
          </cell>
          <cell r="O260">
            <v>29.115728499999999</v>
          </cell>
          <cell r="P260">
            <v>0.83135979250000003</v>
          </cell>
          <cell r="Q260">
            <v>216337.76582502</v>
          </cell>
          <cell r="R260">
            <v>-10656</v>
          </cell>
        </row>
        <row r="261">
          <cell r="E261" t="str">
            <v>REM0000117</v>
          </cell>
          <cell r="F261" t="str">
            <v>BC311面罩玛雅红右</v>
          </cell>
          <cell r="H261" t="str">
            <v>Ea</v>
          </cell>
          <cell r="I261">
            <v>200</v>
          </cell>
          <cell r="J261">
            <v>31.6979050425</v>
          </cell>
          <cell r="K261">
            <v>31.458378499999998</v>
          </cell>
          <cell r="L261">
            <v>6339.5810085000003</v>
          </cell>
          <cell r="M261">
            <v>360</v>
          </cell>
          <cell r="N261">
            <v>32.181453924800003</v>
          </cell>
          <cell r="O261">
            <v>31.458378499999998</v>
          </cell>
          <cell r="P261">
            <v>0.72307542479999998</v>
          </cell>
          <cell r="Q261">
            <v>11585.323412928001</v>
          </cell>
          <cell r="R261">
            <v>-221</v>
          </cell>
        </row>
        <row r="262">
          <cell r="E262" t="str">
            <v>REM0000118</v>
          </cell>
          <cell r="F262" t="str">
            <v>BC311面罩海贝金右</v>
          </cell>
          <cell r="H262" t="str">
            <v>Ea</v>
          </cell>
          <cell r="I262">
            <v>500</v>
          </cell>
          <cell r="J262">
            <v>30.100834979799998</v>
          </cell>
          <cell r="K262">
            <v>29.7276785</v>
          </cell>
          <cell r="L262">
            <v>15050.417489900001</v>
          </cell>
          <cell r="M262">
            <v>0</v>
          </cell>
          <cell r="N262">
            <v>30.530752112799998</v>
          </cell>
          <cell r="O262">
            <v>29.7276785</v>
          </cell>
          <cell r="P262">
            <v>0.8030736128</v>
          </cell>
          <cell r="Q262">
            <v>0</v>
          </cell>
          <cell r="R262">
            <v>-288</v>
          </cell>
        </row>
        <row r="263">
          <cell r="E263" t="str">
            <v>REM0000119</v>
          </cell>
          <cell r="F263" t="str">
            <v>BC311面罩宝石蓝右</v>
          </cell>
          <cell r="H263" t="str">
            <v>Ea</v>
          </cell>
          <cell r="I263">
            <v>0</v>
          </cell>
          <cell r="J263">
            <v>30.274244899999999</v>
          </cell>
          <cell r="K263">
            <v>30.274244899999999</v>
          </cell>
          <cell r="L263">
            <v>0</v>
          </cell>
          <cell r="M263">
            <v>173</v>
          </cell>
          <cell r="N263">
            <v>31.346517560199999</v>
          </cell>
          <cell r="O263">
            <v>30.274244899999999</v>
          </cell>
          <cell r="P263">
            <v>1.0722726601999999</v>
          </cell>
          <cell r="Q263">
            <v>5422.9475379145997</v>
          </cell>
          <cell r="R263">
            <v>0</v>
          </cell>
        </row>
        <row r="264">
          <cell r="E264" t="str">
            <v>REM0000121</v>
          </cell>
          <cell r="F264" t="str">
            <v>BC311面罩右</v>
          </cell>
          <cell r="H264" t="str">
            <v>Ea</v>
          </cell>
          <cell r="I264">
            <v>1527</v>
          </cell>
          <cell r="J264">
            <v>10.742179652800001</v>
          </cell>
          <cell r="K264">
            <v>10.5718885</v>
          </cell>
          <cell r="L264">
            <v>16403.308329825599</v>
          </cell>
          <cell r="M264">
            <v>9162</v>
          </cell>
          <cell r="N264">
            <v>10.636095600699999</v>
          </cell>
          <cell r="O264">
            <v>10.5718885</v>
          </cell>
          <cell r="P264">
            <v>6.4207100700000005E-2</v>
          </cell>
          <cell r="Q264">
            <v>97447.907893613403</v>
          </cell>
          <cell r="R264">
            <v>-6260</v>
          </cell>
        </row>
        <row r="265">
          <cell r="E265" t="str">
            <v>REM0000126</v>
          </cell>
          <cell r="F265" t="str">
            <v>BC311防啸垫-右</v>
          </cell>
          <cell r="G265" t="str">
            <v>PP+30%GF+TPE黑色</v>
          </cell>
          <cell r="H265" t="str">
            <v>Ea</v>
          </cell>
          <cell r="I265">
            <v>8550</v>
          </cell>
          <cell r="J265">
            <v>5.8814204366</v>
          </cell>
          <cell r="K265">
            <v>5.6669856000000003</v>
          </cell>
          <cell r="L265">
            <v>50286.144732929999</v>
          </cell>
          <cell r="M265">
            <v>9900</v>
          </cell>
          <cell r="N265">
            <v>5.9659331078999998</v>
          </cell>
          <cell r="O265">
            <v>5.6669856000000003</v>
          </cell>
          <cell r="P265">
            <v>0.29894750790000002</v>
          </cell>
          <cell r="Q265">
            <v>59062.737768209998</v>
          </cell>
          <cell r="R265">
            <v>-14400</v>
          </cell>
        </row>
        <row r="266">
          <cell r="E266" t="str">
            <v>REM0000129</v>
          </cell>
          <cell r="F266" t="str">
            <v>C35DB左后视镜低配珍珠白</v>
          </cell>
          <cell r="G266" t="str">
            <v>E00098590-EP61</v>
          </cell>
          <cell r="H266" t="str">
            <v>Ea</v>
          </cell>
          <cell r="I266">
            <v>51</v>
          </cell>
          <cell r="J266">
            <v>60.504935190099999</v>
          </cell>
          <cell r="K266">
            <v>65.567499999999995</v>
          </cell>
          <cell r="L266">
            <v>3085.7516946951</v>
          </cell>
          <cell r="M266">
            <v>0</v>
          </cell>
          <cell r="N266">
            <v>62.536771860800002</v>
          </cell>
          <cell r="O266">
            <v>65.567499999999995</v>
          </cell>
          <cell r="P266">
            <v>-3.0307281391999998</v>
          </cell>
          <cell r="Q266">
            <v>0</v>
          </cell>
          <cell r="R266">
            <v>0</v>
          </cell>
        </row>
        <row r="267">
          <cell r="E267" t="str">
            <v>REM0000143</v>
          </cell>
          <cell r="F267" t="str">
            <v>C35DB后视镜镜片左(镀铬)</v>
          </cell>
          <cell r="H267" t="str">
            <v>Ea</v>
          </cell>
          <cell r="I267">
            <v>1828</v>
          </cell>
          <cell r="J267">
            <v>3.5250520825999998</v>
          </cell>
          <cell r="K267">
            <v>3.82</v>
          </cell>
          <cell r="L267">
            <v>6443.7952069927996</v>
          </cell>
          <cell r="M267">
            <v>0</v>
          </cell>
          <cell r="N267">
            <v>3.6434280476000001</v>
          </cell>
          <cell r="O267">
            <v>3.82</v>
          </cell>
          <cell r="P267">
            <v>-0.17657195240000001</v>
          </cell>
          <cell r="Q267">
            <v>0</v>
          </cell>
          <cell r="R267">
            <v>0</v>
          </cell>
        </row>
        <row r="268">
          <cell r="E268" t="str">
            <v>REM0000144</v>
          </cell>
          <cell r="F268" t="str">
            <v>C35DB双面胶(低配)</v>
          </cell>
          <cell r="H268" t="str">
            <v>Ea</v>
          </cell>
          <cell r="I268">
            <v>2168</v>
          </cell>
          <cell r="J268">
            <v>2.2516039481000001</v>
          </cell>
          <cell r="K268">
            <v>2.44</v>
          </cell>
          <cell r="L268">
            <v>4881.4773594808003</v>
          </cell>
          <cell r="M268">
            <v>0</v>
          </cell>
          <cell r="N268">
            <v>2.3272158209999998</v>
          </cell>
          <cell r="O268">
            <v>2.44</v>
          </cell>
          <cell r="P268">
            <v>-0.112784179</v>
          </cell>
          <cell r="Q268">
            <v>0</v>
          </cell>
          <cell r="R268">
            <v>0</v>
          </cell>
        </row>
        <row r="269">
          <cell r="E269" t="str">
            <v>REM0000145</v>
          </cell>
          <cell r="F269" t="str">
            <v>C35DB镜片托左</v>
          </cell>
          <cell r="H269" t="str">
            <v>EA</v>
          </cell>
          <cell r="I269">
            <v>215</v>
          </cell>
          <cell r="J269">
            <v>9.2278899999999995E-5</v>
          </cell>
          <cell r="K269">
            <v>1E-4</v>
          </cell>
          <cell r="L269">
            <v>1.9839963499999998E-2</v>
          </cell>
          <cell r="M269">
            <v>0</v>
          </cell>
          <cell r="N269">
            <v>9.53777E-5</v>
          </cell>
          <cell r="O269">
            <v>1E-4</v>
          </cell>
          <cell r="P269">
            <v>-4.6222999999999998E-6</v>
          </cell>
          <cell r="Q269">
            <v>0</v>
          </cell>
          <cell r="R269">
            <v>0</v>
          </cell>
        </row>
        <row r="270">
          <cell r="E270" t="str">
            <v>REM0000147</v>
          </cell>
          <cell r="F270" t="str">
            <v>C35DB面罩左</v>
          </cell>
          <cell r="H270" t="str">
            <v>Ea</v>
          </cell>
          <cell r="I270">
            <v>20</v>
          </cell>
          <cell r="J270">
            <v>11.5784258697</v>
          </cell>
          <cell r="K270">
            <v>11.275840985</v>
          </cell>
          <cell r="L270">
            <v>231.568517394</v>
          </cell>
          <cell r="M270">
            <v>0</v>
          </cell>
          <cell r="N270">
            <v>11.762278848099999</v>
          </cell>
          <cell r="O270">
            <v>11.275840985</v>
          </cell>
          <cell r="P270">
            <v>0.48643786309999998</v>
          </cell>
          <cell r="Q270">
            <v>0</v>
          </cell>
          <cell r="R270">
            <v>0</v>
          </cell>
        </row>
        <row r="271">
          <cell r="E271" t="str">
            <v>REM0000149</v>
          </cell>
          <cell r="F271" t="str">
            <v>C35DB手折基板左</v>
          </cell>
          <cell r="H271" t="str">
            <v>EA</v>
          </cell>
          <cell r="I271">
            <v>72</v>
          </cell>
          <cell r="J271">
            <v>5.5920983299999998</v>
          </cell>
          <cell r="K271">
            <v>6.06</v>
          </cell>
          <cell r="L271">
            <v>402.63107975999998</v>
          </cell>
          <cell r="M271">
            <v>0</v>
          </cell>
          <cell r="N271">
            <v>5.7798884732999998</v>
          </cell>
          <cell r="O271">
            <v>6.06</v>
          </cell>
          <cell r="P271">
            <v>-0.2801115267</v>
          </cell>
          <cell r="Q271">
            <v>0</v>
          </cell>
          <cell r="R271">
            <v>0</v>
          </cell>
        </row>
        <row r="272">
          <cell r="E272" t="str">
            <v>REM0000154</v>
          </cell>
          <cell r="F272" t="str">
            <v>C35DB转向灯线路板左</v>
          </cell>
          <cell r="H272" t="str">
            <v>Ea</v>
          </cell>
          <cell r="I272">
            <v>3701</v>
          </cell>
          <cell r="J272">
            <v>4.9230766651</v>
          </cell>
          <cell r="K272">
            <v>5.335</v>
          </cell>
          <cell r="L272">
            <v>18220.306737535098</v>
          </cell>
          <cell r="M272">
            <v>0</v>
          </cell>
          <cell r="N272">
            <v>5.0884001659000004</v>
          </cell>
          <cell r="O272">
            <v>5.335</v>
          </cell>
          <cell r="P272">
            <v>-0.2465998341</v>
          </cell>
          <cell r="Q272">
            <v>0</v>
          </cell>
          <cell r="R272">
            <v>0</v>
          </cell>
        </row>
        <row r="273">
          <cell r="E273" t="str">
            <v>REM0000156</v>
          </cell>
          <cell r="F273" t="str">
            <v>C35DB镜座左</v>
          </cell>
          <cell r="H273" t="str">
            <v>Ea</v>
          </cell>
          <cell r="I273">
            <v>80</v>
          </cell>
          <cell r="J273">
            <v>7.6028544787000003</v>
          </cell>
          <cell r="K273">
            <v>8.2390000000000008</v>
          </cell>
          <cell r="L273">
            <v>608.22835829600001</v>
          </cell>
          <cell r="M273">
            <v>0</v>
          </cell>
          <cell r="N273">
            <v>7.8581685036</v>
          </cell>
          <cell r="O273">
            <v>8.2390000000000008</v>
          </cell>
          <cell r="P273">
            <v>-0.38083149640000002</v>
          </cell>
          <cell r="Q273">
            <v>0</v>
          </cell>
          <cell r="R273">
            <v>0</v>
          </cell>
        </row>
        <row r="274">
          <cell r="E274" t="str">
            <v>REM0000157</v>
          </cell>
          <cell r="F274" t="str">
            <v>C35DB转轴</v>
          </cell>
          <cell r="H274" t="str">
            <v>Ea</v>
          </cell>
          <cell r="I274">
            <v>713</v>
          </cell>
          <cell r="J274">
            <v>0.91356061830000002</v>
          </cell>
          <cell r="K274">
            <v>0.99</v>
          </cell>
          <cell r="L274">
            <v>651.36872084790002</v>
          </cell>
          <cell r="M274">
            <v>0</v>
          </cell>
          <cell r="N274">
            <v>2.0983093467999998</v>
          </cell>
          <cell r="O274">
            <v>0.99</v>
          </cell>
          <cell r="P274">
            <v>1.1083093468</v>
          </cell>
          <cell r="Q274">
            <v>0</v>
          </cell>
          <cell r="R274">
            <v>0</v>
          </cell>
        </row>
        <row r="275">
          <cell r="E275" t="str">
            <v>REM0000158</v>
          </cell>
          <cell r="F275" t="str">
            <v>C35DB左低配线束合件</v>
          </cell>
          <cell r="H275" t="str">
            <v>Ea</v>
          </cell>
          <cell r="I275">
            <v>4964</v>
          </cell>
          <cell r="J275">
            <v>6.7824954993000004</v>
          </cell>
          <cell r="K275">
            <v>7.35</v>
          </cell>
          <cell r="L275">
            <v>33668.307658525198</v>
          </cell>
          <cell r="M275">
            <v>0</v>
          </cell>
          <cell r="N275">
            <v>7.0102607720999996</v>
          </cell>
          <cell r="O275">
            <v>7.35</v>
          </cell>
          <cell r="P275">
            <v>-0.3397392279</v>
          </cell>
          <cell r="Q275">
            <v>0</v>
          </cell>
          <cell r="R275">
            <v>0</v>
          </cell>
        </row>
        <row r="276">
          <cell r="E276" t="str">
            <v>REM0000161</v>
          </cell>
          <cell r="F276" t="str">
            <v>C35DB右后视镜低配珍珠白</v>
          </cell>
          <cell r="G276" t="str">
            <v>E00098591-EP61</v>
          </cell>
          <cell r="H276" t="str">
            <v>Ea</v>
          </cell>
          <cell r="I276">
            <v>17</v>
          </cell>
          <cell r="J276">
            <v>69.968500406900006</v>
          </cell>
          <cell r="K276">
            <v>75.822900000000004</v>
          </cell>
          <cell r="L276">
            <v>1189.4645069173</v>
          </cell>
          <cell r="M276">
            <v>0</v>
          </cell>
          <cell r="N276">
            <v>72.318136258400003</v>
          </cell>
          <cell r="O276">
            <v>75.822900000000004</v>
          </cell>
          <cell r="P276">
            <v>-3.5047637416000001</v>
          </cell>
          <cell r="Q276">
            <v>0</v>
          </cell>
          <cell r="R276">
            <v>0</v>
          </cell>
        </row>
        <row r="277">
          <cell r="E277" t="str">
            <v>REM0000175</v>
          </cell>
          <cell r="F277" t="str">
            <v>C35DB后视镜镜片右(镀铬)</v>
          </cell>
          <cell r="H277" t="str">
            <v>Ea</v>
          </cell>
          <cell r="I277">
            <v>1884</v>
          </cell>
          <cell r="J277">
            <v>3.5250520825999998</v>
          </cell>
          <cell r="K277">
            <v>3.82</v>
          </cell>
          <cell r="L277">
            <v>6641.1981236184001</v>
          </cell>
          <cell r="M277">
            <v>0</v>
          </cell>
          <cell r="N277">
            <v>3.6434280476000001</v>
          </cell>
          <cell r="O277">
            <v>3.82</v>
          </cell>
          <cell r="P277">
            <v>-0.17657195240000001</v>
          </cell>
          <cell r="Q277">
            <v>0</v>
          </cell>
          <cell r="R277">
            <v>0</v>
          </cell>
        </row>
        <row r="278">
          <cell r="E278" t="str">
            <v>REM0000179</v>
          </cell>
          <cell r="F278" t="str">
            <v>C35DB面罩右</v>
          </cell>
          <cell r="H278" t="str">
            <v>Ea</v>
          </cell>
          <cell r="I278">
            <v>40</v>
          </cell>
          <cell r="J278">
            <v>11.5784258697</v>
          </cell>
          <cell r="K278">
            <v>11.275840985</v>
          </cell>
          <cell r="L278">
            <v>463.13703478799999</v>
          </cell>
          <cell r="M278">
            <v>0</v>
          </cell>
          <cell r="N278">
            <v>11.762278848099999</v>
          </cell>
          <cell r="O278">
            <v>11.275840985</v>
          </cell>
          <cell r="P278">
            <v>0.48643786309999998</v>
          </cell>
          <cell r="Q278">
            <v>0</v>
          </cell>
          <cell r="R278">
            <v>0</v>
          </cell>
        </row>
        <row r="279">
          <cell r="E279" t="str">
            <v>REM0000181</v>
          </cell>
          <cell r="F279" t="str">
            <v>C35DB手折基板右</v>
          </cell>
          <cell r="H279" t="str">
            <v>EA</v>
          </cell>
          <cell r="I279">
            <v>167</v>
          </cell>
          <cell r="J279">
            <v>5.5920983299999998</v>
          </cell>
          <cell r="K279">
            <v>6.06</v>
          </cell>
          <cell r="L279">
            <v>933.88042111000004</v>
          </cell>
          <cell r="M279">
            <v>0</v>
          </cell>
          <cell r="N279">
            <v>5.7798884732999998</v>
          </cell>
          <cell r="O279">
            <v>6.06</v>
          </cell>
          <cell r="P279">
            <v>-0.2801115267</v>
          </cell>
          <cell r="Q279">
            <v>0</v>
          </cell>
          <cell r="R279">
            <v>0</v>
          </cell>
        </row>
        <row r="280">
          <cell r="E280" t="str">
            <v>REM0000186</v>
          </cell>
          <cell r="F280" t="str">
            <v>C35DB转向灯线路板右</v>
          </cell>
          <cell r="H280" t="str">
            <v>Ea</v>
          </cell>
          <cell r="I280">
            <v>3408</v>
          </cell>
          <cell r="J280">
            <v>4.9230766651</v>
          </cell>
          <cell r="K280">
            <v>5.335</v>
          </cell>
          <cell r="L280">
            <v>16777.845274660802</v>
          </cell>
          <cell r="M280">
            <v>0</v>
          </cell>
          <cell r="N280">
            <v>5.0884001659000004</v>
          </cell>
          <cell r="O280">
            <v>5.335</v>
          </cell>
          <cell r="P280">
            <v>-0.2465998341</v>
          </cell>
          <cell r="Q280">
            <v>0</v>
          </cell>
          <cell r="R280">
            <v>0</v>
          </cell>
        </row>
        <row r="281">
          <cell r="E281" t="str">
            <v>REM0000188</v>
          </cell>
          <cell r="F281" t="str">
            <v>C35DB镜座右</v>
          </cell>
          <cell r="H281" t="str">
            <v>Ea</v>
          </cell>
          <cell r="I281">
            <v>83</v>
          </cell>
          <cell r="J281">
            <v>7.6028544787000003</v>
          </cell>
          <cell r="K281">
            <v>8.2390000000000008</v>
          </cell>
          <cell r="L281">
            <v>631.03692173210004</v>
          </cell>
          <cell r="M281">
            <v>0</v>
          </cell>
          <cell r="N281">
            <v>7.8581685036</v>
          </cell>
          <cell r="O281">
            <v>8.2390000000000008</v>
          </cell>
          <cell r="P281">
            <v>-0.38083149640000002</v>
          </cell>
          <cell r="Q281">
            <v>0</v>
          </cell>
          <cell r="R281">
            <v>0</v>
          </cell>
        </row>
        <row r="282">
          <cell r="E282" t="str">
            <v>REM0000189</v>
          </cell>
          <cell r="F282" t="str">
            <v>C35DB右低配线束合件</v>
          </cell>
          <cell r="H282" t="str">
            <v>Ea</v>
          </cell>
          <cell r="I282">
            <v>4996</v>
          </cell>
          <cell r="J282">
            <v>6.7824954993000004</v>
          </cell>
          <cell r="K282">
            <v>7.35</v>
          </cell>
          <cell r="L282">
            <v>33885.347514502799</v>
          </cell>
          <cell r="M282">
            <v>0</v>
          </cell>
          <cell r="N282">
            <v>7.0102607720999996</v>
          </cell>
          <cell r="O282">
            <v>7.35</v>
          </cell>
          <cell r="P282">
            <v>-0.3397392279</v>
          </cell>
          <cell r="Q282">
            <v>0</v>
          </cell>
          <cell r="R282">
            <v>0</v>
          </cell>
        </row>
        <row r="283">
          <cell r="E283" t="str">
            <v>REM0000198</v>
          </cell>
          <cell r="F283" t="str">
            <v>C35DB加热片低配(左)</v>
          </cell>
          <cell r="G283" t="str">
            <v>中配</v>
          </cell>
          <cell r="H283" t="str">
            <v>Ea</v>
          </cell>
          <cell r="I283">
            <v>6995</v>
          </cell>
          <cell r="J283">
            <v>3.0073677323000001</v>
          </cell>
          <cell r="K283">
            <v>3.2589999999999999</v>
          </cell>
          <cell r="L283">
            <v>21036.537287438499</v>
          </cell>
          <cell r="M283">
            <v>0</v>
          </cell>
          <cell r="N283">
            <v>3.1083591640999999</v>
          </cell>
          <cell r="O283">
            <v>3.2589999999999999</v>
          </cell>
          <cell r="P283">
            <v>-0.15064083589999999</v>
          </cell>
          <cell r="Q283">
            <v>0</v>
          </cell>
          <cell r="R283">
            <v>0</v>
          </cell>
        </row>
        <row r="284">
          <cell r="E284" t="str">
            <v>REM0000199</v>
          </cell>
          <cell r="F284" t="str">
            <v>C35DB电折基板左</v>
          </cell>
          <cell r="H284" t="str">
            <v>EA</v>
          </cell>
          <cell r="I284">
            <v>178</v>
          </cell>
          <cell r="J284">
            <v>4.8169559872000001</v>
          </cell>
          <cell r="K284">
            <v>5.22</v>
          </cell>
          <cell r="L284">
            <v>857.41816572159996</v>
          </cell>
          <cell r="M284">
            <v>0</v>
          </cell>
          <cell r="N284">
            <v>4.9787158137</v>
          </cell>
          <cell r="O284">
            <v>5.22</v>
          </cell>
          <cell r="P284">
            <v>-0.24128418630000001</v>
          </cell>
          <cell r="Q284">
            <v>0</v>
          </cell>
          <cell r="R284">
            <v>0</v>
          </cell>
        </row>
        <row r="285">
          <cell r="E285" t="str">
            <v>REM0000200</v>
          </cell>
          <cell r="F285" t="str">
            <v>C35DB左线束合件中配</v>
          </cell>
          <cell r="H285" t="str">
            <v>Ea</v>
          </cell>
          <cell r="I285">
            <v>5156</v>
          </cell>
          <cell r="J285">
            <v>10.2189598855</v>
          </cell>
          <cell r="K285">
            <v>11.074</v>
          </cell>
          <cell r="L285">
            <v>52688.957169638001</v>
          </cell>
          <cell r="M285">
            <v>0</v>
          </cell>
          <cell r="N285">
            <v>11.340408242300001</v>
          </cell>
          <cell r="O285">
            <v>11.074</v>
          </cell>
          <cell r="P285">
            <v>0.26640824229999999</v>
          </cell>
          <cell r="Q285">
            <v>0</v>
          </cell>
          <cell r="R285">
            <v>0</v>
          </cell>
        </row>
        <row r="286">
          <cell r="E286" t="str">
            <v>REM0000209</v>
          </cell>
          <cell r="F286" t="str">
            <v>C35DB加热片低配(右)</v>
          </cell>
          <cell r="G286" t="str">
            <v>中配</v>
          </cell>
          <cell r="H286" t="str">
            <v>Ea</v>
          </cell>
          <cell r="I286">
            <v>6742</v>
          </cell>
          <cell r="J286">
            <v>3.0073677323000001</v>
          </cell>
          <cell r="K286">
            <v>3.2589999999999999</v>
          </cell>
          <cell r="L286">
            <v>20275.673251166601</v>
          </cell>
          <cell r="M286">
            <v>0</v>
          </cell>
          <cell r="N286">
            <v>3.1083591640999999</v>
          </cell>
          <cell r="O286">
            <v>3.2589999999999999</v>
          </cell>
          <cell r="P286">
            <v>-0.15064083589999999</v>
          </cell>
          <cell r="Q286">
            <v>0</v>
          </cell>
          <cell r="R286">
            <v>0</v>
          </cell>
        </row>
        <row r="287">
          <cell r="E287" t="str">
            <v>REM0000210</v>
          </cell>
          <cell r="F287" t="str">
            <v>C35DB电折基板右</v>
          </cell>
          <cell r="H287" t="str">
            <v>EA</v>
          </cell>
          <cell r="I287">
            <v>6</v>
          </cell>
          <cell r="J287">
            <v>4.8169559872000001</v>
          </cell>
          <cell r="K287">
            <v>5.22</v>
          </cell>
          <cell r="L287">
            <v>28.9017359232</v>
          </cell>
          <cell r="M287">
            <v>0</v>
          </cell>
          <cell r="N287">
            <v>4.9787158137</v>
          </cell>
          <cell r="O287">
            <v>5.22</v>
          </cell>
          <cell r="P287">
            <v>-0.24128418630000001</v>
          </cell>
          <cell r="Q287">
            <v>0</v>
          </cell>
          <cell r="R287">
            <v>0</v>
          </cell>
        </row>
        <row r="288">
          <cell r="E288" t="str">
            <v>REM0000211</v>
          </cell>
          <cell r="F288" t="str">
            <v>C35DB右线束合件中配</v>
          </cell>
          <cell r="H288" t="str">
            <v>Ea</v>
          </cell>
          <cell r="I288">
            <v>5114</v>
          </cell>
          <cell r="J288">
            <v>10.2189598855</v>
          </cell>
          <cell r="K288">
            <v>11.074</v>
          </cell>
          <cell r="L288">
            <v>52259.760854446999</v>
          </cell>
          <cell r="M288">
            <v>0</v>
          </cell>
          <cell r="N288">
            <v>11.340408242300001</v>
          </cell>
          <cell r="O288">
            <v>11.074</v>
          </cell>
          <cell r="P288">
            <v>0.26640824229999999</v>
          </cell>
          <cell r="Q288">
            <v>0</v>
          </cell>
          <cell r="R288">
            <v>0</v>
          </cell>
        </row>
        <row r="289">
          <cell r="E289" t="str">
            <v>REM0000220</v>
          </cell>
          <cell r="F289" t="str">
            <v>C35DB高配镜片总成(左)</v>
          </cell>
          <cell r="G289" t="str">
            <v>含盲点监测</v>
          </cell>
          <cell r="H289" t="str">
            <v>Ea</v>
          </cell>
          <cell r="I289">
            <v>5469</v>
          </cell>
          <cell r="J289">
            <v>31.559366812899999</v>
          </cell>
          <cell r="K289">
            <v>34.200000000000003</v>
          </cell>
          <cell r="L289">
            <v>172598.17709975</v>
          </cell>
          <cell r="M289">
            <v>0</v>
          </cell>
          <cell r="N289">
            <v>32.619172572399997</v>
          </cell>
          <cell r="O289">
            <v>34.200000000000003</v>
          </cell>
          <cell r="P289">
            <v>-1.5808274276000001</v>
          </cell>
          <cell r="Q289">
            <v>0</v>
          </cell>
          <cell r="R289">
            <v>0</v>
          </cell>
        </row>
        <row r="290">
          <cell r="E290" t="str">
            <v>REM0000224</v>
          </cell>
          <cell r="F290" t="str">
            <v>C35DB左高配线束合件</v>
          </cell>
          <cell r="H290" t="str">
            <v>Ea</v>
          </cell>
          <cell r="I290">
            <v>7017</v>
          </cell>
          <cell r="J290">
            <v>11.485025712100001</v>
          </cell>
          <cell r="K290">
            <v>12.446</v>
          </cell>
          <cell r="L290">
            <v>80590.425421805703</v>
          </cell>
          <cell r="M290">
            <v>0</v>
          </cell>
          <cell r="N290">
            <v>11.870708240800001</v>
          </cell>
          <cell r="O290">
            <v>12.446</v>
          </cell>
          <cell r="P290">
            <v>-0.57529175919999997</v>
          </cell>
          <cell r="Q290">
            <v>0</v>
          </cell>
          <cell r="R290">
            <v>0</v>
          </cell>
        </row>
        <row r="291">
          <cell r="E291" t="str">
            <v>REM0000233</v>
          </cell>
          <cell r="F291" t="str">
            <v>C35DB高配镜片总成(右)</v>
          </cell>
          <cell r="G291" t="str">
            <v>含盲点监测</v>
          </cell>
          <cell r="H291" t="str">
            <v>Ea</v>
          </cell>
          <cell r="I291">
            <v>5465</v>
          </cell>
          <cell r="J291">
            <v>31.559366812899999</v>
          </cell>
          <cell r="K291">
            <v>34.200000000000003</v>
          </cell>
          <cell r="L291">
            <v>172471.93963249901</v>
          </cell>
          <cell r="M291">
            <v>0</v>
          </cell>
          <cell r="N291">
            <v>32.619172572399997</v>
          </cell>
          <cell r="O291">
            <v>34.200000000000003</v>
          </cell>
          <cell r="P291">
            <v>-1.5808274276000001</v>
          </cell>
          <cell r="Q291">
            <v>0</v>
          </cell>
          <cell r="R291">
            <v>0</v>
          </cell>
        </row>
        <row r="292">
          <cell r="E292" t="str">
            <v>REM0000237</v>
          </cell>
          <cell r="F292" t="str">
            <v>C35DB右高配线束合件</v>
          </cell>
          <cell r="H292" t="str">
            <v>Ea</v>
          </cell>
          <cell r="I292">
            <v>6934</v>
          </cell>
          <cell r="J292">
            <v>11.485025712100001</v>
          </cell>
          <cell r="K292">
            <v>12.446</v>
          </cell>
          <cell r="L292">
            <v>79637.168287701395</v>
          </cell>
          <cell r="M292">
            <v>0</v>
          </cell>
          <cell r="N292">
            <v>11.870708240800001</v>
          </cell>
          <cell r="O292">
            <v>12.446</v>
          </cell>
          <cell r="P292">
            <v>-0.57529175919999997</v>
          </cell>
          <cell r="Q292">
            <v>0</v>
          </cell>
          <cell r="R292">
            <v>0</v>
          </cell>
        </row>
        <row r="293">
          <cell r="E293" t="str">
            <v>REM0000290</v>
          </cell>
          <cell r="F293" t="str">
            <v>ETX大镜体(ETX主镜体)</v>
          </cell>
          <cell r="G293" t="str">
            <v>ABS黑色</v>
          </cell>
          <cell r="H293" t="str">
            <v>Ea</v>
          </cell>
          <cell r="I293">
            <v>41</v>
          </cell>
          <cell r="J293">
            <v>16.837763068099999</v>
          </cell>
          <cell r="K293">
            <v>17.177501155000002</v>
          </cell>
          <cell r="L293">
            <v>690.3482857921</v>
          </cell>
          <cell r="M293">
            <v>101</v>
          </cell>
          <cell r="N293">
            <v>17.2308398614</v>
          </cell>
          <cell r="O293">
            <v>17.177501155000002</v>
          </cell>
          <cell r="P293">
            <v>5.3338706399999998E-2</v>
          </cell>
          <cell r="Q293">
            <v>1740.3148260014</v>
          </cell>
          <cell r="R293">
            <v>-83</v>
          </cell>
        </row>
        <row r="294">
          <cell r="E294" t="str">
            <v>REM0000291</v>
          </cell>
          <cell r="F294" t="str">
            <v>ETX大保护盖</v>
          </cell>
          <cell r="G294" t="str">
            <v>ABS黑色</v>
          </cell>
          <cell r="H294" t="str">
            <v>Ea</v>
          </cell>
          <cell r="I294">
            <v>149</v>
          </cell>
          <cell r="J294">
            <v>11.0983079158</v>
          </cell>
          <cell r="K294">
            <v>11.15526296</v>
          </cell>
          <cell r="L294">
            <v>1653.6478794541999</v>
          </cell>
          <cell r="M294">
            <v>0</v>
          </cell>
          <cell r="N294">
            <v>11.330477975599999</v>
          </cell>
          <cell r="O294">
            <v>11.15526296</v>
          </cell>
          <cell r="P294">
            <v>0.1752150156</v>
          </cell>
          <cell r="Q294">
            <v>0</v>
          </cell>
          <cell r="R294">
            <v>-83</v>
          </cell>
        </row>
        <row r="295">
          <cell r="E295" t="str">
            <v>REM0000292</v>
          </cell>
          <cell r="F295" t="str">
            <v>ETX小镜体</v>
          </cell>
          <cell r="G295" t="str">
            <v>ABS黑色</v>
          </cell>
          <cell r="H295" t="str">
            <v>Ea</v>
          </cell>
          <cell r="I295">
            <v>68</v>
          </cell>
          <cell r="J295">
            <v>10.2138142853</v>
          </cell>
          <cell r="K295">
            <v>10.264183395</v>
          </cell>
          <cell r="L295">
            <v>694.5393714004</v>
          </cell>
          <cell r="M295">
            <v>0</v>
          </cell>
          <cell r="N295">
            <v>10.4271512777</v>
          </cell>
          <cell r="O295">
            <v>10.264183395</v>
          </cell>
          <cell r="P295">
            <v>0.16296788270000001</v>
          </cell>
          <cell r="Q295">
            <v>0</v>
          </cell>
          <cell r="R295">
            <v>-48</v>
          </cell>
        </row>
        <row r="296">
          <cell r="E296" t="str">
            <v>REM0000293</v>
          </cell>
          <cell r="F296" t="str">
            <v>ETX小保护盖</v>
          </cell>
          <cell r="G296" t="str">
            <v>ABS黑色</v>
          </cell>
          <cell r="H296" t="str">
            <v>Ea</v>
          </cell>
          <cell r="I296">
            <v>526</v>
          </cell>
          <cell r="J296">
            <v>9.5271551517000006</v>
          </cell>
          <cell r="K296">
            <v>9.3410359950000004</v>
          </cell>
          <cell r="L296">
            <v>5011.2836097941999</v>
          </cell>
          <cell r="M296">
            <v>0</v>
          </cell>
          <cell r="N296">
            <v>9.6898407646999996</v>
          </cell>
          <cell r="O296">
            <v>9.3410359950000004</v>
          </cell>
          <cell r="P296">
            <v>0.34880476970000002</v>
          </cell>
          <cell r="Q296">
            <v>0</v>
          </cell>
          <cell r="R296">
            <v>-48</v>
          </cell>
        </row>
        <row r="297">
          <cell r="E297" t="str">
            <v>REM0000294</v>
          </cell>
          <cell r="F297" t="str">
            <v>ETX主镜片</v>
          </cell>
          <cell r="G297" t="str">
            <v>浮法玻璃SR1800+350</v>
          </cell>
          <cell r="H297" t="str">
            <v>Ea</v>
          </cell>
          <cell r="I297">
            <v>250</v>
          </cell>
          <cell r="J297">
            <v>6.5901863752000001</v>
          </cell>
          <cell r="K297">
            <v>7.1416000000000004</v>
          </cell>
          <cell r="L297">
            <v>1647.5465938</v>
          </cell>
          <cell r="M297">
            <v>0</v>
          </cell>
          <cell r="N297">
            <v>6.8114936504000001</v>
          </cell>
          <cell r="O297">
            <v>7.1416000000000004</v>
          </cell>
          <cell r="P297">
            <v>-0.33010634960000002</v>
          </cell>
          <cell r="Q297">
            <v>0</v>
          </cell>
          <cell r="R297">
            <v>-84</v>
          </cell>
        </row>
        <row r="298">
          <cell r="E298" t="str">
            <v>REM0000295</v>
          </cell>
          <cell r="F298" t="str">
            <v>新ETX广角镜镜片</v>
          </cell>
          <cell r="G298" t="str">
            <v>浮法玻璃SR315±15</v>
          </cell>
          <cell r="H298" t="str">
            <v>Ea</v>
          </cell>
          <cell r="I298">
            <v>339</v>
          </cell>
          <cell r="J298">
            <v>5.3493126748000002</v>
          </cell>
          <cell r="K298">
            <v>5.7968999999999999</v>
          </cell>
          <cell r="L298">
            <v>1813.4169967572</v>
          </cell>
          <cell r="M298">
            <v>0</v>
          </cell>
          <cell r="N298">
            <v>5.5289497509999999</v>
          </cell>
          <cell r="O298">
            <v>5.7968999999999999</v>
          </cell>
          <cell r="P298">
            <v>-0.26795024899999997</v>
          </cell>
          <cell r="Q298">
            <v>0</v>
          </cell>
          <cell r="R298">
            <v>-20</v>
          </cell>
        </row>
        <row r="299">
          <cell r="E299" t="str">
            <v>REM0000296</v>
          </cell>
          <cell r="F299" t="str">
            <v>ETX大镜片托架</v>
          </cell>
          <cell r="G299" t="str">
            <v>ABS黑色</v>
          </cell>
          <cell r="H299" t="str">
            <v>Ea</v>
          </cell>
          <cell r="I299">
            <v>228</v>
          </cell>
          <cell r="J299">
            <v>10.7511288674</v>
          </cell>
          <cell r="K299">
            <v>10.779034770000001</v>
          </cell>
          <cell r="L299">
            <v>2451.2573817672001</v>
          </cell>
          <cell r="M299">
            <v>0</v>
          </cell>
          <cell r="N299">
            <v>10.9716401903</v>
          </cell>
          <cell r="O299">
            <v>10.779034770000001</v>
          </cell>
          <cell r="P299">
            <v>0.1926054203</v>
          </cell>
          <cell r="Q299">
            <v>0</v>
          </cell>
          <cell r="R299">
            <v>-83</v>
          </cell>
        </row>
        <row r="300">
          <cell r="E300" t="str">
            <v>REM0000297</v>
          </cell>
          <cell r="F300" t="str">
            <v>ETX广角镜镜托新国标</v>
          </cell>
          <cell r="G300" t="str">
            <v>ABS黑色</v>
          </cell>
          <cell r="H300" t="str">
            <v>Ea</v>
          </cell>
          <cell r="I300">
            <v>1142</v>
          </cell>
          <cell r="J300">
            <v>7.0420507005999999</v>
          </cell>
          <cell r="K300">
            <v>6.8944535800000004</v>
          </cell>
          <cell r="L300">
            <v>8042.0219000852003</v>
          </cell>
          <cell r="M300">
            <v>0</v>
          </cell>
          <cell r="N300">
            <v>7.1597450400999998</v>
          </cell>
          <cell r="O300">
            <v>6.8944535800000004</v>
          </cell>
          <cell r="P300">
            <v>0.26529146009999999</v>
          </cell>
          <cell r="Q300">
            <v>0</v>
          </cell>
          <cell r="R300">
            <v>-20</v>
          </cell>
        </row>
        <row r="301">
          <cell r="E301" t="str">
            <v>REM0000306</v>
          </cell>
          <cell r="F301" t="str">
            <v>1780镜头后盖</v>
          </cell>
          <cell r="G301" t="str">
            <v>PP 黑色</v>
          </cell>
          <cell r="H301" t="str">
            <v>Ea</v>
          </cell>
          <cell r="I301">
            <v>50</v>
          </cell>
          <cell r="J301">
            <v>0.20661234589999999</v>
          </cell>
          <cell r="K301">
            <v>0.22389999999999999</v>
          </cell>
          <cell r="L301">
            <v>10.330617295</v>
          </cell>
          <cell r="M301">
            <v>1260</v>
          </cell>
          <cell r="N301">
            <v>0.21355066489999999</v>
          </cell>
          <cell r="O301">
            <v>0.22389999999999999</v>
          </cell>
          <cell r="P301">
            <v>-1.0349335100000001E-2</v>
          </cell>
          <cell r="Q301">
            <v>269.07383777400003</v>
          </cell>
          <cell r="R301">
            <v>-1076</v>
          </cell>
        </row>
        <row r="302">
          <cell r="E302" t="str">
            <v>REM0000317</v>
          </cell>
          <cell r="F302" t="str">
            <v>ETX广角镜片</v>
          </cell>
          <cell r="G302" t="str">
            <v>浮法玻璃SR400+30</v>
          </cell>
          <cell r="H302" t="str">
            <v>Ea</v>
          </cell>
          <cell r="I302">
            <v>0</v>
          </cell>
          <cell r="J302">
            <v>3.3786999999999998</v>
          </cell>
          <cell r="K302">
            <v>3.3786999999999998</v>
          </cell>
          <cell r="L302">
            <v>0</v>
          </cell>
          <cell r="M302">
            <v>28</v>
          </cell>
          <cell r="N302">
            <v>3.3786999999999998</v>
          </cell>
          <cell r="O302">
            <v>3.3786999999999998</v>
          </cell>
          <cell r="P302">
            <v>0</v>
          </cell>
          <cell r="Q302">
            <v>94.6036</v>
          </cell>
          <cell r="R302">
            <v>-28</v>
          </cell>
        </row>
        <row r="303">
          <cell r="E303" t="str">
            <v>REM0000318</v>
          </cell>
          <cell r="F303" t="str">
            <v>ETX小镜片托</v>
          </cell>
          <cell r="G303" t="str">
            <v>ABS黑色</v>
          </cell>
          <cell r="H303" t="str">
            <v>Ea</v>
          </cell>
          <cell r="I303">
            <v>28</v>
          </cell>
          <cell r="J303">
            <v>7.4709189368000004</v>
          </cell>
          <cell r="K303">
            <v>7.3592060500000001</v>
          </cell>
          <cell r="L303">
            <v>209.1857302304</v>
          </cell>
          <cell r="M303">
            <v>100</v>
          </cell>
          <cell r="N303">
            <v>7.6030152454</v>
          </cell>
          <cell r="O303">
            <v>7.3592060500000001</v>
          </cell>
          <cell r="P303">
            <v>0.24380919540000001</v>
          </cell>
          <cell r="Q303">
            <v>760.30152453999995</v>
          </cell>
          <cell r="R303">
            <v>-28</v>
          </cell>
        </row>
        <row r="304">
          <cell r="E304" t="str">
            <v>REM0000333</v>
          </cell>
          <cell r="F304" t="str">
            <v>重卡小镜体矿山车</v>
          </cell>
          <cell r="G304" t="str">
            <v>ABS黑色</v>
          </cell>
          <cell r="H304" t="str">
            <v>Ea</v>
          </cell>
          <cell r="I304">
            <v>11</v>
          </cell>
          <cell r="J304">
            <v>10.847675849</v>
          </cell>
          <cell r="K304">
            <v>10.77204721</v>
          </cell>
          <cell r="L304">
            <v>119.32443433900001</v>
          </cell>
          <cell r="M304">
            <v>0</v>
          </cell>
          <cell r="N304">
            <v>11.054706313700001</v>
          </cell>
          <cell r="O304">
            <v>10.77204721</v>
          </cell>
          <cell r="P304">
            <v>0.28265910370000003</v>
          </cell>
          <cell r="Q304">
            <v>0</v>
          </cell>
          <cell r="R304">
            <v>0</v>
          </cell>
        </row>
        <row r="305">
          <cell r="E305" t="str">
            <v>REM0000337</v>
          </cell>
          <cell r="F305" t="str">
            <v>重卡大镜体(新)</v>
          </cell>
          <cell r="G305" t="str">
            <v>ABS黑色</v>
          </cell>
          <cell r="H305" t="str">
            <v>Ea</v>
          </cell>
          <cell r="I305">
            <v>249</v>
          </cell>
          <cell r="J305">
            <v>13.807604421100001</v>
          </cell>
          <cell r="K305">
            <v>13.897208515000001</v>
          </cell>
          <cell r="L305">
            <v>3438.0935008539</v>
          </cell>
          <cell r="M305">
            <v>0</v>
          </cell>
          <cell r="N305">
            <v>14.1008506962</v>
          </cell>
          <cell r="O305">
            <v>13.897208515000001</v>
          </cell>
          <cell r="P305">
            <v>0.20364218119999999</v>
          </cell>
          <cell r="Q305">
            <v>0</v>
          </cell>
          <cell r="R305">
            <v>0</v>
          </cell>
        </row>
        <row r="306">
          <cell r="E306" t="str">
            <v>REM0000339</v>
          </cell>
          <cell r="F306" t="str">
            <v>出口澳洲大镜体(电动)</v>
          </cell>
          <cell r="G306" t="str">
            <v>ASA黑色</v>
          </cell>
          <cell r="H306" t="str">
            <v>Ea</v>
          </cell>
          <cell r="I306">
            <v>20</v>
          </cell>
          <cell r="J306">
            <v>20.2322266153</v>
          </cell>
          <cell r="K306">
            <v>20.586300600000001</v>
          </cell>
          <cell r="L306">
            <v>404.64453230599997</v>
          </cell>
          <cell r="M306">
            <v>0</v>
          </cell>
          <cell r="N306">
            <v>20.753996783800002</v>
          </cell>
          <cell r="O306">
            <v>20.586300600000001</v>
          </cell>
          <cell r="P306">
            <v>0.16769618380000001</v>
          </cell>
          <cell r="Q306">
            <v>0</v>
          </cell>
          <cell r="R306">
            <v>-1</v>
          </cell>
        </row>
        <row r="307">
          <cell r="E307" t="str">
            <v>REM0000340</v>
          </cell>
          <cell r="F307" t="str">
            <v>出口澳洲后视镜大镜片</v>
          </cell>
          <cell r="G307" t="str">
            <v>浮法玻璃</v>
          </cell>
          <cell r="H307" t="str">
            <v>Ea</v>
          </cell>
          <cell r="I307">
            <v>14</v>
          </cell>
          <cell r="J307">
            <v>4.1710040349000002</v>
          </cell>
          <cell r="K307">
            <v>4.5199999999999996</v>
          </cell>
          <cell r="L307">
            <v>58.3940564886</v>
          </cell>
          <cell r="M307">
            <v>1</v>
          </cell>
          <cell r="N307">
            <v>4.3110719305999998</v>
          </cell>
          <cell r="O307">
            <v>4.5199999999999996</v>
          </cell>
          <cell r="P307">
            <v>-0.2089280694</v>
          </cell>
          <cell r="Q307">
            <v>4.3110719305999998</v>
          </cell>
          <cell r="R307">
            <v>-13</v>
          </cell>
        </row>
        <row r="308">
          <cell r="E308" t="str">
            <v>REM0000341</v>
          </cell>
          <cell r="F308" t="str">
            <v>出口澳洲后视镜大镜片托</v>
          </cell>
          <cell r="G308" t="str">
            <v>ASA黑色</v>
          </cell>
          <cell r="H308" t="str">
            <v>Ea</v>
          </cell>
          <cell r="I308">
            <v>50</v>
          </cell>
          <cell r="J308">
            <v>9.3831281481000008</v>
          </cell>
          <cell r="K308">
            <v>9.4314134999999997</v>
          </cell>
          <cell r="L308">
            <v>469.15640740499998</v>
          </cell>
          <cell r="M308">
            <v>0</v>
          </cell>
          <cell r="N308">
            <v>9.5794390003000007</v>
          </cell>
          <cell r="O308">
            <v>9.4314134999999997</v>
          </cell>
          <cell r="P308">
            <v>0.1480255003</v>
          </cell>
          <cell r="Q308">
            <v>0</v>
          </cell>
          <cell r="R308">
            <v>-1</v>
          </cell>
        </row>
        <row r="309">
          <cell r="E309" t="str">
            <v>REM0000344</v>
          </cell>
          <cell r="F309" t="str">
            <v>出口澳洲依顿电调压板</v>
          </cell>
          <cell r="H309" t="str">
            <v>Ea</v>
          </cell>
          <cell r="I309">
            <v>53</v>
          </cell>
          <cell r="J309">
            <v>5.9623070051999996</v>
          </cell>
          <cell r="K309">
            <v>5.7917870000000002</v>
          </cell>
          <cell r="L309">
            <v>316.00227127559998</v>
          </cell>
          <cell r="M309">
            <v>0</v>
          </cell>
          <cell r="N309">
            <v>6.0744481437999998</v>
          </cell>
          <cell r="O309">
            <v>5.7917870000000002</v>
          </cell>
          <cell r="P309">
            <v>0.28266114380000001</v>
          </cell>
          <cell r="Q309">
            <v>0</v>
          </cell>
          <cell r="R309">
            <v>-1</v>
          </cell>
        </row>
        <row r="310">
          <cell r="E310" t="str">
            <v>REM0000348</v>
          </cell>
          <cell r="F310" t="str">
            <v>一汽军车小镜片托</v>
          </cell>
          <cell r="G310" t="str">
            <v>ASA黑色</v>
          </cell>
          <cell r="H310" t="str">
            <v>Ea</v>
          </cell>
          <cell r="I310">
            <v>50</v>
          </cell>
          <cell r="J310">
            <v>7.7644995855000003</v>
          </cell>
          <cell r="K310">
            <v>7.5957560500000003</v>
          </cell>
          <cell r="L310">
            <v>388.22497927500001</v>
          </cell>
          <cell r="M310">
            <v>0</v>
          </cell>
          <cell r="N310">
            <v>7.8943579687999996</v>
          </cell>
          <cell r="O310">
            <v>7.5957560500000003</v>
          </cell>
          <cell r="P310">
            <v>0.29860191879999998</v>
          </cell>
          <cell r="Q310">
            <v>0</v>
          </cell>
          <cell r="R310">
            <v>-1</v>
          </cell>
        </row>
        <row r="311">
          <cell r="E311" t="str">
            <v>REM0000353</v>
          </cell>
          <cell r="F311" t="str">
            <v>出口澳洲后镜圆插座端子</v>
          </cell>
          <cell r="G311" t="str">
            <v>配电控制设备-端子</v>
          </cell>
          <cell r="H311" t="str">
            <v>Ea</v>
          </cell>
          <cell r="I311">
            <v>1600</v>
          </cell>
          <cell r="J311">
            <v>0.95970004340000004</v>
          </cell>
          <cell r="K311">
            <v>1.04</v>
          </cell>
          <cell r="L311">
            <v>1535.52006944</v>
          </cell>
          <cell r="M311">
            <v>0</v>
          </cell>
          <cell r="N311">
            <v>0.99192805480000001</v>
          </cell>
          <cell r="O311">
            <v>1.04</v>
          </cell>
          <cell r="P311">
            <v>-4.8071945200000001E-2</v>
          </cell>
          <cell r="Q311">
            <v>0</v>
          </cell>
          <cell r="R311">
            <v>-1</v>
          </cell>
        </row>
        <row r="312">
          <cell r="E312" t="str">
            <v>REM0000403</v>
          </cell>
          <cell r="F312" t="str">
            <v>ETX改型前下视镜杆安装座</v>
          </cell>
          <cell r="G312" t="str">
            <v>PA6+GF45</v>
          </cell>
          <cell r="H312" t="str">
            <v>Ea</v>
          </cell>
          <cell r="I312">
            <v>604</v>
          </cell>
          <cell r="J312">
            <v>4.6503328084</v>
          </cell>
          <cell r="K312">
            <v>4.5048801000000003</v>
          </cell>
          <cell r="L312">
            <v>2808.8010162736</v>
          </cell>
          <cell r="M312">
            <v>0</v>
          </cell>
          <cell r="N312">
            <v>4.7203182971000004</v>
          </cell>
          <cell r="O312">
            <v>4.5048801000000003</v>
          </cell>
          <cell r="P312">
            <v>0.21543819710000001</v>
          </cell>
          <cell r="Q312">
            <v>0</v>
          </cell>
          <cell r="R312">
            <v>-25</v>
          </cell>
        </row>
        <row r="313">
          <cell r="E313" t="str">
            <v>REM0000404</v>
          </cell>
          <cell r="F313" t="str">
            <v>ETX改型前下视镜杆装饰罩</v>
          </cell>
          <cell r="G313" t="str">
            <v>ABS黑色</v>
          </cell>
          <cell r="H313" t="str">
            <v>Ea</v>
          </cell>
          <cell r="I313">
            <v>138</v>
          </cell>
          <cell r="J313">
            <v>5.5290933233999997</v>
          </cell>
          <cell r="K313">
            <v>5.3381694450000001</v>
          </cell>
          <cell r="L313">
            <v>763.01487862919998</v>
          </cell>
          <cell r="M313">
            <v>0</v>
          </cell>
          <cell r="N313">
            <v>5.6102488759</v>
          </cell>
          <cell r="O313">
            <v>5.3381694450000001</v>
          </cell>
          <cell r="P313">
            <v>0.27207943089999997</v>
          </cell>
          <cell r="Q313">
            <v>0</v>
          </cell>
          <cell r="R313">
            <v>-25</v>
          </cell>
        </row>
        <row r="314">
          <cell r="E314" t="str">
            <v>REM0000410</v>
          </cell>
          <cell r="F314" t="str">
            <v>ETX下镜杆连接座</v>
          </cell>
          <cell r="G314" t="str">
            <v>PA6+30%GF</v>
          </cell>
          <cell r="H314" t="str">
            <v>Ea</v>
          </cell>
          <cell r="I314">
            <v>7</v>
          </cell>
          <cell r="J314">
            <v>3.2170252802000001</v>
          </cell>
          <cell r="K314">
            <v>3.4862000000000002</v>
          </cell>
          <cell r="L314">
            <v>22.519176961399999</v>
          </cell>
          <cell r="M314">
            <v>1056</v>
          </cell>
          <cell r="N314">
            <v>3.325057293</v>
          </cell>
          <cell r="O314">
            <v>3.4862000000000002</v>
          </cell>
          <cell r="P314">
            <v>-0.161142707</v>
          </cell>
          <cell r="Q314">
            <v>3511.260501408</v>
          </cell>
          <cell r="R314">
            <v>-1054</v>
          </cell>
        </row>
        <row r="315">
          <cell r="E315" t="str">
            <v>REM0000413</v>
          </cell>
          <cell r="F315" t="str">
            <v>0.5平方兰线</v>
          </cell>
          <cell r="H315" t="str">
            <v>M</v>
          </cell>
          <cell r="I315">
            <v>706.64499999999998</v>
          </cell>
          <cell r="J315">
            <v>0.27840529139999998</v>
          </cell>
          <cell r="K315">
            <v>0.30170000000000002</v>
          </cell>
          <cell r="L315">
            <v>196.7337071414</v>
          </cell>
          <cell r="M315">
            <v>0</v>
          </cell>
          <cell r="N315">
            <v>0.28775451359999998</v>
          </cell>
          <cell r="O315">
            <v>0.30170000000000002</v>
          </cell>
          <cell r="P315">
            <v>-1.39454864E-2</v>
          </cell>
          <cell r="Q315">
            <v>0</v>
          </cell>
          <cell r="R315">
            <v>-10.005000000000001</v>
          </cell>
        </row>
        <row r="316">
          <cell r="E316" t="str">
            <v>REM0000416</v>
          </cell>
          <cell r="F316" t="str">
            <v>H4左右镜体</v>
          </cell>
          <cell r="G316" t="str">
            <v>ABS黑色</v>
          </cell>
          <cell r="H316" t="str">
            <v>Ea</v>
          </cell>
          <cell r="I316">
            <v>306</v>
          </cell>
          <cell r="J316">
            <v>17.490171267099999</v>
          </cell>
          <cell r="K316">
            <v>17.682233539999999</v>
          </cell>
          <cell r="L316">
            <v>5351.9924077326004</v>
          </cell>
          <cell r="M316">
            <v>0</v>
          </cell>
          <cell r="N316">
            <v>17.872548564999999</v>
          </cell>
          <cell r="O316">
            <v>17.682233539999999</v>
          </cell>
          <cell r="P316">
            <v>0.190315025</v>
          </cell>
          <cell r="Q316">
            <v>0</v>
          </cell>
          <cell r="R316">
            <v>0</v>
          </cell>
        </row>
        <row r="317">
          <cell r="E317" t="str">
            <v>REM0000449</v>
          </cell>
          <cell r="F317" t="str">
            <v>H4右下镜座垫片</v>
          </cell>
          <cell r="G317" t="str">
            <v>发泡PE</v>
          </cell>
          <cell r="H317" t="str">
            <v>Ea</v>
          </cell>
          <cell r="I317">
            <v>515</v>
          </cell>
          <cell r="J317">
            <v>0.2893864746</v>
          </cell>
          <cell r="K317">
            <v>0.31359999999999999</v>
          </cell>
          <cell r="L317">
            <v>149.03403441899999</v>
          </cell>
          <cell r="M317">
            <v>0</v>
          </cell>
          <cell r="N317">
            <v>0.29910445959999998</v>
          </cell>
          <cell r="O317">
            <v>0.31359999999999999</v>
          </cell>
          <cell r="P317">
            <v>-1.44955404E-2</v>
          </cell>
          <cell r="Q317">
            <v>0</v>
          </cell>
          <cell r="R317">
            <v>0</v>
          </cell>
        </row>
        <row r="318">
          <cell r="E318" t="str">
            <v>REM0000452</v>
          </cell>
          <cell r="F318" t="str">
            <v>金王子支撑板</v>
          </cell>
          <cell r="H318" t="str">
            <v>Ea</v>
          </cell>
          <cell r="I318">
            <v>77</v>
          </cell>
          <cell r="J318">
            <v>0.192955076</v>
          </cell>
          <cell r="K318">
            <v>0.20910000000000001</v>
          </cell>
          <cell r="L318">
            <v>14.857540852</v>
          </cell>
          <cell r="M318">
            <v>0</v>
          </cell>
          <cell r="N318">
            <v>0.19943476560000001</v>
          </cell>
          <cell r="O318">
            <v>0.20910000000000001</v>
          </cell>
          <cell r="P318">
            <v>-9.6652344000000001E-3</v>
          </cell>
          <cell r="Q318">
            <v>0</v>
          </cell>
          <cell r="R318">
            <v>-44</v>
          </cell>
        </row>
        <row r="319">
          <cell r="E319" t="str">
            <v>REM0000453</v>
          </cell>
          <cell r="F319" t="str">
            <v>金王子左下护盖</v>
          </cell>
          <cell r="G319" t="str">
            <v>ABS黑色</v>
          </cell>
          <cell r="H319" t="str">
            <v>Ea</v>
          </cell>
          <cell r="I319">
            <v>0</v>
          </cell>
          <cell r="J319">
            <v>0.99509999999999998</v>
          </cell>
          <cell r="K319">
            <v>0.99509999999999998</v>
          </cell>
          <cell r="L319">
            <v>0</v>
          </cell>
          <cell r="M319">
            <v>47</v>
          </cell>
          <cell r="N319">
            <v>0.94910346860000006</v>
          </cell>
          <cell r="O319">
            <v>0.99509999999999998</v>
          </cell>
          <cell r="P319">
            <v>-4.5996531399999999E-2</v>
          </cell>
          <cell r="Q319">
            <v>44.6078630242</v>
          </cell>
          <cell r="R319">
            <v>-44</v>
          </cell>
        </row>
        <row r="320">
          <cell r="E320" t="str">
            <v>REM0000454</v>
          </cell>
          <cell r="F320" t="str">
            <v>金王子左下脚垫</v>
          </cell>
          <cell r="G320" t="str">
            <v>PP黑色</v>
          </cell>
          <cell r="H320" t="str">
            <v>Ea</v>
          </cell>
          <cell r="I320">
            <v>0</v>
          </cell>
          <cell r="J320">
            <v>0.38140000000000002</v>
          </cell>
          <cell r="K320">
            <v>0.38140000000000002</v>
          </cell>
          <cell r="L320">
            <v>0</v>
          </cell>
          <cell r="M320">
            <v>47</v>
          </cell>
          <cell r="N320">
            <v>0.36377053860000003</v>
          </cell>
          <cell r="O320">
            <v>0.38140000000000002</v>
          </cell>
          <cell r="P320">
            <v>-1.7629461400000001E-2</v>
          </cell>
          <cell r="Q320">
            <v>17.0972153142</v>
          </cell>
          <cell r="R320">
            <v>-44</v>
          </cell>
        </row>
        <row r="321">
          <cell r="E321" t="str">
            <v>REM0000455</v>
          </cell>
          <cell r="F321" t="str">
            <v>斯太尔王右上I胶垫</v>
          </cell>
          <cell r="G321" t="str">
            <v>三元乙丙橡胶</v>
          </cell>
          <cell r="H321" t="str">
            <v>Ea</v>
          </cell>
          <cell r="I321">
            <v>0</v>
          </cell>
          <cell r="J321">
            <v>0.29339999999999999</v>
          </cell>
          <cell r="K321">
            <v>0.29339999999999999</v>
          </cell>
          <cell r="L321">
            <v>0</v>
          </cell>
          <cell r="M321">
            <v>38</v>
          </cell>
          <cell r="N321">
            <v>0.2798381647</v>
          </cell>
          <cell r="O321">
            <v>0.29339999999999999</v>
          </cell>
          <cell r="P321">
            <v>-1.35618353E-2</v>
          </cell>
          <cell r="Q321">
            <v>10.633850258600001</v>
          </cell>
          <cell r="R321">
            <v>-44</v>
          </cell>
        </row>
        <row r="322">
          <cell r="E322" t="str">
            <v>REM0000460</v>
          </cell>
          <cell r="F322" t="str">
            <v>新ETX改型广角镜镜片</v>
          </cell>
          <cell r="G322" t="str">
            <v>浮法玻璃SR300+30</v>
          </cell>
          <cell r="H322" t="str">
            <v>Ea</v>
          </cell>
          <cell r="I322">
            <v>4</v>
          </cell>
          <cell r="J322">
            <v>5.3473748188999997</v>
          </cell>
          <cell r="K322">
            <v>5.7948000000000004</v>
          </cell>
          <cell r="L322">
            <v>21.389499275599999</v>
          </cell>
          <cell r="M322">
            <v>129</v>
          </cell>
          <cell r="N322">
            <v>5.5269468194</v>
          </cell>
          <cell r="O322">
            <v>5.7948000000000004</v>
          </cell>
          <cell r="P322">
            <v>-0.26785318060000002</v>
          </cell>
          <cell r="Q322">
            <v>712.97613970259999</v>
          </cell>
          <cell r="R322">
            <v>-131</v>
          </cell>
        </row>
        <row r="323">
          <cell r="E323" t="str">
            <v>REM0000461</v>
          </cell>
          <cell r="F323" t="str">
            <v>ETX改型广角镜镜托新国标</v>
          </cell>
          <cell r="G323" t="str">
            <v>ABS黑色</v>
          </cell>
          <cell r="H323" t="str">
            <v>Ea</v>
          </cell>
          <cell r="I323">
            <v>317</v>
          </cell>
          <cell r="J323">
            <v>6.7969831369999998</v>
          </cell>
          <cell r="K323">
            <v>6.6288807399999996</v>
          </cell>
          <cell r="L323">
            <v>2154.643654429</v>
          </cell>
          <cell r="M323">
            <v>0</v>
          </cell>
          <cell r="N323">
            <v>6.9064477798999997</v>
          </cell>
          <cell r="O323">
            <v>6.6288807399999996</v>
          </cell>
          <cell r="P323">
            <v>0.27756703989999998</v>
          </cell>
          <cell r="Q323">
            <v>0</v>
          </cell>
          <cell r="R323">
            <v>-129</v>
          </cell>
        </row>
        <row r="324">
          <cell r="E324" t="str">
            <v>REM0000462</v>
          </cell>
          <cell r="F324" t="str">
            <v>ETX改型后视镜大镜片</v>
          </cell>
          <cell r="G324" t="str">
            <v>浮法玻璃SR1400±100</v>
          </cell>
          <cell r="H324" t="str">
            <v>Ea</v>
          </cell>
          <cell r="I324">
            <v>3</v>
          </cell>
          <cell r="J324">
            <v>3.1928482213999998</v>
          </cell>
          <cell r="K324">
            <v>3.46</v>
          </cell>
          <cell r="L324">
            <v>9.5785446642000007</v>
          </cell>
          <cell r="M324">
            <v>141</v>
          </cell>
          <cell r="N324">
            <v>3.46</v>
          </cell>
          <cell r="O324">
            <v>3.46</v>
          </cell>
          <cell r="P324">
            <v>0</v>
          </cell>
          <cell r="Q324">
            <v>487.86</v>
          </cell>
          <cell r="R324">
            <v>-144</v>
          </cell>
        </row>
        <row r="325">
          <cell r="E325" t="str">
            <v>REM0000465</v>
          </cell>
          <cell r="F325" t="str">
            <v>ETX改型左后下镜座棉垫</v>
          </cell>
          <cell r="G325" t="str">
            <v>PU发泡t=2.5mm</v>
          </cell>
          <cell r="H325" t="str">
            <v>Ea</v>
          </cell>
          <cell r="I325">
            <v>138</v>
          </cell>
          <cell r="J325">
            <v>0.52451298530000001</v>
          </cell>
          <cell r="K325">
            <v>0.56840000000000002</v>
          </cell>
          <cell r="L325">
            <v>72.382791971399996</v>
          </cell>
          <cell r="M325">
            <v>0</v>
          </cell>
          <cell r="N325">
            <v>0.54212683299999997</v>
          </cell>
          <cell r="O325">
            <v>0.56840000000000002</v>
          </cell>
          <cell r="P325">
            <v>-2.6273167E-2</v>
          </cell>
          <cell r="Q325">
            <v>0</v>
          </cell>
          <cell r="R325">
            <v>0</v>
          </cell>
        </row>
        <row r="326">
          <cell r="E326" t="str">
            <v>REM0000466</v>
          </cell>
          <cell r="F326" t="str">
            <v>ETX改型左后视镜镜体</v>
          </cell>
          <cell r="G326" t="str">
            <v>ABS黑色</v>
          </cell>
          <cell r="H326" t="str">
            <v>Ea</v>
          </cell>
          <cell r="I326">
            <v>2</v>
          </cell>
          <cell r="J326">
            <v>21.387014067199999</v>
          </cell>
          <cell r="K326">
            <v>21.905132705</v>
          </cell>
          <cell r="L326">
            <v>42.774028134399998</v>
          </cell>
          <cell r="M326">
            <v>236</v>
          </cell>
          <cell r="N326">
            <v>21.9002525597</v>
          </cell>
          <cell r="O326">
            <v>21.905132705</v>
          </cell>
          <cell r="P326">
            <v>-4.8801453000000003E-3</v>
          </cell>
          <cell r="Q326">
            <v>5168.4596040892002</v>
          </cell>
          <cell r="R326">
            <v>-109</v>
          </cell>
        </row>
        <row r="327">
          <cell r="E327" t="str">
            <v>REM0000467</v>
          </cell>
          <cell r="F327" t="str">
            <v>ETX改型左后视镜大保护盖</v>
          </cell>
          <cell r="G327" t="str">
            <v>ABS黑色</v>
          </cell>
          <cell r="H327" t="str">
            <v>Ea</v>
          </cell>
          <cell r="I327">
            <v>142</v>
          </cell>
          <cell r="J327">
            <v>17.226109362999999</v>
          </cell>
          <cell r="K327">
            <v>17.32865571</v>
          </cell>
          <cell r="L327">
            <v>2446.107529546</v>
          </cell>
          <cell r="M327">
            <v>115</v>
          </cell>
          <cell r="N327">
            <v>17.588749696800001</v>
          </cell>
          <cell r="O327">
            <v>17.32865571</v>
          </cell>
          <cell r="P327">
            <v>0.26009398680000001</v>
          </cell>
          <cell r="Q327">
            <v>2022.7062151319999</v>
          </cell>
          <cell r="R327">
            <v>-109</v>
          </cell>
        </row>
        <row r="328">
          <cell r="E328" t="str">
            <v>REM0000468</v>
          </cell>
          <cell r="F328" t="str">
            <v>ETX改型左后视镜大镜片托</v>
          </cell>
          <cell r="G328" t="str">
            <v>ABS黑色</v>
          </cell>
          <cell r="H328" t="str">
            <v>Ea</v>
          </cell>
          <cell r="I328">
            <v>9</v>
          </cell>
          <cell r="J328">
            <v>8.4776761173999997</v>
          </cell>
          <cell r="K328">
            <v>8.3686054399999996</v>
          </cell>
          <cell r="L328">
            <v>76.299085056600006</v>
          </cell>
          <cell r="M328">
            <v>225</v>
          </cell>
          <cell r="N328">
            <v>8.6314839226999993</v>
          </cell>
          <cell r="O328">
            <v>8.3686054399999996</v>
          </cell>
          <cell r="P328">
            <v>0.26287848270000003</v>
          </cell>
          <cell r="Q328">
            <v>1942.0838826075001</v>
          </cell>
          <cell r="R328">
            <v>-109</v>
          </cell>
        </row>
        <row r="329">
          <cell r="E329" t="str">
            <v>REM0000471</v>
          </cell>
          <cell r="F329" t="str">
            <v>ETX改型左后视镜上镜臂</v>
          </cell>
          <cell r="G329" t="str">
            <v>PA66+GF35黑</v>
          </cell>
          <cell r="H329" t="str">
            <v>Ea</v>
          </cell>
          <cell r="I329">
            <v>569</v>
          </cell>
          <cell r="J329">
            <v>10.7492406402</v>
          </cell>
          <cell r="K329">
            <v>10.64696165</v>
          </cell>
          <cell r="L329">
            <v>6116.3179242737997</v>
          </cell>
          <cell r="M329">
            <v>0</v>
          </cell>
          <cell r="N329">
            <v>11.0413673757</v>
          </cell>
          <cell r="O329">
            <v>10.64696165</v>
          </cell>
          <cell r="P329">
            <v>0.39440572569999999</v>
          </cell>
          <cell r="Q329">
            <v>0</v>
          </cell>
          <cell r="R329">
            <v>0</v>
          </cell>
        </row>
        <row r="330">
          <cell r="E330" t="str">
            <v>REM0000472</v>
          </cell>
          <cell r="F330" t="str">
            <v>ETX左后上镜臂上盖</v>
          </cell>
          <cell r="G330" t="str">
            <v>ABS黑色</v>
          </cell>
          <cell r="H330" t="str">
            <v>Ea</v>
          </cell>
          <cell r="I330">
            <v>448</v>
          </cell>
          <cell r="J330">
            <v>7.4983011677000002</v>
          </cell>
          <cell r="K330">
            <v>7.26018132</v>
          </cell>
          <cell r="L330">
            <v>3359.2389231296002</v>
          </cell>
          <cell r="M330">
            <v>0</v>
          </cell>
          <cell r="N330">
            <v>7.6116873656999999</v>
          </cell>
          <cell r="O330">
            <v>7.26018132</v>
          </cell>
          <cell r="P330">
            <v>0.35150604569999999</v>
          </cell>
          <cell r="Q330">
            <v>0</v>
          </cell>
          <cell r="R330">
            <v>0</v>
          </cell>
        </row>
        <row r="331">
          <cell r="E331" t="str">
            <v>REM0000473</v>
          </cell>
          <cell r="F331" t="str">
            <v>ETX左后上镜臂下盖</v>
          </cell>
          <cell r="G331" t="str">
            <v>ABS黑色</v>
          </cell>
          <cell r="H331" t="str">
            <v>Ea</v>
          </cell>
          <cell r="I331">
            <v>542</v>
          </cell>
          <cell r="J331">
            <v>7.2839519785000002</v>
          </cell>
          <cell r="K331">
            <v>7.0278971200000004</v>
          </cell>
          <cell r="L331">
            <v>3947.9019723470001</v>
          </cell>
          <cell r="M331">
            <v>0</v>
          </cell>
          <cell r="N331">
            <v>7.3901400438999998</v>
          </cell>
          <cell r="O331">
            <v>7.0278971200000004</v>
          </cell>
          <cell r="P331">
            <v>0.36224292390000001</v>
          </cell>
          <cell r="Q331">
            <v>0</v>
          </cell>
          <cell r="R331">
            <v>0</v>
          </cell>
        </row>
        <row r="332">
          <cell r="E332" t="str">
            <v>REM0000474</v>
          </cell>
          <cell r="F332" t="str">
            <v>ETX左后下镜臂上盖</v>
          </cell>
          <cell r="G332" t="str">
            <v>ABS黑色</v>
          </cell>
          <cell r="H332" t="str">
            <v>Ea</v>
          </cell>
          <cell r="I332">
            <v>534</v>
          </cell>
          <cell r="J332">
            <v>7.3043742753999998</v>
          </cell>
          <cell r="K332">
            <v>7.0500281899999999</v>
          </cell>
          <cell r="L332">
            <v>3900.5358630636001</v>
          </cell>
          <cell r="M332">
            <v>0</v>
          </cell>
          <cell r="N332">
            <v>7.4112481489000004</v>
          </cell>
          <cell r="O332">
            <v>7.0500281899999999</v>
          </cell>
          <cell r="P332">
            <v>0.36121995890000003</v>
          </cell>
          <cell r="Q332">
            <v>0</v>
          </cell>
          <cell r="R332">
            <v>0</v>
          </cell>
        </row>
        <row r="333">
          <cell r="E333" t="str">
            <v>REM0000475</v>
          </cell>
          <cell r="F333" t="str">
            <v>ETX左后下镜臂下盖</v>
          </cell>
          <cell r="G333" t="str">
            <v>ABS黑色</v>
          </cell>
          <cell r="H333" t="str">
            <v>Ea</v>
          </cell>
          <cell r="I333">
            <v>215</v>
          </cell>
          <cell r="J333">
            <v>7.5442938003000002</v>
          </cell>
          <cell r="K333">
            <v>7.3100222449999999</v>
          </cell>
          <cell r="L333">
            <v>1622.0231670645001</v>
          </cell>
          <cell r="M333">
            <v>0</v>
          </cell>
          <cell r="N333">
            <v>7.6592244923999999</v>
          </cell>
          <cell r="O333">
            <v>7.3100222449999999</v>
          </cell>
          <cell r="P333">
            <v>0.3492022474</v>
          </cell>
          <cell r="Q333">
            <v>0</v>
          </cell>
          <cell r="R333">
            <v>0</v>
          </cell>
        </row>
        <row r="334">
          <cell r="E334" t="str">
            <v>REM0000476</v>
          </cell>
          <cell r="F334" t="str">
            <v>ETX改型左后下镜座罩</v>
          </cell>
          <cell r="G334" t="str">
            <v>ABS黑色</v>
          </cell>
          <cell r="H334" t="str">
            <v>Ea</v>
          </cell>
          <cell r="I334">
            <v>459</v>
          </cell>
          <cell r="J334">
            <v>7.4974907919999998</v>
          </cell>
          <cell r="K334">
            <v>7.3064061149999997</v>
          </cell>
          <cell r="L334">
            <v>3441.3482735279999</v>
          </cell>
          <cell r="M334">
            <v>0</v>
          </cell>
          <cell r="N334">
            <v>7.6183826628000002</v>
          </cell>
          <cell r="O334">
            <v>7.3064061149999997</v>
          </cell>
          <cell r="P334">
            <v>0.3119765478</v>
          </cell>
          <cell r="Q334">
            <v>0</v>
          </cell>
          <cell r="R334">
            <v>0</v>
          </cell>
        </row>
        <row r="335">
          <cell r="E335" t="str">
            <v>REM0000483</v>
          </cell>
          <cell r="F335" t="str">
            <v>ETX改型右后视镜镜体</v>
          </cell>
          <cell r="G335" t="str">
            <v>ABS黑色</v>
          </cell>
          <cell r="H335" t="str">
            <v>Ea</v>
          </cell>
          <cell r="I335">
            <v>2</v>
          </cell>
          <cell r="J335">
            <v>21.172579949100001</v>
          </cell>
          <cell r="K335">
            <v>21.672756469999999</v>
          </cell>
          <cell r="L335">
            <v>42.345159898200002</v>
          </cell>
          <cell r="M335">
            <v>120</v>
          </cell>
          <cell r="N335">
            <v>21.678617457000001</v>
          </cell>
          <cell r="O335">
            <v>21.672756469999999</v>
          </cell>
          <cell r="P335">
            <v>5.8609869999999998E-3</v>
          </cell>
          <cell r="Q335">
            <v>2601.4340948399999</v>
          </cell>
          <cell r="R335">
            <v>-20</v>
          </cell>
        </row>
        <row r="336">
          <cell r="E336" t="str">
            <v>REM0000484</v>
          </cell>
          <cell r="F336" t="str">
            <v>ETX改型右后视镜大保护盖</v>
          </cell>
          <cell r="G336" t="str">
            <v>ABS黑色</v>
          </cell>
          <cell r="H336" t="str">
            <v>Ea</v>
          </cell>
          <cell r="I336">
            <v>456</v>
          </cell>
          <cell r="J336">
            <v>16.4895636448</v>
          </cell>
          <cell r="K336">
            <v>16.597903145</v>
          </cell>
          <cell r="L336">
            <v>7519.2410220288002</v>
          </cell>
          <cell r="M336">
            <v>128</v>
          </cell>
          <cell r="N336">
            <v>16.838339200099998</v>
          </cell>
          <cell r="O336">
            <v>16.597903145</v>
          </cell>
          <cell r="P336">
            <v>0.24043605509999999</v>
          </cell>
          <cell r="Q336">
            <v>2155.3074176127998</v>
          </cell>
          <cell r="R336">
            <v>-20</v>
          </cell>
        </row>
        <row r="337">
          <cell r="E337" t="str">
            <v>REM0000485</v>
          </cell>
          <cell r="F337" t="str">
            <v>ETX改型右后视镜大镜片托</v>
          </cell>
          <cell r="G337" t="str">
            <v>ABS黑色</v>
          </cell>
          <cell r="H337" t="str">
            <v>Ea</v>
          </cell>
          <cell r="I337">
            <v>36</v>
          </cell>
          <cell r="J337">
            <v>8.4368315234000004</v>
          </cell>
          <cell r="K337">
            <v>8.3243433000000007</v>
          </cell>
          <cell r="L337">
            <v>303.72593484240002</v>
          </cell>
          <cell r="M337">
            <v>0</v>
          </cell>
          <cell r="N337">
            <v>8.5892677126999999</v>
          </cell>
          <cell r="O337">
            <v>8.3243433000000007</v>
          </cell>
          <cell r="P337">
            <v>0.2649244127</v>
          </cell>
          <cell r="Q337">
            <v>0</v>
          </cell>
          <cell r="R337">
            <v>-20</v>
          </cell>
        </row>
        <row r="338">
          <cell r="E338" t="str">
            <v>REM0000487</v>
          </cell>
          <cell r="F338" t="str">
            <v>ETX改型右后视镜下镜座</v>
          </cell>
          <cell r="G338" t="str">
            <v>PA66+GF35黑</v>
          </cell>
          <cell r="H338" t="str">
            <v>Ea</v>
          </cell>
          <cell r="I338">
            <v>17</v>
          </cell>
          <cell r="J338">
            <v>5.0668471138999998</v>
          </cell>
          <cell r="K338">
            <v>5.4908000000000001</v>
          </cell>
          <cell r="L338">
            <v>86.136400936300006</v>
          </cell>
          <cell r="M338">
            <v>0</v>
          </cell>
          <cell r="N338">
            <v>5.2369986187000004</v>
          </cell>
          <cell r="O338">
            <v>5.4908000000000001</v>
          </cell>
          <cell r="P338">
            <v>-0.25380138130000002</v>
          </cell>
          <cell r="Q338">
            <v>0</v>
          </cell>
          <cell r="R338">
            <v>0</v>
          </cell>
        </row>
        <row r="339">
          <cell r="E339" t="str">
            <v>REM0000488</v>
          </cell>
          <cell r="F339" t="str">
            <v>ETX改型右后视镜上镜臂</v>
          </cell>
          <cell r="G339" t="str">
            <v>PA6+GF35黑</v>
          </cell>
          <cell r="H339" t="str">
            <v>Ea</v>
          </cell>
          <cell r="I339">
            <v>259</v>
          </cell>
          <cell r="J339">
            <v>10.7492406402</v>
          </cell>
          <cell r="K339">
            <v>10.64696165</v>
          </cell>
          <cell r="L339">
            <v>2784.0533258117998</v>
          </cell>
          <cell r="M339">
            <v>0</v>
          </cell>
          <cell r="N339">
            <v>11.0413673757</v>
          </cell>
          <cell r="O339">
            <v>10.64696165</v>
          </cell>
          <cell r="P339">
            <v>0.39440572569999999</v>
          </cell>
          <cell r="Q339">
            <v>0</v>
          </cell>
          <cell r="R339">
            <v>0</v>
          </cell>
        </row>
        <row r="340">
          <cell r="E340" t="str">
            <v>REM0000489</v>
          </cell>
          <cell r="F340" t="str">
            <v>ETX右后上镜臂上盖</v>
          </cell>
          <cell r="G340" t="str">
            <v>ABS黑色</v>
          </cell>
          <cell r="H340" t="str">
            <v>Ea</v>
          </cell>
          <cell r="I340">
            <v>121</v>
          </cell>
          <cell r="J340">
            <v>7.4983011677000002</v>
          </cell>
          <cell r="K340">
            <v>7.26018132</v>
          </cell>
          <cell r="L340">
            <v>907.29444129169997</v>
          </cell>
          <cell r="M340">
            <v>0</v>
          </cell>
          <cell r="N340">
            <v>7.6116873656999999</v>
          </cell>
          <cell r="O340">
            <v>7.26018132</v>
          </cell>
          <cell r="P340">
            <v>0.35150604569999999</v>
          </cell>
          <cell r="Q340">
            <v>0</v>
          </cell>
          <cell r="R340">
            <v>0</v>
          </cell>
        </row>
        <row r="341">
          <cell r="E341" t="str">
            <v>REM0000490</v>
          </cell>
          <cell r="F341" t="str">
            <v>ETX右后上镜臂下盖</v>
          </cell>
          <cell r="G341" t="str">
            <v>ABS黑色</v>
          </cell>
          <cell r="H341" t="str">
            <v>Ea</v>
          </cell>
          <cell r="I341">
            <v>212</v>
          </cell>
          <cell r="J341">
            <v>7.2839519785000002</v>
          </cell>
          <cell r="K341">
            <v>7.0278971200000004</v>
          </cell>
          <cell r="L341">
            <v>1544.1978194420001</v>
          </cell>
          <cell r="M341">
            <v>0</v>
          </cell>
          <cell r="N341">
            <v>7.3901400438999998</v>
          </cell>
          <cell r="O341">
            <v>7.0278971200000004</v>
          </cell>
          <cell r="P341">
            <v>0.36224292390000001</v>
          </cell>
          <cell r="Q341">
            <v>0</v>
          </cell>
          <cell r="R341">
            <v>0</v>
          </cell>
        </row>
        <row r="342">
          <cell r="E342" t="str">
            <v>REM0000492</v>
          </cell>
          <cell r="F342" t="str">
            <v>ETX右后下镜臂上盖</v>
          </cell>
          <cell r="G342" t="str">
            <v>ABS黑色</v>
          </cell>
          <cell r="H342" t="str">
            <v>Ea</v>
          </cell>
          <cell r="I342">
            <v>175</v>
          </cell>
          <cell r="J342">
            <v>7.3043742753999998</v>
          </cell>
          <cell r="K342">
            <v>7.0500281899999999</v>
          </cell>
          <cell r="L342">
            <v>1278.265498195</v>
          </cell>
          <cell r="M342">
            <v>0</v>
          </cell>
          <cell r="N342">
            <v>7.4112481489000004</v>
          </cell>
          <cell r="O342">
            <v>7.0500281899999999</v>
          </cell>
          <cell r="P342">
            <v>0.36121995890000003</v>
          </cell>
          <cell r="Q342">
            <v>0</v>
          </cell>
          <cell r="R342">
            <v>0</v>
          </cell>
        </row>
        <row r="343">
          <cell r="E343" t="str">
            <v>REM0000493</v>
          </cell>
          <cell r="F343" t="str">
            <v>ETX右后下镜臂下盖</v>
          </cell>
          <cell r="G343" t="str">
            <v>ABS黑色</v>
          </cell>
          <cell r="H343" t="str">
            <v>Ea</v>
          </cell>
          <cell r="I343">
            <v>33</v>
          </cell>
          <cell r="J343">
            <v>7.5442938003000002</v>
          </cell>
          <cell r="K343">
            <v>7.3100222449999999</v>
          </cell>
          <cell r="L343">
            <v>248.96169540989999</v>
          </cell>
          <cell r="M343">
            <v>0</v>
          </cell>
          <cell r="N343">
            <v>7.6592244923999999</v>
          </cell>
          <cell r="O343">
            <v>7.3100222449999999</v>
          </cell>
          <cell r="P343">
            <v>0.3492022474</v>
          </cell>
          <cell r="Q343">
            <v>0</v>
          </cell>
          <cell r="R343">
            <v>0</v>
          </cell>
        </row>
        <row r="344">
          <cell r="E344" t="str">
            <v>REM0000494</v>
          </cell>
          <cell r="F344" t="str">
            <v>ETX改型右后下镜座棉垫</v>
          </cell>
          <cell r="G344" t="str">
            <v>PU发泡t=2.5mm</v>
          </cell>
          <cell r="H344" t="str">
            <v>Ea</v>
          </cell>
          <cell r="I344">
            <v>136</v>
          </cell>
          <cell r="J344">
            <v>0.52451298530000001</v>
          </cell>
          <cell r="K344">
            <v>0.56840000000000002</v>
          </cell>
          <cell r="L344">
            <v>71.333766000799997</v>
          </cell>
          <cell r="M344">
            <v>0</v>
          </cell>
          <cell r="N344">
            <v>0.54212683299999997</v>
          </cell>
          <cell r="O344">
            <v>0.56840000000000002</v>
          </cell>
          <cell r="P344">
            <v>-2.6273167E-2</v>
          </cell>
          <cell r="Q344">
            <v>0</v>
          </cell>
          <cell r="R344">
            <v>0</v>
          </cell>
        </row>
        <row r="345">
          <cell r="E345" t="str">
            <v>REM0000495</v>
          </cell>
          <cell r="F345" t="str">
            <v>ETX改型右后下镜座罩</v>
          </cell>
          <cell r="G345" t="str">
            <v>ABS黑色</v>
          </cell>
          <cell r="H345" t="str">
            <v>Ea</v>
          </cell>
          <cell r="I345">
            <v>91</v>
          </cell>
          <cell r="J345">
            <v>7.4974907919999998</v>
          </cell>
          <cell r="K345">
            <v>7.3064061149999997</v>
          </cell>
          <cell r="L345">
            <v>682.27166207200003</v>
          </cell>
          <cell r="M345">
            <v>0</v>
          </cell>
          <cell r="N345">
            <v>7.6183826628000002</v>
          </cell>
          <cell r="O345">
            <v>7.3064061149999997</v>
          </cell>
          <cell r="P345">
            <v>0.3119765478</v>
          </cell>
          <cell r="Q345">
            <v>0</v>
          </cell>
          <cell r="R345">
            <v>0</v>
          </cell>
        </row>
        <row r="346">
          <cell r="E346" t="str">
            <v>REM0000558</v>
          </cell>
          <cell r="F346" t="str">
            <v>MV3后视镜镜体</v>
          </cell>
          <cell r="G346" t="str">
            <v>ABS黑色</v>
          </cell>
          <cell r="H346" t="str">
            <v>Ea</v>
          </cell>
          <cell r="I346">
            <v>357</v>
          </cell>
          <cell r="J346">
            <v>19.1577860839</v>
          </cell>
          <cell r="K346">
            <v>19.489380910000001</v>
          </cell>
          <cell r="L346">
            <v>6839.3296319522997</v>
          </cell>
          <cell r="M346">
            <v>410</v>
          </cell>
          <cell r="N346">
            <v>19.596164118400001</v>
          </cell>
          <cell r="O346">
            <v>19.489380910000001</v>
          </cell>
          <cell r="P346">
            <v>0.1067832084</v>
          </cell>
          <cell r="Q346">
            <v>8034.4272885439996</v>
          </cell>
          <cell r="R346">
            <v>-296</v>
          </cell>
        </row>
        <row r="347">
          <cell r="E347" t="str">
            <v>REM0000559</v>
          </cell>
          <cell r="F347" t="str">
            <v>MV3后视镜后盖</v>
          </cell>
          <cell r="G347" t="str">
            <v>ABS黑色</v>
          </cell>
          <cell r="H347" t="str">
            <v>Ea</v>
          </cell>
          <cell r="I347">
            <v>175</v>
          </cell>
          <cell r="J347">
            <v>9.0562480772999994</v>
          </cell>
          <cell r="K347">
            <v>8.9423400300000004</v>
          </cell>
          <cell r="L347">
            <v>1584.8434135274999</v>
          </cell>
          <cell r="M347">
            <v>521</v>
          </cell>
          <cell r="N347">
            <v>9.2198430358000003</v>
          </cell>
          <cell r="O347">
            <v>8.9423400300000004</v>
          </cell>
          <cell r="P347">
            <v>0.27750300579999998</v>
          </cell>
          <cell r="Q347">
            <v>4803.5382216518001</v>
          </cell>
          <cell r="R347">
            <v>-296</v>
          </cell>
        </row>
        <row r="348">
          <cell r="E348" t="str">
            <v>REM0000560</v>
          </cell>
          <cell r="F348" t="str">
            <v>一汽MV3主镜片(封胶)</v>
          </cell>
          <cell r="G348" t="str">
            <v>浮法玻璃</v>
          </cell>
          <cell r="H348" t="str">
            <v>Ea</v>
          </cell>
          <cell r="I348">
            <v>13</v>
          </cell>
          <cell r="J348">
            <v>6.5067662945000002</v>
          </cell>
          <cell r="K348">
            <v>7.0511999999999997</v>
          </cell>
          <cell r="L348">
            <v>84.587961828499999</v>
          </cell>
          <cell r="M348">
            <v>331</v>
          </cell>
          <cell r="N348">
            <v>6.7252722118000001</v>
          </cell>
          <cell r="O348">
            <v>7.0511999999999997</v>
          </cell>
          <cell r="P348">
            <v>-0.32592778820000001</v>
          </cell>
          <cell r="Q348">
            <v>2226.0651021058002</v>
          </cell>
          <cell r="R348">
            <v>-301</v>
          </cell>
        </row>
        <row r="349">
          <cell r="E349" t="str">
            <v>REM0000561</v>
          </cell>
          <cell r="F349" t="str">
            <v>一汽MV3广角镜片(封胶)</v>
          </cell>
          <cell r="G349" t="str">
            <v>浮法玻璃</v>
          </cell>
          <cell r="H349" t="str">
            <v>Ea</v>
          </cell>
          <cell r="I349">
            <v>33</v>
          </cell>
          <cell r="J349">
            <v>6.2356510321999998</v>
          </cell>
          <cell r="K349">
            <v>6.7573999999999996</v>
          </cell>
          <cell r="L349">
            <v>205.77648406259999</v>
          </cell>
          <cell r="M349">
            <v>327</v>
          </cell>
          <cell r="N349">
            <v>6.4450525363000004</v>
          </cell>
          <cell r="O349">
            <v>6.7573999999999996</v>
          </cell>
          <cell r="P349">
            <v>-0.31234746369999999</v>
          </cell>
          <cell r="Q349">
            <v>2107.5321793701</v>
          </cell>
          <cell r="R349">
            <v>-326</v>
          </cell>
        </row>
        <row r="350">
          <cell r="E350" t="str">
            <v>REM0000562</v>
          </cell>
          <cell r="F350" t="str">
            <v>MV3后视镜片托</v>
          </cell>
          <cell r="G350" t="str">
            <v>ABS黑色</v>
          </cell>
          <cell r="H350" t="str">
            <v>Ea</v>
          </cell>
          <cell r="I350">
            <v>956</v>
          </cell>
          <cell r="J350">
            <v>9.3149053639999995</v>
          </cell>
          <cell r="K350">
            <v>9.2758872750000005</v>
          </cell>
          <cell r="L350">
            <v>8905.0495279839997</v>
          </cell>
          <cell r="M350">
            <v>0</v>
          </cell>
          <cell r="N350">
            <v>9.4968284475000004</v>
          </cell>
          <cell r="O350">
            <v>9.2758872750000005</v>
          </cell>
          <cell r="P350">
            <v>0.2209411725</v>
          </cell>
          <cell r="Q350">
            <v>0</v>
          </cell>
          <cell r="R350">
            <v>-296</v>
          </cell>
        </row>
        <row r="351">
          <cell r="E351" t="str">
            <v>REM0000563</v>
          </cell>
          <cell r="F351" t="str">
            <v>MV3广角镜片托</v>
          </cell>
          <cell r="G351" t="str">
            <v>ABS黑色</v>
          </cell>
          <cell r="H351" t="str">
            <v>Ea</v>
          </cell>
          <cell r="I351">
            <v>937</v>
          </cell>
          <cell r="J351">
            <v>8.1203708494000004</v>
          </cell>
          <cell r="K351">
            <v>7.9814037500000001</v>
          </cell>
          <cell r="L351">
            <v>7608.7874858878004</v>
          </cell>
          <cell r="M351">
            <v>0</v>
          </cell>
          <cell r="N351">
            <v>8.2621798658000003</v>
          </cell>
          <cell r="O351">
            <v>7.9814037500000001</v>
          </cell>
          <cell r="P351">
            <v>0.2807761158</v>
          </cell>
          <cell r="Q351">
            <v>0</v>
          </cell>
          <cell r="R351">
            <v>-296</v>
          </cell>
        </row>
        <row r="352">
          <cell r="E352" t="str">
            <v>REM0000564</v>
          </cell>
          <cell r="F352" t="str">
            <v>一汽MV3调整机构安装座</v>
          </cell>
          <cell r="H352" t="str">
            <v>Ea</v>
          </cell>
          <cell r="I352">
            <v>9</v>
          </cell>
          <cell r="J352">
            <v>2.3202594127</v>
          </cell>
          <cell r="K352">
            <v>2.5144000000000002</v>
          </cell>
          <cell r="L352">
            <v>20.882334714300001</v>
          </cell>
          <cell r="M352">
            <v>324</v>
          </cell>
          <cell r="N352">
            <v>2.398176828</v>
          </cell>
          <cell r="O352">
            <v>2.5144000000000002</v>
          </cell>
          <cell r="P352">
            <v>-0.116223172</v>
          </cell>
          <cell r="Q352">
            <v>777.00929227200004</v>
          </cell>
          <cell r="R352">
            <v>-296</v>
          </cell>
        </row>
        <row r="353">
          <cell r="E353" t="str">
            <v>REM0000570</v>
          </cell>
          <cell r="F353" t="str">
            <v>豪泺豪华左下镜座</v>
          </cell>
          <cell r="G353" t="str">
            <v>豪华型</v>
          </cell>
          <cell r="H353" t="str">
            <v>Ea</v>
          </cell>
          <cell r="I353">
            <v>18</v>
          </cell>
          <cell r="J353">
            <v>8.8070934755000003</v>
          </cell>
          <cell r="K353">
            <v>9.5440000000000005</v>
          </cell>
          <cell r="L353">
            <v>158.527682559</v>
          </cell>
          <cell r="M353">
            <v>3</v>
          </cell>
          <cell r="N353">
            <v>9.1028474569999993</v>
          </cell>
          <cell r="O353">
            <v>9.5440000000000005</v>
          </cell>
          <cell r="P353">
            <v>-0.44115254300000001</v>
          </cell>
          <cell r="Q353">
            <v>27.308542371000001</v>
          </cell>
          <cell r="R353">
            <v>-4</v>
          </cell>
        </row>
        <row r="354">
          <cell r="E354" t="str">
            <v>REM0000573</v>
          </cell>
          <cell r="F354" t="str">
            <v>豪泺豪华左下镜座胶垫</v>
          </cell>
          <cell r="G354" t="str">
            <v>豪华型</v>
          </cell>
          <cell r="H354" t="str">
            <v>Ea</v>
          </cell>
          <cell r="I354">
            <v>15.000000004</v>
          </cell>
          <cell r="J354">
            <v>1.1175891563</v>
          </cell>
          <cell r="K354">
            <v>1.2111000000000001</v>
          </cell>
          <cell r="L354">
            <v>16.763837348999999</v>
          </cell>
          <cell r="M354">
            <v>0</v>
          </cell>
          <cell r="N354">
            <v>1.3582737912</v>
          </cell>
          <cell r="O354">
            <v>1.2111000000000001</v>
          </cell>
          <cell r="P354">
            <v>0.14717379119999999</v>
          </cell>
          <cell r="Q354">
            <v>0</v>
          </cell>
          <cell r="R354">
            <v>0</v>
          </cell>
        </row>
        <row r="355">
          <cell r="E355" t="str">
            <v>REM0000577</v>
          </cell>
          <cell r="F355" t="str">
            <v>豪泺大镜片</v>
          </cell>
          <cell r="G355" t="str">
            <v>豪华</v>
          </cell>
          <cell r="H355" t="str">
            <v>Ea</v>
          </cell>
          <cell r="I355">
            <v>381</v>
          </cell>
          <cell r="J355">
            <v>8.0187552571000005</v>
          </cell>
          <cell r="K355">
            <v>8.6897000000000002</v>
          </cell>
          <cell r="L355">
            <v>3055.1457529550999</v>
          </cell>
          <cell r="M355">
            <v>4</v>
          </cell>
          <cell r="N355">
            <v>8.2880357866000001</v>
          </cell>
          <cell r="O355">
            <v>8.6897000000000002</v>
          </cell>
          <cell r="P355">
            <v>-0.40166421340000003</v>
          </cell>
          <cell r="Q355">
            <v>33.1521431464</v>
          </cell>
          <cell r="R355">
            <v>-4</v>
          </cell>
        </row>
        <row r="356">
          <cell r="E356" t="str">
            <v>REM0000578</v>
          </cell>
          <cell r="F356" t="str">
            <v>豪泺小镜片</v>
          </cell>
          <cell r="G356" t="str">
            <v>豪华</v>
          </cell>
          <cell r="H356" t="str">
            <v>Ea</v>
          </cell>
          <cell r="I356">
            <v>480</v>
          </cell>
          <cell r="J356">
            <v>3.2116731069000002</v>
          </cell>
          <cell r="K356">
            <v>3.4803999999999999</v>
          </cell>
          <cell r="L356">
            <v>1541.6030913120001</v>
          </cell>
          <cell r="M356">
            <v>4</v>
          </cell>
          <cell r="N356">
            <v>3.3195253866000001</v>
          </cell>
          <cell r="O356">
            <v>3.4803999999999999</v>
          </cell>
          <cell r="P356">
            <v>-0.1608746134</v>
          </cell>
          <cell r="Q356">
            <v>13.2781015464</v>
          </cell>
          <cell r="R356">
            <v>-5</v>
          </cell>
        </row>
        <row r="357">
          <cell r="E357" t="str">
            <v>REM0000579</v>
          </cell>
          <cell r="F357" t="str">
            <v>豪泺大镜头支撑板</v>
          </cell>
          <cell r="G357" t="str">
            <v>豪华镀彩</v>
          </cell>
          <cell r="H357" t="str">
            <v>Ea</v>
          </cell>
          <cell r="I357">
            <v>5</v>
          </cell>
          <cell r="J357">
            <v>1.7290288186</v>
          </cell>
          <cell r="K357">
            <v>1.8736999999999999</v>
          </cell>
          <cell r="L357">
            <v>8.6451440930000008</v>
          </cell>
          <cell r="M357">
            <v>4</v>
          </cell>
          <cell r="N357">
            <v>1.7870919195999999</v>
          </cell>
          <cell r="O357">
            <v>1.8736999999999999</v>
          </cell>
          <cell r="P357">
            <v>-8.6608080399999995E-2</v>
          </cell>
          <cell r="Q357">
            <v>7.1483676783999996</v>
          </cell>
          <cell r="R357">
            <v>-4</v>
          </cell>
        </row>
        <row r="358">
          <cell r="E358" t="str">
            <v>REM0000580</v>
          </cell>
          <cell r="F358" t="str">
            <v>豪泺小镜头支撑板</v>
          </cell>
          <cell r="G358" t="str">
            <v>豪华镀彩</v>
          </cell>
          <cell r="H358" t="str">
            <v>Ea</v>
          </cell>
          <cell r="I358">
            <v>24</v>
          </cell>
          <cell r="J358">
            <v>1.1092840598</v>
          </cell>
          <cell r="K358">
            <v>1.2020999999999999</v>
          </cell>
          <cell r="L358">
            <v>26.622817435200002</v>
          </cell>
          <cell r="M358">
            <v>4</v>
          </cell>
          <cell r="N358">
            <v>1.1465353026</v>
          </cell>
          <cell r="O358">
            <v>1.2020999999999999</v>
          </cell>
          <cell r="P358">
            <v>-5.5564697400000002E-2</v>
          </cell>
          <cell r="Q358">
            <v>4.5861412104000001</v>
          </cell>
          <cell r="R358">
            <v>-4</v>
          </cell>
        </row>
        <row r="359">
          <cell r="E359" t="str">
            <v>REM0000581</v>
          </cell>
          <cell r="F359" t="str">
            <v>豪泺小镜片托架</v>
          </cell>
          <cell r="G359" t="str">
            <v>ABS黑色</v>
          </cell>
          <cell r="H359" t="str">
            <v>Ea</v>
          </cell>
          <cell r="I359">
            <v>152</v>
          </cell>
          <cell r="J359">
            <v>7.6098134252999996</v>
          </cell>
          <cell r="K359">
            <v>7.4281269999999999</v>
          </cell>
          <cell r="L359">
            <v>1156.6916406456</v>
          </cell>
          <cell r="M359">
            <v>0</v>
          </cell>
          <cell r="N359">
            <v>7.7344772404000004</v>
          </cell>
          <cell r="O359">
            <v>7.4281269999999999</v>
          </cell>
          <cell r="P359">
            <v>0.30635024039999997</v>
          </cell>
          <cell r="Q359">
            <v>0</v>
          </cell>
          <cell r="R359">
            <v>-4</v>
          </cell>
        </row>
        <row r="360">
          <cell r="E360" t="str">
            <v>REM0000582</v>
          </cell>
          <cell r="F360" t="str">
            <v>豪泺大镜片托架</v>
          </cell>
          <cell r="G360" t="str">
            <v>ABS黑色</v>
          </cell>
          <cell r="H360" t="str">
            <v>Ea</v>
          </cell>
          <cell r="I360">
            <v>193</v>
          </cell>
          <cell r="J360">
            <v>9.6927178576999999</v>
          </cell>
          <cell r="K360">
            <v>9.6853120700000002</v>
          </cell>
          <cell r="L360">
            <v>1870.6945465361</v>
          </cell>
          <cell r="M360">
            <v>0</v>
          </cell>
          <cell r="N360">
            <v>9.8873283903000004</v>
          </cell>
          <cell r="O360">
            <v>9.6853120700000002</v>
          </cell>
          <cell r="P360">
            <v>0.2020163203</v>
          </cell>
          <cell r="Q360">
            <v>0</v>
          </cell>
          <cell r="R360">
            <v>-4</v>
          </cell>
        </row>
        <row r="361">
          <cell r="E361" t="str">
            <v>REM0000584</v>
          </cell>
          <cell r="F361" t="str">
            <v>豪泺豪华右下镜座</v>
          </cell>
          <cell r="G361" t="str">
            <v>豪华型</v>
          </cell>
          <cell r="H361" t="str">
            <v>Ea</v>
          </cell>
          <cell r="I361">
            <v>14</v>
          </cell>
          <cell r="J361">
            <v>8.8070934755000003</v>
          </cell>
          <cell r="K361">
            <v>9.5440000000000005</v>
          </cell>
          <cell r="L361">
            <v>123.299308657</v>
          </cell>
          <cell r="M361">
            <v>0</v>
          </cell>
          <cell r="N361">
            <v>9.1028474569999993</v>
          </cell>
          <cell r="O361">
            <v>9.5440000000000005</v>
          </cell>
          <cell r="P361">
            <v>-0.44115254300000001</v>
          </cell>
          <cell r="Q361">
            <v>0</v>
          </cell>
          <cell r="R361">
            <v>0</v>
          </cell>
        </row>
        <row r="362">
          <cell r="E362" t="str">
            <v>REM0000587</v>
          </cell>
          <cell r="F362" t="str">
            <v>豪泺豪华右下镜座胶垫</v>
          </cell>
          <cell r="G362" t="str">
            <v>豪华型</v>
          </cell>
          <cell r="H362" t="str">
            <v>Ea</v>
          </cell>
          <cell r="I362">
            <v>18</v>
          </cell>
          <cell r="J362">
            <v>1.1175891563</v>
          </cell>
          <cell r="K362">
            <v>1.2111000000000001</v>
          </cell>
          <cell r="L362">
            <v>20.116604813399999</v>
          </cell>
          <cell r="M362">
            <v>0</v>
          </cell>
          <cell r="N362">
            <v>1.3582737912</v>
          </cell>
          <cell r="O362">
            <v>1.2111000000000001</v>
          </cell>
          <cell r="P362">
            <v>0.14717379119999999</v>
          </cell>
          <cell r="Q362">
            <v>0</v>
          </cell>
          <cell r="R362">
            <v>-4</v>
          </cell>
        </row>
        <row r="363">
          <cell r="E363" t="str">
            <v>REM0000592</v>
          </cell>
          <cell r="F363" t="str">
            <v>豪泺右置大镜体哑光黑左</v>
          </cell>
          <cell r="G363" t="str">
            <v>ABS喷涂哑光黑</v>
          </cell>
          <cell r="H363" t="str">
            <v>Ea</v>
          </cell>
          <cell r="I363">
            <v>95</v>
          </cell>
          <cell r="J363">
            <v>55.779875840099997</v>
          </cell>
          <cell r="K363">
            <v>56.216538815</v>
          </cell>
          <cell r="L363">
            <v>5299.0882048095</v>
          </cell>
          <cell r="M363">
            <v>0</v>
          </cell>
          <cell r="N363">
            <v>57.165283078199998</v>
          </cell>
          <cell r="O363">
            <v>56.216538815</v>
          </cell>
          <cell r="P363">
            <v>0.94874426320000005</v>
          </cell>
          <cell r="Q363">
            <v>0</v>
          </cell>
          <cell r="R363">
            <v>-4</v>
          </cell>
        </row>
        <row r="364">
          <cell r="E364" t="str">
            <v>REM0000593</v>
          </cell>
          <cell r="F364" t="str">
            <v>豪泺右置小镜体哑光黑左</v>
          </cell>
          <cell r="G364" t="str">
            <v>ABS喷涂哑光黑</v>
          </cell>
          <cell r="H364" t="str">
            <v>Ea</v>
          </cell>
          <cell r="I364">
            <v>19</v>
          </cell>
          <cell r="J364">
            <v>52.5296110305</v>
          </cell>
          <cell r="K364">
            <v>52.694318070000001</v>
          </cell>
          <cell r="L364">
            <v>998.06260957949996</v>
          </cell>
          <cell r="M364">
            <v>0</v>
          </cell>
          <cell r="N364">
            <v>53.805870027899999</v>
          </cell>
          <cell r="O364">
            <v>52.694318070000001</v>
          </cell>
          <cell r="P364">
            <v>1.1115519578999999</v>
          </cell>
          <cell r="Q364">
            <v>0</v>
          </cell>
          <cell r="R364">
            <v>-4</v>
          </cell>
        </row>
        <row r="365">
          <cell r="E365" t="str">
            <v>REM0000594</v>
          </cell>
          <cell r="F365" t="str">
            <v>豪泺大调整机构支撑板</v>
          </cell>
          <cell r="G365" t="str">
            <v>PA6+GF45</v>
          </cell>
          <cell r="H365" t="str">
            <v>Ea</v>
          </cell>
          <cell r="I365">
            <v>164</v>
          </cell>
          <cell r="J365">
            <v>5.9163986350000002</v>
          </cell>
          <cell r="K365">
            <v>5.8768801000000002</v>
          </cell>
          <cell r="L365">
            <v>970.28937613999994</v>
          </cell>
          <cell r="M365">
            <v>0</v>
          </cell>
          <cell r="N365">
            <v>6.0289003077999999</v>
          </cell>
          <cell r="O365">
            <v>5.8768801000000002</v>
          </cell>
          <cell r="P365">
            <v>0.1520202078</v>
          </cell>
          <cell r="Q365">
            <v>0</v>
          </cell>
          <cell r="R365">
            <v>0</v>
          </cell>
        </row>
        <row r="366">
          <cell r="E366" t="str">
            <v>REM0000596</v>
          </cell>
          <cell r="F366" t="str">
            <v>豪泺右置大镜体哑光黑右</v>
          </cell>
          <cell r="G366" t="str">
            <v>ABS喷涂哑光黑</v>
          </cell>
          <cell r="H366" t="str">
            <v>Ea</v>
          </cell>
          <cell r="I366">
            <v>1</v>
          </cell>
          <cell r="J366">
            <v>56.106632591500002</v>
          </cell>
          <cell r="K366">
            <v>56.570635934999999</v>
          </cell>
          <cell r="L366">
            <v>56.106632591500002</v>
          </cell>
          <cell r="M366">
            <v>0</v>
          </cell>
          <cell r="N366">
            <v>57.503012758399997</v>
          </cell>
          <cell r="O366">
            <v>56.570635934999999</v>
          </cell>
          <cell r="P366">
            <v>0.93237682340000005</v>
          </cell>
          <cell r="Q366">
            <v>0</v>
          </cell>
          <cell r="R366">
            <v>0</v>
          </cell>
        </row>
        <row r="367">
          <cell r="E367" t="str">
            <v>REM0000597</v>
          </cell>
          <cell r="F367" t="str">
            <v>豪泺左置车小镜体右</v>
          </cell>
          <cell r="H367" t="str">
            <v>Ea</v>
          </cell>
          <cell r="I367">
            <v>46</v>
          </cell>
          <cell r="J367">
            <v>35.276123908099997</v>
          </cell>
          <cell r="K367">
            <v>35.819839764999998</v>
          </cell>
          <cell r="L367">
            <v>1622.7016997726</v>
          </cell>
          <cell r="M367">
            <v>0</v>
          </cell>
          <cell r="N367">
            <v>36.087076085100001</v>
          </cell>
          <cell r="O367">
            <v>35.819839764999998</v>
          </cell>
          <cell r="P367">
            <v>0.26723632009999998</v>
          </cell>
          <cell r="Q367">
            <v>0</v>
          </cell>
          <cell r="R367">
            <v>0</v>
          </cell>
        </row>
        <row r="368">
          <cell r="E368" t="str">
            <v>REM0000603</v>
          </cell>
          <cell r="F368" t="str">
            <v>斯太尔王左上镜座</v>
          </cell>
          <cell r="G368" t="str">
            <v>ZL104</v>
          </cell>
          <cell r="H368" t="str">
            <v>Ea</v>
          </cell>
          <cell r="I368">
            <v>1</v>
          </cell>
          <cell r="J368">
            <v>2.1224135575999998</v>
          </cell>
          <cell r="K368">
            <v>2.2999999999999998</v>
          </cell>
          <cell r="L368">
            <v>2.1224135575999998</v>
          </cell>
          <cell r="M368">
            <v>90</v>
          </cell>
          <cell r="N368">
            <v>2.1936870442999998</v>
          </cell>
          <cell r="O368">
            <v>2.2999999999999998</v>
          </cell>
          <cell r="P368">
            <v>-0.1063129557</v>
          </cell>
          <cell r="Q368">
            <v>197.431833987</v>
          </cell>
          <cell r="R368">
            <v>-90</v>
          </cell>
        </row>
        <row r="369">
          <cell r="E369" t="str">
            <v>REM0000606</v>
          </cell>
          <cell r="F369" t="str">
            <v>斯太尔王左上胶垫</v>
          </cell>
          <cell r="G369" t="str">
            <v>三元乙丙橡胶</v>
          </cell>
          <cell r="H369" t="str">
            <v>Ea</v>
          </cell>
          <cell r="I369">
            <v>0</v>
          </cell>
          <cell r="J369">
            <v>0.29339999999999999</v>
          </cell>
          <cell r="K369">
            <v>0.29339999999999999</v>
          </cell>
          <cell r="L369">
            <v>0</v>
          </cell>
          <cell r="M369">
            <v>90</v>
          </cell>
          <cell r="N369">
            <v>0.50139999999999996</v>
          </cell>
          <cell r="O369">
            <v>0.29339999999999999</v>
          </cell>
          <cell r="P369">
            <v>0.20799999999999999</v>
          </cell>
          <cell r="Q369">
            <v>45.125999999999998</v>
          </cell>
          <cell r="R369">
            <v>-90</v>
          </cell>
        </row>
        <row r="370">
          <cell r="E370" t="str">
            <v>REM0000620</v>
          </cell>
          <cell r="F370" t="str">
            <v>转轴防尘帽二</v>
          </cell>
          <cell r="G370" t="str">
            <v>0A-0088-S05</v>
          </cell>
          <cell r="H370" t="str">
            <v>Ea</v>
          </cell>
          <cell r="I370">
            <v>111</v>
          </cell>
          <cell r="J370">
            <v>0.61245472960000003</v>
          </cell>
          <cell r="K370">
            <v>0.66369999999999996</v>
          </cell>
          <cell r="L370">
            <v>67.982474985600007</v>
          </cell>
          <cell r="M370">
            <v>0</v>
          </cell>
          <cell r="N370">
            <v>0.63302177879999999</v>
          </cell>
          <cell r="O370">
            <v>0.66369999999999996</v>
          </cell>
          <cell r="P370">
            <v>-3.0678221200000001E-2</v>
          </cell>
          <cell r="Q370">
            <v>0</v>
          </cell>
          <cell r="R370">
            <v>0</v>
          </cell>
        </row>
        <row r="371">
          <cell r="E371" t="str">
            <v>REM0000630</v>
          </cell>
          <cell r="F371" t="str">
            <v>一汽MV3左上镜座</v>
          </cell>
          <cell r="G371" t="str">
            <v>ZL104</v>
          </cell>
          <cell r="H371" t="str">
            <v>Ea</v>
          </cell>
          <cell r="I371">
            <v>41</v>
          </cell>
          <cell r="J371">
            <v>8.1317045699000001</v>
          </cell>
          <cell r="K371">
            <v>8.8120999999999992</v>
          </cell>
          <cell r="L371">
            <v>333.39988736589999</v>
          </cell>
          <cell r="M371">
            <v>207</v>
          </cell>
          <cell r="N371">
            <v>8.4047780884000005</v>
          </cell>
          <cell r="O371">
            <v>8.8120999999999992</v>
          </cell>
          <cell r="P371">
            <v>-0.40732191159999998</v>
          </cell>
          <cell r="Q371">
            <v>1739.7890642988</v>
          </cell>
          <cell r="R371">
            <v>-232</v>
          </cell>
        </row>
        <row r="372">
          <cell r="E372" t="str">
            <v>REM0000631</v>
          </cell>
          <cell r="F372" t="str">
            <v>一汽MV3左下镜座</v>
          </cell>
          <cell r="G372" t="str">
            <v>ZL104</v>
          </cell>
          <cell r="H372" t="str">
            <v>Ea</v>
          </cell>
          <cell r="I372">
            <v>8</v>
          </cell>
          <cell r="J372">
            <v>8.0264144017000003</v>
          </cell>
          <cell r="K372">
            <v>8.6980000000000004</v>
          </cell>
          <cell r="L372">
            <v>64.211315213600002</v>
          </cell>
          <cell r="M372">
            <v>195</v>
          </cell>
          <cell r="N372">
            <v>8.2959521355000003</v>
          </cell>
          <cell r="O372">
            <v>8.6980000000000004</v>
          </cell>
          <cell r="P372">
            <v>-0.40204786450000002</v>
          </cell>
          <cell r="Q372">
            <v>1617.7106664225</v>
          </cell>
          <cell r="R372">
            <v>-182</v>
          </cell>
        </row>
        <row r="373">
          <cell r="E373" t="str">
            <v>REM0000632</v>
          </cell>
          <cell r="F373" t="str">
            <v>MV3左镜杆</v>
          </cell>
          <cell r="G373" t="str">
            <v>Q235 ∮25*2mm</v>
          </cell>
          <cell r="H373" t="str">
            <v>Ea</v>
          </cell>
          <cell r="I373">
            <v>168</v>
          </cell>
          <cell r="J373">
            <v>7.8599644451000001</v>
          </cell>
          <cell r="K373">
            <v>8.5562199999999997</v>
          </cell>
          <cell r="L373">
            <v>1320.4740267768</v>
          </cell>
          <cell r="M373">
            <v>117</v>
          </cell>
          <cell r="N373">
            <v>8.0448450418000004</v>
          </cell>
          <cell r="O373">
            <v>8.5562199999999997</v>
          </cell>
          <cell r="P373">
            <v>-0.51137495820000001</v>
          </cell>
          <cell r="Q373">
            <v>941.24686989060001</v>
          </cell>
          <cell r="R373">
            <v>-182</v>
          </cell>
        </row>
        <row r="374">
          <cell r="E374" t="str">
            <v>REM0000633</v>
          </cell>
          <cell r="F374" t="str">
            <v>MV3下镜座装饰罩</v>
          </cell>
          <cell r="G374" t="str">
            <v>ABS黑色</v>
          </cell>
          <cell r="H374" t="str">
            <v>Ea</v>
          </cell>
          <cell r="I374">
            <v>385</v>
          </cell>
          <cell r="J374">
            <v>3.9292619718999999</v>
          </cell>
          <cell r="K374">
            <v>3.8517677400000001</v>
          </cell>
          <cell r="L374">
            <v>1512.7658591815</v>
          </cell>
          <cell r="M374">
            <v>0</v>
          </cell>
          <cell r="N374">
            <v>3.9962407008</v>
          </cell>
          <cell r="O374">
            <v>3.8517677400000001</v>
          </cell>
          <cell r="P374">
            <v>0.14447296079999999</v>
          </cell>
          <cell r="Q374">
            <v>0</v>
          </cell>
          <cell r="R374">
            <v>-296</v>
          </cell>
        </row>
        <row r="375">
          <cell r="E375" t="str">
            <v>REM0000634</v>
          </cell>
          <cell r="F375" t="str">
            <v>一汽MV3镜杆下护套</v>
          </cell>
          <cell r="H375" t="str">
            <v>Ea</v>
          </cell>
          <cell r="I375">
            <v>8</v>
          </cell>
          <cell r="J375">
            <v>3.2663021862999999</v>
          </cell>
          <cell r="K375">
            <v>3.5396000000000001</v>
          </cell>
          <cell r="L375">
            <v>26.130417490399999</v>
          </cell>
          <cell r="M375">
            <v>384</v>
          </cell>
          <cell r="N375">
            <v>3.3759889835000001</v>
          </cell>
          <cell r="O375">
            <v>3.5396000000000001</v>
          </cell>
          <cell r="P375">
            <v>-0.16361101650000001</v>
          </cell>
          <cell r="Q375">
            <v>1296.3797696639999</v>
          </cell>
          <cell r="R375">
            <v>-356</v>
          </cell>
        </row>
        <row r="376">
          <cell r="E376" t="str">
            <v>REM0000635</v>
          </cell>
          <cell r="F376" t="str">
            <v>一汽MV3上镜座垫片</v>
          </cell>
          <cell r="H376" t="str">
            <v>Ea</v>
          </cell>
          <cell r="I376">
            <v>8</v>
          </cell>
          <cell r="J376">
            <v>0.79553596869999998</v>
          </cell>
          <cell r="K376">
            <v>0.86209999999999998</v>
          </cell>
          <cell r="L376">
            <v>6.3642877495999999</v>
          </cell>
          <cell r="M376">
            <v>384</v>
          </cell>
          <cell r="N376">
            <v>0.82225113080000001</v>
          </cell>
          <cell r="O376">
            <v>0.86209999999999998</v>
          </cell>
          <cell r="P376">
            <v>-3.9848869199999998E-2</v>
          </cell>
          <cell r="Q376">
            <v>315.74443422719997</v>
          </cell>
          <cell r="R376">
            <v>-356</v>
          </cell>
        </row>
        <row r="377">
          <cell r="E377" t="str">
            <v>REM0000636</v>
          </cell>
          <cell r="F377" t="str">
            <v>一汽MV3下镜座垫片左</v>
          </cell>
          <cell r="H377" t="str">
            <v>Ea</v>
          </cell>
          <cell r="I377">
            <v>636</v>
          </cell>
          <cell r="J377">
            <v>0.61494625859999996</v>
          </cell>
          <cell r="K377">
            <v>0.66639999999999999</v>
          </cell>
          <cell r="L377">
            <v>391.10582046960002</v>
          </cell>
          <cell r="M377">
            <v>0</v>
          </cell>
          <cell r="N377">
            <v>0.63559697670000004</v>
          </cell>
          <cell r="O377">
            <v>0.66639999999999999</v>
          </cell>
          <cell r="P377">
            <v>-3.0803023299999999E-2</v>
          </cell>
          <cell r="Q377">
            <v>0</v>
          </cell>
          <cell r="R377">
            <v>-199</v>
          </cell>
        </row>
        <row r="378">
          <cell r="E378" t="str">
            <v>REM0000637</v>
          </cell>
          <cell r="F378" t="str">
            <v>一汽MV3右上镜座</v>
          </cell>
          <cell r="G378" t="str">
            <v>ZL104</v>
          </cell>
          <cell r="H378" t="str">
            <v>Ea</v>
          </cell>
          <cell r="I378">
            <v>35</v>
          </cell>
          <cell r="J378">
            <v>8.1317045699000001</v>
          </cell>
          <cell r="K378">
            <v>8.8120999999999992</v>
          </cell>
          <cell r="L378">
            <v>284.60965994650002</v>
          </cell>
          <cell r="M378">
            <v>92</v>
          </cell>
          <cell r="N378">
            <v>8.8120999999999992</v>
          </cell>
          <cell r="O378">
            <v>8.8120999999999992</v>
          </cell>
          <cell r="P378">
            <v>0</v>
          </cell>
          <cell r="Q378">
            <v>810.71320000000003</v>
          </cell>
          <cell r="R378">
            <v>-127</v>
          </cell>
        </row>
        <row r="379">
          <cell r="E379" t="str">
            <v>REM0000638</v>
          </cell>
          <cell r="F379" t="str">
            <v>一汽MV3右下镜座</v>
          </cell>
          <cell r="G379" t="str">
            <v>ZL104</v>
          </cell>
          <cell r="H379" t="str">
            <v>Ea</v>
          </cell>
          <cell r="I379">
            <v>0</v>
          </cell>
          <cell r="J379">
            <v>8.6980000000000004</v>
          </cell>
          <cell r="K379">
            <v>8.6980000000000004</v>
          </cell>
          <cell r="L379">
            <v>0</v>
          </cell>
          <cell r="M379">
            <v>189</v>
          </cell>
          <cell r="N379">
            <v>8.2959521355000003</v>
          </cell>
          <cell r="O379">
            <v>8.6980000000000004</v>
          </cell>
          <cell r="P379">
            <v>-0.40204786450000002</v>
          </cell>
          <cell r="Q379">
            <v>1567.9349536095001</v>
          </cell>
          <cell r="R379">
            <v>-174</v>
          </cell>
        </row>
        <row r="380">
          <cell r="E380" t="str">
            <v>REM0000639</v>
          </cell>
          <cell r="F380" t="str">
            <v>MV3右镜杆</v>
          </cell>
          <cell r="G380" t="str">
            <v>Q235 ∮25*2mm</v>
          </cell>
          <cell r="H380" t="str">
            <v>Ea</v>
          </cell>
          <cell r="I380">
            <v>318</v>
          </cell>
          <cell r="J380">
            <v>8.0897849217999998</v>
          </cell>
          <cell r="K380">
            <v>8.8052700000000002</v>
          </cell>
          <cell r="L380">
            <v>2572.5516051323998</v>
          </cell>
          <cell r="M380">
            <v>100</v>
          </cell>
          <cell r="N380">
            <v>8.2823831975999997</v>
          </cell>
          <cell r="O380">
            <v>8.8052700000000002</v>
          </cell>
          <cell r="P380">
            <v>-0.52288680239999996</v>
          </cell>
          <cell r="Q380">
            <v>828.23831975999997</v>
          </cell>
          <cell r="R380">
            <v>-174</v>
          </cell>
        </row>
        <row r="381">
          <cell r="E381" t="str">
            <v>REM0000640</v>
          </cell>
          <cell r="F381" t="str">
            <v>一汽MV3下镜座垫片右</v>
          </cell>
          <cell r="H381" t="str">
            <v>Ea</v>
          </cell>
          <cell r="I381">
            <v>-79</v>
          </cell>
          <cell r="J381">
            <v>0.61494625859999996</v>
          </cell>
          <cell r="K381">
            <v>0.66639999999999999</v>
          </cell>
          <cell r="L381">
            <v>-48.580754429400002</v>
          </cell>
          <cell r="M381">
            <v>116</v>
          </cell>
          <cell r="N381">
            <v>0.63559697670000004</v>
          </cell>
          <cell r="O381">
            <v>0.66639999999999999</v>
          </cell>
          <cell r="P381">
            <v>-3.0803023299999999E-2</v>
          </cell>
          <cell r="Q381">
            <v>73.729249297199999</v>
          </cell>
          <cell r="R381">
            <v>-174</v>
          </cell>
        </row>
        <row r="382">
          <cell r="E382" t="str">
            <v>REM0000681</v>
          </cell>
          <cell r="F382" t="str">
            <v>M20左镜片</v>
          </cell>
          <cell r="G382" t="str">
            <v>浮法玻璃SR1350+100/-150</v>
          </cell>
          <cell r="H382" t="str">
            <v>Ea</v>
          </cell>
          <cell r="I382">
            <v>2965</v>
          </cell>
          <cell r="J382">
            <v>3.0359741758999998</v>
          </cell>
          <cell r="K382">
            <v>3.29</v>
          </cell>
          <cell r="L382">
            <v>9001.6634315435003</v>
          </cell>
          <cell r="M382">
            <v>0</v>
          </cell>
          <cell r="N382">
            <v>3.1379262504000001</v>
          </cell>
          <cell r="O382">
            <v>3.29</v>
          </cell>
          <cell r="P382">
            <v>-0.1520737496</v>
          </cell>
          <cell r="Q382">
            <v>0</v>
          </cell>
          <cell r="R382">
            <v>0</v>
          </cell>
        </row>
        <row r="383">
          <cell r="E383" t="str">
            <v>REM0000682</v>
          </cell>
          <cell r="F383" t="str">
            <v>M20左镜片托</v>
          </cell>
          <cell r="G383" t="str">
            <v>PP黑色</v>
          </cell>
          <cell r="H383" t="str">
            <v>Ea</v>
          </cell>
          <cell r="I383">
            <v>141</v>
          </cell>
          <cell r="J383">
            <v>8.3377163656000004</v>
          </cell>
          <cell r="K383">
            <v>8.0520745680000001</v>
          </cell>
          <cell r="L383">
            <v>1175.6180075496</v>
          </cell>
          <cell r="M383">
            <v>0</v>
          </cell>
          <cell r="N383">
            <v>8.4604590329999994</v>
          </cell>
          <cell r="O383">
            <v>8.0520745680000001</v>
          </cell>
          <cell r="P383">
            <v>0.40838446499999997</v>
          </cell>
          <cell r="Q383">
            <v>0</v>
          </cell>
          <cell r="R383">
            <v>0</v>
          </cell>
        </row>
        <row r="384">
          <cell r="E384" t="str">
            <v>REM0000683</v>
          </cell>
          <cell r="F384" t="str">
            <v>M20左基板</v>
          </cell>
          <cell r="G384" t="str">
            <v>AS93V</v>
          </cell>
          <cell r="H384" t="str">
            <v>Ea</v>
          </cell>
          <cell r="I384">
            <v>79</v>
          </cell>
          <cell r="J384">
            <v>7.0038032579999996</v>
          </cell>
          <cell r="K384">
            <v>6.8530059000000003</v>
          </cell>
          <cell r="L384">
            <v>553.30045738199999</v>
          </cell>
          <cell r="M384">
            <v>0</v>
          </cell>
          <cell r="N384">
            <v>7.1202131972</v>
          </cell>
          <cell r="O384">
            <v>6.8530059000000003</v>
          </cell>
          <cell r="P384">
            <v>0.26720729720000003</v>
          </cell>
          <cell r="Q384">
            <v>0</v>
          </cell>
          <cell r="R384">
            <v>0</v>
          </cell>
        </row>
        <row r="385">
          <cell r="E385" t="str">
            <v>REM0000684</v>
          </cell>
          <cell r="F385" t="str">
            <v>M20左三角座</v>
          </cell>
          <cell r="G385" t="str">
            <v>AS93V</v>
          </cell>
          <cell r="H385" t="str">
            <v>Ea</v>
          </cell>
          <cell r="I385">
            <v>42</v>
          </cell>
          <cell r="J385">
            <v>14.0024140255</v>
          </cell>
          <cell r="K385">
            <v>13.767806200000001</v>
          </cell>
          <cell r="L385">
            <v>588.10138907099997</v>
          </cell>
          <cell r="M385">
            <v>0</v>
          </cell>
          <cell r="N385">
            <v>14.245928945099999</v>
          </cell>
          <cell r="O385">
            <v>13.767806200000001</v>
          </cell>
          <cell r="P385">
            <v>0.47812274510000002</v>
          </cell>
          <cell r="Q385">
            <v>0</v>
          </cell>
          <cell r="R385">
            <v>0</v>
          </cell>
        </row>
        <row r="386">
          <cell r="E386" t="str">
            <v>REM0000687</v>
          </cell>
          <cell r="F386" t="str">
            <v>M20胶条</v>
          </cell>
          <cell r="G386" t="str">
            <v>发泡EPDM</v>
          </cell>
          <cell r="H386" t="str">
            <v>Ea</v>
          </cell>
          <cell r="I386">
            <v>338</v>
          </cell>
          <cell r="J386">
            <v>7.3823080299999996E-2</v>
          </cell>
          <cell r="K386">
            <v>0.08</v>
          </cell>
          <cell r="L386">
            <v>24.9522011414</v>
          </cell>
          <cell r="M386">
            <v>0</v>
          </cell>
          <cell r="N386">
            <v>7.6302158100000003E-2</v>
          </cell>
          <cell r="O386">
            <v>0.08</v>
          </cell>
          <cell r="P386">
            <v>-3.6978419000000002E-3</v>
          </cell>
          <cell r="Q386">
            <v>0</v>
          </cell>
          <cell r="R386">
            <v>0</v>
          </cell>
        </row>
        <row r="387">
          <cell r="E387" t="str">
            <v>REM0000693</v>
          </cell>
          <cell r="F387" t="str">
            <v>M20改型面罩格陵兰白左</v>
          </cell>
          <cell r="H387" t="str">
            <v>Ea</v>
          </cell>
          <cell r="I387">
            <v>88</v>
          </cell>
          <cell r="J387">
            <v>33.461090755900003</v>
          </cell>
          <cell r="K387">
            <v>33.336546200000001</v>
          </cell>
          <cell r="L387">
            <v>2944.5759865191999</v>
          </cell>
          <cell r="M387">
            <v>0</v>
          </cell>
          <cell r="N387">
            <v>34.2962754805</v>
          </cell>
          <cell r="O387">
            <v>33.336546200000001</v>
          </cell>
          <cell r="P387">
            <v>0.95972928049999995</v>
          </cell>
          <cell r="Q387">
            <v>0</v>
          </cell>
          <cell r="R387">
            <v>0</v>
          </cell>
        </row>
        <row r="388">
          <cell r="E388" t="str">
            <v>REM0000700</v>
          </cell>
          <cell r="F388" t="str">
            <v>M20改型左镜壳</v>
          </cell>
          <cell r="G388" t="str">
            <v>ABS黑色</v>
          </cell>
          <cell r="H388" t="str">
            <v>Ea</v>
          </cell>
          <cell r="I388">
            <v>129</v>
          </cell>
          <cell r="J388">
            <v>11.945942286199999</v>
          </cell>
          <cell r="K388">
            <v>11.67410821</v>
          </cell>
          <cell r="L388">
            <v>1541.0265549198</v>
          </cell>
          <cell r="M388">
            <v>0</v>
          </cell>
          <cell r="N388">
            <v>12.1421369575</v>
          </cell>
          <cell r="O388">
            <v>11.67410821</v>
          </cell>
          <cell r="P388">
            <v>0.46802874750000001</v>
          </cell>
          <cell r="Q388">
            <v>0</v>
          </cell>
          <cell r="R388">
            <v>0</v>
          </cell>
        </row>
        <row r="389">
          <cell r="E389" t="str">
            <v>REM0000702</v>
          </cell>
          <cell r="F389" t="str">
            <v>M20改型面罩底漆左</v>
          </cell>
          <cell r="H389" t="str">
            <v>Ea</v>
          </cell>
          <cell r="I389">
            <v>8</v>
          </cell>
          <cell r="J389">
            <v>26.071280459</v>
          </cell>
          <cell r="K389">
            <v>25.328416199999999</v>
          </cell>
          <cell r="L389">
            <v>208.570243672</v>
          </cell>
          <cell r="M389">
            <v>0</v>
          </cell>
          <cell r="N389">
            <v>26.6583054673</v>
          </cell>
          <cell r="O389">
            <v>25.328416199999999</v>
          </cell>
          <cell r="P389">
            <v>1.3298892673</v>
          </cell>
          <cell r="Q389">
            <v>0</v>
          </cell>
          <cell r="R389">
            <v>0</v>
          </cell>
        </row>
        <row r="390">
          <cell r="E390" t="str">
            <v>REM0000707</v>
          </cell>
          <cell r="F390" t="str">
            <v>M20右镜片</v>
          </cell>
          <cell r="G390" t="str">
            <v>浮法玻璃SR1350+100/-150</v>
          </cell>
          <cell r="H390" t="str">
            <v>Ea</v>
          </cell>
          <cell r="I390">
            <v>3317</v>
          </cell>
          <cell r="J390">
            <v>3.0359741758999998</v>
          </cell>
          <cell r="K390">
            <v>3.29</v>
          </cell>
          <cell r="L390">
            <v>10070.326341460301</v>
          </cell>
          <cell r="M390">
            <v>0</v>
          </cell>
          <cell r="N390">
            <v>3.1379262504000001</v>
          </cell>
          <cell r="O390">
            <v>3.29</v>
          </cell>
          <cell r="P390">
            <v>-0.1520737496</v>
          </cell>
          <cell r="Q390">
            <v>0</v>
          </cell>
          <cell r="R390">
            <v>0</v>
          </cell>
        </row>
        <row r="391">
          <cell r="E391" t="str">
            <v>REM0000708</v>
          </cell>
          <cell r="F391" t="str">
            <v>M20右镜片托</v>
          </cell>
          <cell r="G391" t="str">
            <v>PP黑色</v>
          </cell>
          <cell r="H391" t="str">
            <v>Ea</v>
          </cell>
          <cell r="I391">
            <v>252</v>
          </cell>
          <cell r="J391">
            <v>8.3377163656000004</v>
          </cell>
          <cell r="K391">
            <v>8.0520745680000001</v>
          </cell>
          <cell r="L391">
            <v>2101.1045241311999</v>
          </cell>
          <cell r="M391">
            <v>0</v>
          </cell>
          <cell r="N391">
            <v>8.4604590329999994</v>
          </cell>
          <cell r="O391">
            <v>8.0520745680000001</v>
          </cell>
          <cell r="P391">
            <v>0.40838446499999997</v>
          </cell>
          <cell r="Q391">
            <v>0</v>
          </cell>
          <cell r="R391">
            <v>0</v>
          </cell>
        </row>
        <row r="392">
          <cell r="E392" t="str">
            <v>REM0000709</v>
          </cell>
          <cell r="F392" t="str">
            <v>M20右基板</v>
          </cell>
          <cell r="G392" t="str">
            <v>AS93V</v>
          </cell>
          <cell r="H392" t="str">
            <v>Ea</v>
          </cell>
          <cell r="I392">
            <v>2930</v>
          </cell>
          <cell r="J392">
            <v>7.0381016456000003</v>
          </cell>
          <cell r="K392">
            <v>6.8901741000000003</v>
          </cell>
          <cell r="L392">
            <v>20621.637821608001</v>
          </cell>
          <cell r="M392">
            <v>0</v>
          </cell>
          <cell r="N392">
            <v>7.1556633706000001</v>
          </cell>
          <cell r="O392">
            <v>6.8901741000000003</v>
          </cell>
          <cell r="P392">
            <v>0.26548927059999999</v>
          </cell>
          <cell r="Q392">
            <v>0</v>
          </cell>
          <cell r="R392">
            <v>0</v>
          </cell>
        </row>
        <row r="393">
          <cell r="E393" t="str">
            <v>REM0000710</v>
          </cell>
          <cell r="F393" t="str">
            <v>M20右三角座</v>
          </cell>
          <cell r="G393" t="str">
            <v>AS93V</v>
          </cell>
          <cell r="H393" t="str">
            <v>Ea</v>
          </cell>
          <cell r="I393">
            <v>391</v>
          </cell>
          <cell r="J393">
            <v>14.3225323102</v>
          </cell>
          <cell r="K393">
            <v>14.114709400000001</v>
          </cell>
          <cell r="L393">
            <v>5600.1101332881999</v>
          </cell>
          <cell r="M393">
            <v>0</v>
          </cell>
          <cell r="N393">
            <v>14.5767972301</v>
          </cell>
          <cell r="O393">
            <v>14.114709400000001</v>
          </cell>
          <cell r="P393">
            <v>0.46208783009999999</v>
          </cell>
          <cell r="Q393">
            <v>0</v>
          </cell>
          <cell r="R393">
            <v>0</v>
          </cell>
        </row>
        <row r="394">
          <cell r="E394" t="str">
            <v>REM0000723</v>
          </cell>
          <cell r="F394" t="str">
            <v>M20改型右镜壳</v>
          </cell>
          <cell r="G394" t="str">
            <v>ABS黑色</v>
          </cell>
          <cell r="H394" t="str">
            <v>Ea</v>
          </cell>
          <cell r="I394">
            <v>91</v>
          </cell>
          <cell r="J394">
            <v>11.945942286199999</v>
          </cell>
          <cell r="K394">
            <v>11.67410821</v>
          </cell>
          <cell r="L394">
            <v>1087.0807480441999</v>
          </cell>
          <cell r="M394">
            <v>0</v>
          </cell>
          <cell r="N394">
            <v>12.1421369575</v>
          </cell>
          <cell r="O394">
            <v>11.67410821</v>
          </cell>
          <cell r="P394">
            <v>0.46802874750000001</v>
          </cell>
          <cell r="Q394">
            <v>0</v>
          </cell>
          <cell r="R394">
            <v>0</v>
          </cell>
        </row>
        <row r="395">
          <cell r="E395" t="str">
            <v>REM0000725</v>
          </cell>
          <cell r="F395" t="str">
            <v>M20改型面罩底漆右</v>
          </cell>
          <cell r="H395" t="str">
            <v>Ea</v>
          </cell>
          <cell r="I395">
            <v>8</v>
          </cell>
          <cell r="J395">
            <v>26.071280459</v>
          </cell>
          <cell r="K395">
            <v>25.328416199999999</v>
          </cell>
          <cell r="L395">
            <v>208.570243672</v>
          </cell>
          <cell r="M395">
            <v>0</v>
          </cell>
          <cell r="N395">
            <v>26.6583054673</v>
          </cell>
          <cell r="O395">
            <v>25.328416199999999</v>
          </cell>
          <cell r="P395">
            <v>1.3298892673</v>
          </cell>
          <cell r="Q395">
            <v>0</v>
          </cell>
          <cell r="R395">
            <v>0</v>
          </cell>
        </row>
        <row r="396">
          <cell r="E396" t="str">
            <v>REM0000777</v>
          </cell>
          <cell r="F396" t="str">
            <v>C30DLED灯合件</v>
          </cell>
          <cell r="H396" t="str">
            <v>Ea</v>
          </cell>
          <cell r="I396">
            <v>6285</v>
          </cell>
          <cell r="J396">
            <v>6.0867129677999996</v>
          </cell>
          <cell r="K396">
            <v>6.5960000000000001</v>
          </cell>
          <cell r="L396">
            <v>38254.991002622999</v>
          </cell>
          <cell r="M396">
            <v>0</v>
          </cell>
          <cell r="N396">
            <v>6.2911129323999999</v>
          </cell>
          <cell r="O396">
            <v>6.5960000000000001</v>
          </cell>
          <cell r="P396">
            <v>-0.30488706760000001</v>
          </cell>
          <cell r="Q396">
            <v>0</v>
          </cell>
          <cell r="R396">
            <v>0</v>
          </cell>
        </row>
        <row r="397">
          <cell r="E397" t="str">
            <v>REM0000778</v>
          </cell>
          <cell r="F397" t="str">
            <v>C30D左镜片</v>
          </cell>
          <cell r="H397" t="str">
            <v>Ea</v>
          </cell>
          <cell r="I397">
            <v>4858</v>
          </cell>
          <cell r="J397">
            <v>3.5065963125000001</v>
          </cell>
          <cell r="K397">
            <v>3.8</v>
          </cell>
          <cell r="L397">
            <v>17035.044886125001</v>
          </cell>
          <cell r="M397">
            <v>0</v>
          </cell>
          <cell r="N397">
            <v>3.6243525079999999</v>
          </cell>
          <cell r="O397">
            <v>3.8</v>
          </cell>
          <cell r="P397">
            <v>-0.17564749199999999</v>
          </cell>
          <cell r="Q397">
            <v>0</v>
          </cell>
          <cell r="R397">
            <v>0</v>
          </cell>
        </row>
        <row r="398">
          <cell r="E398" t="str">
            <v>REM0000780</v>
          </cell>
          <cell r="F398" t="str">
            <v>C30D线束合件插接器</v>
          </cell>
          <cell r="H398" t="str">
            <v>Ea</v>
          </cell>
          <cell r="I398">
            <v>8702</v>
          </cell>
          <cell r="J398">
            <v>0.60904041220000005</v>
          </cell>
          <cell r="K398">
            <v>0.66</v>
          </cell>
          <cell r="L398">
            <v>5299.8696669643996</v>
          </cell>
          <cell r="M398">
            <v>0</v>
          </cell>
          <cell r="N398">
            <v>0.62949280399999996</v>
          </cell>
          <cell r="O398">
            <v>0.66</v>
          </cell>
          <cell r="P398">
            <v>-3.0507196E-2</v>
          </cell>
          <cell r="Q398">
            <v>0</v>
          </cell>
          <cell r="R398">
            <v>0</v>
          </cell>
        </row>
        <row r="399">
          <cell r="E399" t="str">
            <v>REM0000782</v>
          </cell>
          <cell r="F399" t="str">
            <v>C33D手折基板左</v>
          </cell>
          <cell r="H399" t="str">
            <v>EA</v>
          </cell>
          <cell r="I399">
            <v>1000</v>
          </cell>
          <cell r="J399">
            <v>3.5141631783</v>
          </cell>
          <cell r="K399">
            <v>3.8081999999999998</v>
          </cell>
          <cell r="L399">
            <v>3514.1631782999998</v>
          </cell>
          <cell r="M399">
            <v>0</v>
          </cell>
          <cell r="N399">
            <v>5.3411510645</v>
          </cell>
          <cell r="O399">
            <v>3.8081999999999998</v>
          </cell>
          <cell r="P399">
            <v>1.5329510645</v>
          </cell>
          <cell r="Q399">
            <v>0</v>
          </cell>
          <cell r="R399">
            <v>0</v>
          </cell>
        </row>
        <row r="400">
          <cell r="E400" t="str">
            <v>REM0000786</v>
          </cell>
          <cell r="F400" t="str">
            <v>C30D线束合件(低配)</v>
          </cell>
          <cell r="H400" t="str">
            <v>Ea</v>
          </cell>
          <cell r="I400">
            <v>1766</v>
          </cell>
          <cell r="J400">
            <v>3.8849395989</v>
          </cell>
          <cell r="K400">
            <v>4.21</v>
          </cell>
          <cell r="L400">
            <v>6860.8033316574001</v>
          </cell>
          <cell r="M400">
            <v>0</v>
          </cell>
          <cell r="N400">
            <v>5.0168668927000004</v>
          </cell>
          <cell r="O400">
            <v>4.21</v>
          </cell>
          <cell r="P400">
            <v>0.8068668927</v>
          </cell>
          <cell r="Q400">
            <v>0</v>
          </cell>
          <cell r="R400">
            <v>0</v>
          </cell>
        </row>
        <row r="401">
          <cell r="E401" t="str">
            <v>REM0000790</v>
          </cell>
          <cell r="F401" t="str">
            <v>C30D左三角垫</v>
          </cell>
          <cell r="H401" t="str">
            <v>Ea</v>
          </cell>
          <cell r="I401">
            <v>5373</v>
          </cell>
          <cell r="J401">
            <v>2.2427451783999999</v>
          </cell>
          <cell r="K401">
            <v>2.4304000000000001</v>
          </cell>
          <cell r="L401">
            <v>12050.269843543199</v>
          </cell>
          <cell r="M401">
            <v>0</v>
          </cell>
          <cell r="N401">
            <v>2.3180595620000002</v>
          </cell>
          <cell r="O401">
            <v>2.4304000000000001</v>
          </cell>
          <cell r="P401">
            <v>-0.112340438</v>
          </cell>
          <cell r="Q401">
            <v>0</v>
          </cell>
          <cell r="R401">
            <v>0</v>
          </cell>
        </row>
        <row r="402">
          <cell r="E402" t="str">
            <v>REM0000794</v>
          </cell>
          <cell r="F402" t="str">
            <v>M50N阻尼片</v>
          </cell>
          <cell r="G402" t="str">
            <v>65Mn</v>
          </cell>
          <cell r="H402" t="str">
            <v>Ea</v>
          </cell>
          <cell r="I402">
            <v>606</v>
          </cell>
          <cell r="J402">
            <v>0.21482516360000001</v>
          </cell>
          <cell r="K402">
            <v>0.23280000000000001</v>
          </cell>
          <cell r="L402">
            <v>130.18404914160001</v>
          </cell>
          <cell r="M402">
            <v>90</v>
          </cell>
          <cell r="N402">
            <v>0.22203928000000001</v>
          </cell>
          <cell r="O402">
            <v>0.23280000000000001</v>
          </cell>
          <cell r="P402">
            <v>-1.076072E-2</v>
          </cell>
          <cell r="Q402">
            <v>19.983535199999999</v>
          </cell>
          <cell r="R402">
            <v>-180</v>
          </cell>
        </row>
        <row r="403">
          <cell r="E403" t="str">
            <v>REM0000802</v>
          </cell>
          <cell r="F403" t="str">
            <v>C33DB面罩丹霞红左</v>
          </cell>
          <cell r="H403" t="str">
            <v>Ea</v>
          </cell>
          <cell r="I403">
            <v>8</v>
          </cell>
          <cell r="J403">
            <v>11.4241216709</v>
          </cell>
          <cell r="K403">
            <v>12.38</v>
          </cell>
          <cell r="L403">
            <v>91.3929733672</v>
          </cell>
          <cell r="M403">
            <v>0</v>
          </cell>
          <cell r="N403">
            <v>11.807758960399999</v>
          </cell>
          <cell r="O403">
            <v>12.38</v>
          </cell>
          <cell r="P403">
            <v>-0.57224103959999995</v>
          </cell>
          <cell r="Q403">
            <v>0</v>
          </cell>
          <cell r="R403">
            <v>0</v>
          </cell>
        </row>
        <row r="404">
          <cell r="E404" t="str">
            <v>REM0000804</v>
          </cell>
          <cell r="F404" t="str">
            <v>C30D左加热片</v>
          </cell>
          <cell r="H404" t="str">
            <v>Ea</v>
          </cell>
          <cell r="I404">
            <v>13568</v>
          </cell>
          <cell r="J404">
            <v>2.9067837854</v>
          </cell>
          <cell r="K404">
            <v>3.15</v>
          </cell>
          <cell r="L404">
            <v>39439.242400307201</v>
          </cell>
          <cell r="M404">
            <v>0</v>
          </cell>
          <cell r="N404">
            <v>3.0043974738000001</v>
          </cell>
          <cell r="O404">
            <v>3.15</v>
          </cell>
          <cell r="P404">
            <v>-0.1456025262</v>
          </cell>
          <cell r="Q404">
            <v>0</v>
          </cell>
          <cell r="R404">
            <v>0</v>
          </cell>
        </row>
        <row r="405">
          <cell r="E405" t="str">
            <v>REM0000805</v>
          </cell>
          <cell r="F405" t="str">
            <v>C30D线束合件(中配)</v>
          </cell>
          <cell r="H405" t="str">
            <v>Ea</v>
          </cell>
          <cell r="I405">
            <v>7792</v>
          </cell>
          <cell r="J405">
            <v>5.0568809980999996</v>
          </cell>
          <cell r="K405">
            <v>5.48</v>
          </cell>
          <cell r="L405">
            <v>39403.216737195202</v>
          </cell>
          <cell r="M405">
            <v>0</v>
          </cell>
          <cell r="N405">
            <v>5.2266978273999998</v>
          </cell>
          <cell r="O405">
            <v>5.48</v>
          </cell>
          <cell r="P405">
            <v>-0.25330217259999999</v>
          </cell>
          <cell r="Q405">
            <v>0</v>
          </cell>
          <cell r="R405">
            <v>0</v>
          </cell>
        </row>
        <row r="406">
          <cell r="E406" t="str">
            <v>REM0000807</v>
          </cell>
          <cell r="F406" t="str">
            <v>装箱单</v>
          </cell>
          <cell r="G406" t="str">
            <v>100*70</v>
          </cell>
          <cell r="H406" t="str">
            <v>Ea</v>
          </cell>
          <cell r="I406">
            <v>760</v>
          </cell>
          <cell r="J406">
            <v>7.1700666699999999E-2</v>
          </cell>
          <cell r="K406">
            <v>7.7700000000000005E-2</v>
          </cell>
          <cell r="L406">
            <v>54.492506691999999</v>
          </cell>
          <cell r="M406">
            <v>0</v>
          </cell>
          <cell r="N406">
            <v>7.4108470999999995E-2</v>
          </cell>
          <cell r="O406">
            <v>7.7700000000000005E-2</v>
          </cell>
          <cell r="P406">
            <v>-3.591529E-3</v>
          </cell>
          <cell r="Q406">
            <v>0</v>
          </cell>
          <cell r="R406">
            <v>-400</v>
          </cell>
        </row>
        <row r="407">
          <cell r="E407" t="str">
            <v>REM0000809</v>
          </cell>
          <cell r="F407" t="str">
            <v>C30D右镜片</v>
          </cell>
          <cell r="H407" t="str">
            <v>Ea</v>
          </cell>
          <cell r="I407">
            <v>4879</v>
          </cell>
          <cell r="J407">
            <v>3.5065963125000001</v>
          </cell>
          <cell r="K407">
            <v>3.8</v>
          </cell>
          <cell r="L407">
            <v>17108.683408687499</v>
          </cell>
          <cell r="M407">
            <v>0</v>
          </cell>
          <cell r="N407">
            <v>3.6243525079999999</v>
          </cell>
          <cell r="O407">
            <v>3.8</v>
          </cell>
          <cell r="P407">
            <v>-0.17564749199999999</v>
          </cell>
          <cell r="Q407">
            <v>0</v>
          </cell>
          <cell r="R407">
            <v>0</v>
          </cell>
        </row>
        <row r="408">
          <cell r="E408" t="str">
            <v>REM0000811</v>
          </cell>
          <cell r="F408" t="str">
            <v>C33D手折基板右</v>
          </cell>
          <cell r="H408" t="str">
            <v>EA</v>
          </cell>
          <cell r="I408">
            <v>1650</v>
          </cell>
          <cell r="J408">
            <v>3.5141631783</v>
          </cell>
          <cell r="K408">
            <v>3.8081999999999998</v>
          </cell>
          <cell r="L408">
            <v>5798.3692441949997</v>
          </cell>
          <cell r="M408">
            <v>0</v>
          </cell>
          <cell r="N408">
            <v>5.3411510645</v>
          </cell>
          <cell r="O408">
            <v>3.8081999999999998</v>
          </cell>
          <cell r="P408">
            <v>1.5329510645</v>
          </cell>
          <cell r="Q408">
            <v>0</v>
          </cell>
          <cell r="R408">
            <v>0</v>
          </cell>
        </row>
        <row r="409">
          <cell r="E409" t="str">
            <v>REM0000817</v>
          </cell>
          <cell r="F409" t="str">
            <v>C30D右三角垫</v>
          </cell>
          <cell r="H409" t="str">
            <v>Ea</v>
          </cell>
          <cell r="I409">
            <v>5677</v>
          </cell>
          <cell r="J409">
            <v>2.2427451783999999</v>
          </cell>
          <cell r="K409">
            <v>2.4304000000000001</v>
          </cell>
          <cell r="L409">
            <v>12732.0643777768</v>
          </cell>
          <cell r="M409">
            <v>0</v>
          </cell>
          <cell r="N409">
            <v>2.3180595620000002</v>
          </cell>
          <cell r="O409">
            <v>2.4304000000000001</v>
          </cell>
          <cell r="P409">
            <v>-0.112340438</v>
          </cell>
          <cell r="Q409">
            <v>0</v>
          </cell>
          <cell r="R409">
            <v>0</v>
          </cell>
        </row>
        <row r="410">
          <cell r="E410" t="str">
            <v>REM0000818</v>
          </cell>
          <cell r="F410" t="str">
            <v>C30D转轴右</v>
          </cell>
          <cell r="H410" t="str">
            <v>Ea</v>
          </cell>
          <cell r="I410">
            <v>41</v>
          </cell>
          <cell r="J410">
            <v>1.9473605785000001</v>
          </cell>
          <cell r="K410">
            <v>2.1103000000000001</v>
          </cell>
          <cell r="L410">
            <v>79.841783718499997</v>
          </cell>
          <cell r="M410">
            <v>0</v>
          </cell>
          <cell r="N410">
            <v>2.0127555519999998</v>
          </cell>
          <cell r="O410">
            <v>2.1103000000000001</v>
          </cell>
          <cell r="P410">
            <v>-9.7544448000000006E-2</v>
          </cell>
          <cell r="Q410">
            <v>0</v>
          </cell>
          <cell r="R410">
            <v>0</v>
          </cell>
        </row>
        <row r="411">
          <cell r="E411" t="str">
            <v>REM0000825</v>
          </cell>
          <cell r="F411" t="str">
            <v>C30D双面胶</v>
          </cell>
          <cell r="H411" t="str">
            <v>Ea</v>
          </cell>
          <cell r="I411">
            <v>10371</v>
          </cell>
          <cell r="J411">
            <v>0.98738369849999996</v>
          </cell>
          <cell r="K411">
            <v>1.07</v>
          </cell>
          <cell r="L411">
            <v>10240.1563371435</v>
          </cell>
          <cell r="M411">
            <v>0</v>
          </cell>
          <cell r="N411">
            <v>1.0205413641000001</v>
          </cell>
          <cell r="O411">
            <v>1.07</v>
          </cell>
          <cell r="P411">
            <v>-4.9458635899999999E-2</v>
          </cell>
          <cell r="Q411">
            <v>0</v>
          </cell>
          <cell r="R411">
            <v>0</v>
          </cell>
        </row>
        <row r="412">
          <cell r="E412" t="str">
            <v>REM0000831</v>
          </cell>
          <cell r="F412" t="str">
            <v>C30D右加热片</v>
          </cell>
          <cell r="H412" t="str">
            <v>Ea</v>
          </cell>
          <cell r="I412">
            <v>13553</v>
          </cell>
          <cell r="J412">
            <v>2.9067837854</v>
          </cell>
          <cell r="K412">
            <v>3.15</v>
          </cell>
          <cell r="L412">
            <v>39395.640643526203</v>
          </cell>
          <cell r="M412">
            <v>0</v>
          </cell>
          <cell r="N412">
            <v>3.0043974738000001</v>
          </cell>
          <cell r="O412">
            <v>3.15</v>
          </cell>
          <cell r="P412">
            <v>-0.1456025262</v>
          </cell>
          <cell r="Q412">
            <v>0</v>
          </cell>
          <cell r="R412">
            <v>0</v>
          </cell>
        </row>
        <row r="413">
          <cell r="E413" t="str">
            <v>REM0000833</v>
          </cell>
          <cell r="F413" t="str">
            <v>M50N三孔插接器</v>
          </cell>
          <cell r="H413" t="str">
            <v>Ea</v>
          </cell>
          <cell r="I413">
            <v>7902</v>
          </cell>
          <cell r="J413">
            <v>0.1718232193</v>
          </cell>
          <cell r="K413">
            <v>0.1862</v>
          </cell>
          <cell r="L413">
            <v>1357.7470789086001</v>
          </cell>
          <cell r="M413">
            <v>0</v>
          </cell>
          <cell r="N413">
            <v>0.17759327289999999</v>
          </cell>
          <cell r="O413">
            <v>0.1862</v>
          </cell>
          <cell r="P413">
            <v>-8.6067270999999994E-3</v>
          </cell>
          <cell r="Q413">
            <v>0</v>
          </cell>
          <cell r="R413">
            <v>0</v>
          </cell>
        </row>
        <row r="414">
          <cell r="E414" t="str">
            <v>REM0000837</v>
          </cell>
          <cell r="F414" t="str">
            <v>M50N线束合件插接器</v>
          </cell>
          <cell r="H414" t="str">
            <v>Ea</v>
          </cell>
          <cell r="I414">
            <v>10109</v>
          </cell>
          <cell r="J414">
            <v>0.64207624060000001</v>
          </cell>
          <cell r="K414">
            <v>0.69579999999999997</v>
          </cell>
          <cell r="L414">
            <v>6490.7487162254001</v>
          </cell>
          <cell r="M414">
            <v>0</v>
          </cell>
          <cell r="N414">
            <v>0.66363801980000003</v>
          </cell>
          <cell r="O414">
            <v>0.69579999999999997</v>
          </cell>
          <cell r="P414">
            <v>-3.2161980200000002E-2</v>
          </cell>
          <cell r="Q414">
            <v>0</v>
          </cell>
          <cell r="R414">
            <v>0</v>
          </cell>
        </row>
        <row r="415">
          <cell r="E415" t="str">
            <v>REM0000838</v>
          </cell>
          <cell r="F415" t="str">
            <v>M50N手折基板 左</v>
          </cell>
          <cell r="H415" t="str">
            <v>EA</v>
          </cell>
          <cell r="I415">
            <v>120</v>
          </cell>
          <cell r="J415">
            <v>3.2021683852999998</v>
          </cell>
          <cell r="K415">
            <v>3.4701</v>
          </cell>
          <cell r="L415">
            <v>384.26020623599999</v>
          </cell>
          <cell r="M415">
            <v>0</v>
          </cell>
          <cell r="N415">
            <v>0.49596402740000001</v>
          </cell>
          <cell r="O415">
            <v>3.4701</v>
          </cell>
          <cell r="P415">
            <v>-2.9741359726000001</v>
          </cell>
          <cell r="Q415">
            <v>0</v>
          </cell>
          <cell r="R415">
            <v>0</v>
          </cell>
        </row>
        <row r="416">
          <cell r="E416" t="str">
            <v>REM0000839</v>
          </cell>
          <cell r="F416" t="str">
            <v>M50N镜座左</v>
          </cell>
          <cell r="G416" t="str">
            <v>ADC12</v>
          </cell>
          <cell r="H416" t="str">
            <v>Ea</v>
          </cell>
          <cell r="I416">
            <v>20</v>
          </cell>
          <cell r="J416">
            <v>4.4123132285000004</v>
          </cell>
          <cell r="K416">
            <v>4.7815000000000003</v>
          </cell>
          <cell r="L416">
            <v>88.246264569999994</v>
          </cell>
          <cell r="M416">
            <v>0</v>
          </cell>
          <cell r="N416">
            <v>4.5604846097999996</v>
          </cell>
          <cell r="O416">
            <v>4.7815000000000003</v>
          </cell>
          <cell r="P416">
            <v>-0.22101539019999999</v>
          </cell>
          <cell r="Q416">
            <v>0</v>
          </cell>
          <cell r="R416">
            <v>0</v>
          </cell>
        </row>
        <row r="417">
          <cell r="E417" t="str">
            <v>REM0000841</v>
          </cell>
          <cell r="F417" t="str">
            <v>M50N中配线束合件</v>
          </cell>
          <cell r="H417" t="str">
            <v>Ea</v>
          </cell>
          <cell r="I417">
            <v>110</v>
          </cell>
          <cell r="J417">
            <v>4.2594071734999996</v>
          </cell>
          <cell r="K417">
            <v>4.6158000000000001</v>
          </cell>
          <cell r="L417">
            <v>468.534789085</v>
          </cell>
          <cell r="M417">
            <v>0</v>
          </cell>
          <cell r="N417">
            <v>4.4024437649000001</v>
          </cell>
          <cell r="O417">
            <v>4.6158000000000001</v>
          </cell>
          <cell r="P417">
            <v>-0.21335623510000001</v>
          </cell>
          <cell r="Q417">
            <v>0</v>
          </cell>
          <cell r="R417">
            <v>0</v>
          </cell>
        </row>
        <row r="418">
          <cell r="E418" t="str">
            <v>REM0000842</v>
          </cell>
          <cell r="F418" t="str">
            <v>M50NLED线束合件</v>
          </cell>
          <cell r="H418" t="str">
            <v>Ea</v>
          </cell>
          <cell r="I418">
            <v>13943</v>
          </cell>
          <cell r="J418">
            <v>3.9587626791999999</v>
          </cell>
          <cell r="K418">
            <v>4.29</v>
          </cell>
          <cell r="L418">
            <v>55197.028036085598</v>
          </cell>
          <cell r="M418">
            <v>0</v>
          </cell>
          <cell r="N418">
            <v>4.0917032261999999</v>
          </cell>
          <cell r="O418">
            <v>4.29</v>
          </cell>
          <cell r="P418">
            <v>-0.19829677379999999</v>
          </cell>
          <cell r="Q418">
            <v>0</v>
          </cell>
          <cell r="R418">
            <v>0</v>
          </cell>
        </row>
        <row r="419">
          <cell r="E419" t="str">
            <v>REM0000847</v>
          </cell>
          <cell r="F419" t="str">
            <v>M50N转轴左</v>
          </cell>
          <cell r="H419" t="str">
            <v>Ea</v>
          </cell>
          <cell r="I419">
            <v>18</v>
          </cell>
          <cell r="J419">
            <v>2.1978976572</v>
          </cell>
          <cell r="K419">
            <v>2.3818000000000001</v>
          </cell>
          <cell r="L419">
            <v>39.562157829599997</v>
          </cell>
          <cell r="M419">
            <v>0</v>
          </cell>
          <cell r="N419">
            <v>2.2717060010000001</v>
          </cell>
          <cell r="O419">
            <v>2.3818000000000001</v>
          </cell>
          <cell r="P419">
            <v>-0.110093999</v>
          </cell>
          <cell r="Q419">
            <v>0</v>
          </cell>
          <cell r="R419">
            <v>0</v>
          </cell>
        </row>
        <row r="420">
          <cell r="E420" t="str">
            <v>REM0000849</v>
          </cell>
          <cell r="F420" t="str">
            <v>M50N左密封垫</v>
          </cell>
          <cell r="H420" t="str">
            <v>Ea</v>
          </cell>
          <cell r="I420">
            <v>764</v>
          </cell>
          <cell r="J420">
            <v>1.8178933515</v>
          </cell>
          <cell r="K420">
            <v>1.97</v>
          </cell>
          <cell r="L420">
            <v>1388.8705205460001</v>
          </cell>
          <cell r="M420">
            <v>0</v>
          </cell>
          <cell r="N420">
            <v>1.8789406422999999</v>
          </cell>
          <cell r="O420">
            <v>1.97</v>
          </cell>
          <cell r="P420">
            <v>-9.1059357699999996E-2</v>
          </cell>
          <cell r="Q420">
            <v>0</v>
          </cell>
          <cell r="R420">
            <v>0</v>
          </cell>
        </row>
        <row r="421">
          <cell r="E421" t="str">
            <v>REM0000864</v>
          </cell>
          <cell r="F421" t="str">
            <v>M50N右镜片</v>
          </cell>
          <cell r="H421" t="str">
            <v>Ea</v>
          </cell>
          <cell r="I421">
            <v>20</v>
          </cell>
          <cell r="J421">
            <v>3.0969704959</v>
          </cell>
          <cell r="K421">
            <v>3.3561000000000001</v>
          </cell>
          <cell r="L421">
            <v>61.939409918000003</v>
          </cell>
          <cell r="M421">
            <v>0</v>
          </cell>
          <cell r="N421">
            <v>3.2009709085</v>
          </cell>
          <cell r="O421">
            <v>3.3561000000000001</v>
          </cell>
          <cell r="P421">
            <v>-0.15512909150000001</v>
          </cell>
          <cell r="Q421">
            <v>0</v>
          </cell>
          <cell r="R421">
            <v>0</v>
          </cell>
        </row>
        <row r="422">
          <cell r="E422" t="str">
            <v>REM0000866</v>
          </cell>
          <cell r="F422" t="str">
            <v>M50N手折基板右</v>
          </cell>
          <cell r="H422" t="str">
            <v>EA</v>
          </cell>
          <cell r="I422">
            <v>500</v>
          </cell>
          <cell r="J422">
            <v>3.1647031720999999</v>
          </cell>
          <cell r="K422">
            <v>3.4295</v>
          </cell>
          <cell r="L422">
            <v>1582.3515860499999</v>
          </cell>
          <cell r="M422">
            <v>0</v>
          </cell>
          <cell r="N422">
            <v>3.2709781384999999</v>
          </cell>
          <cell r="O422">
            <v>3.4295</v>
          </cell>
          <cell r="P422">
            <v>-0.1585218615</v>
          </cell>
          <cell r="Q422">
            <v>0</v>
          </cell>
          <cell r="R422">
            <v>0</v>
          </cell>
        </row>
        <row r="423">
          <cell r="E423" t="str">
            <v>REM0000867</v>
          </cell>
          <cell r="F423" t="str">
            <v>M50N镜座右</v>
          </cell>
          <cell r="G423" t="str">
            <v>ADC12</v>
          </cell>
          <cell r="H423" t="str">
            <v>Ea</v>
          </cell>
          <cell r="I423">
            <v>417</v>
          </cell>
          <cell r="J423">
            <v>4.5023773865000001</v>
          </cell>
          <cell r="K423">
            <v>4.8791000000000002</v>
          </cell>
          <cell r="L423">
            <v>1877.4913701705</v>
          </cell>
          <cell r="M423">
            <v>0</v>
          </cell>
          <cell r="N423">
            <v>4.6535732426000003</v>
          </cell>
          <cell r="O423">
            <v>4.8791000000000002</v>
          </cell>
          <cell r="P423">
            <v>-0.2255267574</v>
          </cell>
          <cell r="Q423">
            <v>0</v>
          </cell>
          <cell r="R423">
            <v>0</v>
          </cell>
        </row>
        <row r="424">
          <cell r="E424" t="str">
            <v>REM0000873</v>
          </cell>
          <cell r="F424" t="str">
            <v>M50N转轴右</v>
          </cell>
          <cell r="H424" t="str">
            <v>Ea</v>
          </cell>
          <cell r="I424">
            <v>242</v>
          </cell>
          <cell r="J424">
            <v>2.1978976572</v>
          </cell>
          <cell r="K424">
            <v>2.3818000000000001</v>
          </cell>
          <cell r="L424">
            <v>531.89123304240002</v>
          </cell>
          <cell r="M424">
            <v>0</v>
          </cell>
          <cell r="N424">
            <v>2.2717060010000001</v>
          </cell>
          <cell r="O424">
            <v>2.3818000000000001</v>
          </cell>
          <cell r="P424">
            <v>-0.110093999</v>
          </cell>
          <cell r="Q424">
            <v>0</v>
          </cell>
          <cell r="R424">
            <v>0</v>
          </cell>
        </row>
        <row r="425">
          <cell r="E425" t="str">
            <v>REM0000875</v>
          </cell>
          <cell r="F425" t="str">
            <v>M50N右密封垫</v>
          </cell>
          <cell r="H425" t="str">
            <v>Ea</v>
          </cell>
          <cell r="I425">
            <v>1200</v>
          </cell>
          <cell r="J425">
            <v>1.9009443168</v>
          </cell>
          <cell r="K425">
            <v>2.06</v>
          </cell>
          <cell r="L425">
            <v>2281.1331801599999</v>
          </cell>
          <cell r="M425">
            <v>0</v>
          </cell>
          <cell r="N425">
            <v>1.9647805701000001</v>
          </cell>
          <cell r="O425">
            <v>2.06</v>
          </cell>
          <cell r="P425">
            <v>-9.5219429899999999E-2</v>
          </cell>
          <cell r="Q425">
            <v>0</v>
          </cell>
          <cell r="R425">
            <v>0</v>
          </cell>
        </row>
        <row r="426">
          <cell r="E426" t="str">
            <v>REM0000887</v>
          </cell>
          <cell r="F426" t="str">
            <v>1580镜杆右喷涂</v>
          </cell>
          <cell r="G426" t="str">
            <v>Q235 ∮25*1.5mm</v>
          </cell>
          <cell r="H426" t="str">
            <v>Ea</v>
          </cell>
          <cell r="I426">
            <v>71</v>
          </cell>
          <cell r="J426">
            <v>12.926678797799999</v>
          </cell>
          <cell r="K426">
            <v>14.046900000000001</v>
          </cell>
          <cell r="L426">
            <v>917.79419464379998</v>
          </cell>
          <cell r="M426">
            <v>1440</v>
          </cell>
          <cell r="N426">
            <v>13.1215470024</v>
          </cell>
          <cell r="O426">
            <v>14.046900000000001</v>
          </cell>
          <cell r="P426">
            <v>-0.9253529976</v>
          </cell>
          <cell r="Q426">
            <v>18895.027683455999</v>
          </cell>
          <cell r="R426">
            <v>-1411</v>
          </cell>
        </row>
        <row r="427">
          <cell r="E427" t="str">
            <v>REM0000894</v>
          </cell>
          <cell r="F427" t="str">
            <v>1580镜杆左喷涂</v>
          </cell>
          <cell r="G427" t="str">
            <v>Q235 ∮25*1.5mm</v>
          </cell>
          <cell r="H427" t="str">
            <v>Ea</v>
          </cell>
          <cell r="I427">
            <v>617</v>
          </cell>
          <cell r="J427">
            <v>9.495259592</v>
          </cell>
          <cell r="K427">
            <v>10.31607</v>
          </cell>
          <cell r="L427">
            <v>5858.5751682640002</v>
          </cell>
          <cell r="M427">
            <v>1028</v>
          </cell>
          <cell r="N427">
            <v>9.7601981557999995</v>
          </cell>
          <cell r="O427">
            <v>10.31607</v>
          </cell>
          <cell r="P427">
            <v>-0.55587184420000002</v>
          </cell>
          <cell r="Q427">
            <v>10033.4837041624</v>
          </cell>
          <cell r="R427">
            <v>-1517</v>
          </cell>
        </row>
        <row r="428">
          <cell r="E428" t="str">
            <v>REM0000901</v>
          </cell>
          <cell r="F428" t="str">
            <v>M31RB胶条左</v>
          </cell>
          <cell r="H428" t="str">
            <v>Ea</v>
          </cell>
          <cell r="I428">
            <v>677</v>
          </cell>
          <cell r="J428">
            <v>0.85007276919999997</v>
          </cell>
          <cell r="K428">
            <v>0.92120000000000002</v>
          </cell>
          <cell r="L428">
            <v>575.49926474840004</v>
          </cell>
          <cell r="M428">
            <v>0</v>
          </cell>
          <cell r="N428">
            <v>0.87861935010000003</v>
          </cell>
          <cell r="O428">
            <v>0.92120000000000002</v>
          </cell>
          <cell r="P428">
            <v>-4.2580649900000003E-2</v>
          </cell>
          <cell r="Q428">
            <v>0</v>
          </cell>
          <cell r="R428">
            <v>0</v>
          </cell>
        </row>
        <row r="429">
          <cell r="E429" t="str">
            <v>REM0000904</v>
          </cell>
          <cell r="F429" t="str">
            <v>B40密封胶帽</v>
          </cell>
          <cell r="G429" t="str">
            <v>EPDM</v>
          </cell>
          <cell r="H429" t="str">
            <v>Ea</v>
          </cell>
          <cell r="I429">
            <v>1829</v>
          </cell>
          <cell r="J429">
            <v>0.12725253459999999</v>
          </cell>
          <cell r="K429">
            <v>0.13789999999999999</v>
          </cell>
          <cell r="L429">
            <v>232.74488578340001</v>
          </cell>
          <cell r="M429">
            <v>5760</v>
          </cell>
          <cell r="N429">
            <v>0.131525845</v>
          </cell>
          <cell r="O429">
            <v>0.13789999999999999</v>
          </cell>
          <cell r="P429">
            <v>-6.3741550000000003E-3</v>
          </cell>
          <cell r="Q429">
            <v>757.58886719999998</v>
          </cell>
          <cell r="R429">
            <v>-4789</v>
          </cell>
        </row>
        <row r="430">
          <cell r="E430" t="str">
            <v>REM0000905</v>
          </cell>
          <cell r="F430" t="str">
            <v>M50N双面胶</v>
          </cell>
          <cell r="H430" t="str">
            <v>Ea</v>
          </cell>
          <cell r="I430">
            <v>1400</v>
          </cell>
          <cell r="J430">
            <v>1.3841827549000001</v>
          </cell>
          <cell r="K430">
            <v>1.5</v>
          </cell>
          <cell r="L430">
            <v>1937.8558568599999</v>
          </cell>
          <cell r="M430">
            <v>0</v>
          </cell>
          <cell r="N430">
            <v>2.6610377624999999</v>
          </cell>
          <cell r="O430">
            <v>1.5</v>
          </cell>
          <cell r="P430">
            <v>1.1610377624999999</v>
          </cell>
          <cell r="Q430">
            <v>0</v>
          </cell>
          <cell r="R430">
            <v>0</v>
          </cell>
        </row>
        <row r="431">
          <cell r="E431" t="str">
            <v>REM0000909</v>
          </cell>
          <cell r="F431" t="str">
            <v>M20挡圈</v>
          </cell>
          <cell r="G431" t="str">
            <v>Q235</v>
          </cell>
          <cell r="H431" t="str">
            <v>Ea</v>
          </cell>
          <cell r="I431">
            <v>480</v>
          </cell>
          <cell r="J431">
            <v>0.1102732261</v>
          </cell>
          <cell r="K431">
            <v>0.1195</v>
          </cell>
          <cell r="L431">
            <v>52.931148528000001</v>
          </cell>
          <cell r="M431">
            <v>0</v>
          </cell>
          <cell r="N431">
            <v>0.1139763486</v>
          </cell>
          <cell r="O431">
            <v>0.1195</v>
          </cell>
          <cell r="P431">
            <v>-5.5236514000000002E-3</v>
          </cell>
          <cell r="Q431">
            <v>0</v>
          </cell>
          <cell r="R431">
            <v>-24</v>
          </cell>
        </row>
        <row r="432">
          <cell r="E432" t="str">
            <v>REM0000912</v>
          </cell>
          <cell r="F432" t="str">
            <v>B40左镜片</v>
          </cell>
          <cell r="G432" t="str">
            <v>浮法玻璃SR1800±200</v>
          </cell>
          <cell r="H432" t="str">
            <v>Ea</v>
          </cell>
          <cell r="I432">
            <v>667</v>
          </cell>
          <cell r="J432">
            <v>3.0082905208000001</v>
          </cell>
          <cell r="K432">
            <v>3.26</v>
          </cell>
          <cell r="L432">
            <v>2006.5297773735999</v>
          </cell>
          <cell r="M432">
            <v>0</v>
          </cell>
          <cell r="N432">
            <v>3.1093129410999998</v>
          </cell>
          <cell r="O432">
            <v>3.26</v>
          </cell>
          <cell r="P432">
            <v>-0.1506870589</v>
          </cell>
          <cell r="Q432">
            <v>0</v>
          </cell>
          <cell r="R432">
            <v>0</v>
          </cell>
        </row>
        <row r="433">
          <cell r="E433" t="str">
            <v>REM0000913</v>
          </cell>
          <cell r="F433" t="str">
            <v>B40左镜片托(老状态)</v>
          </cell>
          <cell r="G433" t="str">
            <v>ABS黑色</v>
          </cell>
          <cell r="H433" t="str">
            <v>Ea</v>
          </cell>
          <cell r="I433">
            <v>534</v>
          </cell>
          <cell r="J433">
            <v>5.3137654811999999</v>
          </cell>
          <cell r="K433">
            <v>5.1564021100000001</v>
          </cell>
          <cell r="L433">
            <v>2837.5507669608</v>
          </cell>
          <cell r="M433">
            <v>0</v>
          </cell>
          <cell r="N433">
            <v>5.3951605147999997</v>
          </cell>
          <cell r="O433">
            <v>5.1564021100000001</v>
          </cell>
          <cell r="P433">
            <v>0.23875840479999999</v>
          </cell>
          <cell r="Q433">
            <v>0</v>
          </cell>
          <cell r="R433">
            <v>0</v>
          </cell>
        </row>
        <row r="434">
          <cell r="E434" t="str">
            <v>REM0000914</v>
          </cell>
          <cell r="F434" t="str">
            <v>B40加热片左(老)</v>
          </cell>
          <cell r="G434" t="str">
            <v>含线束</v>
          </cell>
          <cell r="H434" t="str">
            <v>Ea</v>
          </cell>
          <cell r="I434">
            <v>1300</v>
          </cell>
          <cell r="J434">
            <v>4.3186501954000001</v>
          </cell>
          <cell r="K434">
            <v>4.68</v>
          </cell>
          <cell r="L434">
            <v>5614.2452540200002</v>
          </cell>
          <cell r="M434">
            <v>0</v>
          </cell>
          <cell r="N434">
            <v>4.4636762467000004</v>
          </cell>
          <cell r="O434">
            <v>4.68</v>
          </cell>
          <cell r="P434">
            <v>-0.2163237533</v>
          </cell>
          <cell r="Q434">
            <v>0</v>
          </cell>
          <cell r="R434">
            <v>0</v>
          </cell>
        </row>
        <row r="435">
          <cell r="E435" t="str">
            <v>REM0000915</v>
          </cell>
          <cell r="F435" t="str">
            <v>B40左后视骨架低配</v>
          </cell>
          <cell r="H435" t="str">
            <v>Ea</v>
          </cell>
          <cell r="I435">
            <v>633</v>
          </cell>
          <cell r="J435">
            <v>1.5668948786000001</v>
          </cell>
          <cell r="K435">
            <v>1.698</v>
          </cell>
          <cell r="L435">
            <v>991.84445815380002</v>
          </cell>
          <cell r="M435">
            <v>0</v>
          </cell>
          <cell r="N435">
            <v>1.6195133048999999</v>
          </cell>
          <cell r="O435">
            <v>1.698</v>
          </cell>
          <cell r="P435">
            <v>-7.8486695100000003E-2</v>
          </cell>
          <cell r="Q435">
            <v>0</v>
          </cell>
          <cell r="R435">
            <v>0</v>
          </cell>
        </row>
        <row r="436">
          <cell r="E436" t="str">
            <v>REM0000916</v>
          </cell>
          <cell r="F436" t="str">
            <v>B40三角座左(镜座)</v>
          </cell>
          <cell r="G436" t="str">
            <v>Pa6+GF45</v>
          </cell>
          <cell r="H436" t="str">
            <v>Ea</v>
          </cell>
          <cell r="I436">
            <v>43</v>
          </cell>
          <cell r="J436">
            <v>20.931854245699999</v>
          </cell>
          <cell r="K436">
            <v>20.944755099999998</v>
          </cell>
          <cell r="L436">
            <v>900.06973256510003</v>
          </cell>
          <cell r="M436">
            <v>0</v>
          </cell>
          <cell r="N436">
            <v>21.354498365600001</v>
          </cell>
          <cell r="O436">
            <v>20.944755099999998</v>
          </cell>
          <cell r="P436">
            <v>0.40974326560000002</v>
          </cell>
          <cell r="Q436">
            <v>0</v>
          </cell>
          <cell r="R436">
            <v>0</v>
          </cell>
        </row>
        <row r="437">
          <cell r="E437" t="str">
            <v>REM0000918</v>
          </cell>
          <cell r="F437" t="str">
            <v>B40左转向灯底座</v>
          </cell>
          <cell r="G437" t="str">
            <v>ABS黑色</v>
          </cell>
          <cell r="H437" t="str">
            <v>Ea</v>
          </cell>
          <cell r="I437">
            <v>88</v>
          </cell>
          <cell r="J437">
            <v>7.3841184578999997</v>
          </cell>
          <cell r="K437">
            <v>7.10111749</v>
          </cell>
          <cell r="L437">
            <v>649.80242429520001</v>
          </cell>
          <cell r="M437">
            <v>0</v>
          </cell>
          <cell r="N437">
            <v>7.488020583</v>
          </cell>
          <cell r="O437">
            <v>7.10111749</v>
          </cell>
          <cell r="P437">
            <v>0.38690309299999998</v>
          </cell>
          <cell r="Q437">
            <v>0</v>
          </cell>
          <cell r="R437">
            <v>0</v>
          </cell>
        </row>
        <row r="438">
          <cell r="E438" t="str">
            <v>REM0000919</v>
          </cell>
          <cell r="F438" t="str">
            <v>B40左转向灯反光罩新</v>
          </cell>
          <cell r="G438" t="str">
            <v>ABS表面镀铝</v>
          </cell>
          <cell r="H438" t="str">
            <v>Ea</v>
          </cell>
          <cell r="I438">
            <v>620</v>
          </cell>
          <cell r="J438">
            <v>2.3069712581999999</v>
          </cell>
          <cell r="K438">
            <v>2.5</v>
          </cell>
          <cell r="L438">
            <v>1430.3221800839999</v>
          </cell>
          <cell r="M438">
            <v>0</v>
          </cell>
          <cell r="N438">
            <v>2.3844424394999999</v>
          </cell>
          <cell r="O438">
            <v>2.5</v>
          </cell>
          <cell r="P438">
            <v>-0.1155575605</v>
          </cell>
          <cell r="Q438">
            <v>0</v>
          </cell>
          <cell r="R438">
            <v>0</v>
          </cell>
        </row>
        <row r="439">
          <cell r="E439" t="str">
            <v>REM0000920</v>
          </cell>
          <cell r="F439" t="str">
            <v>B40左转向灯灯罩</v>
          </cell>
          <cell r="G439" t="str">
            <v>PMMA</v>
          </cell>
          <cell r="H439" t="str">
            <v>Ea</v>
          </cell>
          <cell r="I439">
            <v>648</v>
          </cell>
          <cell r="J439">
            <v>6.9948237957000003</v>
          </cell>
          <cell r="K439">
            <v>6.7616800000000001</v>
          </cell>
          <cell r="L439">
            <v>4532.6458196136</v>
          </cell>
          <cell r="M439">
            <v>0</v>
          </cell>
          <cell r="N439">
            <v>7.0585578161000004</v>
          </cell>
          <cell r="O439">
            <v>6.7616800000000001</v>
          </cell>
          <cell r="P439">
            <v>0.29687781610000002</v>
          </cell>
          <cell r="Q439">
            <v>0</v>
          </cell>
          <cell r="R439">
            <v>0</v>
          </cell>
        </row>
        <row r="440">
          <cell r="E440" t="str">
            <v>REM0000923</v>
          </cell>
          <cell r="F440" t="str">
            <v>B40左骨架(高配)</v>
          </cell>
          <cell r="G440" t="str">
            <v>Pa6+GF35</v>
          </cell>
          <cell r="H440" t="str">
            <v>Ea</v>
          </cell>
          <cell r="I440">
            <v>658</v>
          </cell>
          <cell r="J440">
            <v>8.7046014961000004</v>
          </cell>
          <cell r="K440">
            <v>8.5612704999999991</v>
          </cell>
          <cell r="L440">
            <v>5727.6277844338001</v>
          </cell>
          <cell r="M440">
            <v>0</v>
          </cell>
          <cell r="N440">
            <v>8.9146313990999992</v>
          </cell>
          <cell r="O440">
            <v>8.5612704999999991</v>
          </cell>
          <cell r="P440">
            <v>0.35336089910000001</v>
          </cell>
          <cell r="Q440">
            <v>0</v>
          </cell>
          <cell r="R440">
            <v>0</v>
          </cell>
        </row>
        <row r="441">
          <cell r="E441" t="str">
            <v>REM0000929</v>
          </cell>
          <cell r="F441" t="str">
            <v>B40右镜片托(老状态)</v>
          </cell>
          <cell r="G441" t="str">
            <v>ABS黑色</v>
          </cell>
          <cell r="H441" t="str">
            <v>Ea</v>
          </cell>
          <cell r="I441">
            <v>215</v>
          </cell>
          <cell r="J441">
            <v>5.3137654811999999</v>
          </cell>
          <cell r="K441">
            <v>5.1564021100000001</v>
          </cell>
          <cell r="L441">
            <v>1142.4595784579999</v>
          </cell>
          <cell r="M441">
            <v>0</v>
          </cell>
          <cell r="N441">
            <v>5.3951605147999997</v>
          </cell>
          <cell r="O441">
            <v>5.1564021100000001</v>
          </cell>
          <cell r="P441">
            <v>0.23875840479999999</v>
          </cell>
          <cell r="Q441">
            <v>0</v>
          </cell>
          <cell r="R441">
            <v>0</v>
          </cell>
        </row>
        <row r="442">
          <cell r="E442" t="str">
            <v>REM0000930</v>
          </cell>
          <cell r="F442" t="str">
            <v>B40加热片右(老)</v>
          </cell>
          <cell r="G442" t="str">
            <v>含线束</v>
          </cell>
          <cell r="H442" t="str">
            <v>Ea</v>
          </cell>
          <cell r="I442">
            <v>1000</v>
          </cell>
          <cell r="J442">
            <v>4.3186501954000001</v>
          </cell>
          <cell r="K442">
            <v>4.68</v>
          </cell>
          <cell r="L442">
            <v>4318.6501953999996</v>
          </cell>
          <cell r="M442">
            <v>0</v>
          </cell>
          <cell r="N442">
            <v>4.4636762467000004</v>
          </cell>
          <cell r="O442">
            <v>4.68</v>
          </cell>
          <cell r="P442">
            <v>-0.2163237533</v>
          </cell>
          <cell r="Q442">
            <v>0</v>
          </cell>
          <cell r="R442">
            <v>0</v>
          </cell>
        </row>
        <row r="443">
          <cell r="E443" t="str">
            <v>REM0000931</v>
          </cell>
          <cell r="F443" t="str">
            <v>B40右后视骨架低配</v>
          </cell>
          <cell r="H443" t="str">
            <v>Ea</v>
          </cell>
          <cell r="I443">
            <v>194</v>
          </cell>
          <cell r="J443">
            <v>1.5687404556</v>
          </cell>
          <cell r="K443">
            <v>1.7</v>
          </cell>
          <cell r="L443">
            <v>304.33564838640001</v>
          </cell>
          <cell r="M443">
            <v>0</v>
          </cell>
          <cell r="N443">
            <v>1.6214208589000001</v>
          </cell>
          <cell r="O443">
            <v>1.7</v>
          </cell>
          <cell r="P443">
            <v>-7.85791411E-2</v>
          </cell>
          <cell r="Q443">
            <v>0</v>
          </cell>
          <cell r="R443">
            <v>0</v>
          </cell>
        </row>
        <row r="444">
          <cell r="E444" t="str">
            <v>REM0000933</v>
          </cell>
          <cell r="F444" t="str">
            <v>B40三角座右(镜座)</v>
          </cell>
          <cell r="G444" t="str">
            <v>Pa6+GF45</v>
          </cell>
          <cell r="H444" t="str">
            <v>Ea</v>
          </cell>
          <cell r="I444">
            <v>124</v>
          </cell>
          <cell r="J444">
            <v>20.363416527599998</v>
          </cell>
          <cell r="K444">
            <v>20.328755099999999</v>
          </cell>
          <cell r="L444">
            <v>2525.0636494224</v>
          </cell>
          <cell r="M444">
            <v>0</v>
          </cell>
          <cell r="N444">
            <v>20.766971748500001</v>
          </cell>
          <cell r="O444">
            <v>20.328755099999999</v>
          </cell>
          <cell r="P444">
            <v>0.43821664849999997</v>
          </cell>
          <cell r="Q444">
            <v>0</v>
          </cell>
          <cell r="R444">
            <v>0</v>
          </cell>
        </row>
        <row r="445">
          <cell r="E445" t="str">
            <v>REM0000935</v>
          </cell>
          <cell r="F445" t="str">
            <v>B40右转向灯底座</v>
          </cell>
          <cell r="G445" t="str">
            <v>ABS黑色</v>
          </cell>
          <cell r="H445" t="str">
            <v>Ea</v>
          </cell>
          <cell r="I445">
            <v>5</v>
          </cell>
          <cell r="J445">
            <v>7.3739073094999998</v>
          </cell>
          <cell r="K445">
            <v>7.0900519549999999</v>
          </cell>
          <cell r="L445">
            <v>36.869536547499997</v>
          </cell>
          <cell r="M445">
            <v>0</v>
          </cell>
          <cell r="N445">
            <v>7.4774665305000001</v>
          </cell>
          <cell r="O445">
            <v>7.0900519549999999</v>
          </cell>
          <cell r="P445">
            <v>0.38741457550000002</v>
          </cell>
          <cell r="Q445">
            <v>0</v>
          </cell>
          <cell r="R445">
            <v>0</v>
          </cell>
        </row>
        <row r="446">
          <cell r="E446" t="str">
            <v>REM0000937</v>
          </cell>
          <cell r="F446" t="str">
            <v>B40右转向灯灯罩</v>
          </cell>
          <cell r="G446" t="str">
            <v>PMMA</v>
          </cell>
          <cell r="H446" t="str">
            <v>Ea</v>
          </cell>
          <cell r="I446">
            <v>429</v>
          </cell>
          <cell r="J446">
            <v>6.9948237957000003</v>
          </cell>
          <cell r="K446">
            <v>6.7616800000000001</v>
          </cell>
          <cell r="L446">
            <v>3000.7794083552999</v>
          </cell>
          <cell r="M446">
            <v>0</v>
          </cell>
          <cell r="N446">
            <v>7.0585578161000004</v>
          </cell>
          <cell r="O446">
            <v>6.7616800000000001</v>
          </cell>
          <cell r="P446">
            <v>0.29687781610000002</v>
          </cell>
          <cell r="Q446">
            <v>0</v>
          </cell>
          <cell r="R446">
            <v>0</v>
          </cell>
        </row>
        <row r="447">
          <cell r="E447" t="str">
            <v>REM0000939</v>
          </cell>
          <cell r="F447" t="str">
            <v>B40右骨架(高配)</v>
          </cell>
          <cell r="G447" t="str">
            <v>Pa6+GF35</v>
          </cell>
          <cell r="H447" t="str">
            <v>Ea</v>
          </cell>
          <cell r="I447">
            <v>171</v>
          </cell>
          <cell r="J447">
            <v>8.7046014961000004</v>
          </cell>
          <cell r="K447">
            <v>8.5612704999999991</v>
          </cell>
          <cell r="L447">
            <v>1488.4868558331</v>
          </cell>
          <cell r="M447">
            <v>0</v>
          </cell>
          <cell r="N447">
            <v>8.9146313990999992</v>
          </cell>
          <cell r="O447">
            <v>8.5612704999999991</v>
          </cell>
          <cell r="P447">
            <v>0.35336089910000001</v>
          </cell>
          <cell r="Q447">
            <v>0</v>
          </cell>
          <cell r="R447">
            <v>0</v>
          </cell>
        </row>
        <row r="448">
          <cell r="E448" t="str">
            <v>REM0000963</v>
          </cell>
          <cell r="F448" t="str">
            <v>ETX2280上镜座左</v>
          </cell>
          <cell r="G448" t="str">
            <v>尼龙</v>
          </cell>
          <cell r="H448" t="str">
            <v>Ea</v>
          </cell>
          <cell r="I448">
            <v>0</v>
          </cell>
          <cell r="J448">
            <v>3.7204000000000002</v>
          </cell>
          <cell r="K448">
            <v>3.7204000000000002</v>
          </cell>
          <cell r="L448">
            <v>0</v>
          </cell>
          <cell r="M448">
            <v>132</v>
          </cell>
          <cell r="N448">
            <v>3.7204000000000002</v>
          </cell>
          <cell r="O448">
            <v>3.7204000000000002</v>
          </cell>
          <cell r="P448">
            <v>0</v>
          </cell>
          <cell r="Q448">
            <v>491.09280000000001</v>
          </cell>
          <cell r="R448">
            <v>-132</v>
          </cell>
        </row>
        <row r="449">
          <cell r="E449" t="str">
            <v>REM0000965</v>
          </cell>
          <cell r="F449" t="str">
            <v>ETX镜杆(喷涂)</v>
          </cell>
          <cell r="G449" t="str">
            <v>Q195 φ25*2mm</v>
          </cell>
          <cell r="H449" t="str">
            <v>Ea</v>
          </cell>
          <cell r="I449">
            <v>5</v>
          </cell>
          <cell r="J449">
            <v>6.4075446399000002</v>
          </cell>
          <cell r="K449">
            <v>6.9786900000000003</v>
          </cell>
          <cell r="L449">
            <v>32.0377231995</v>
          </cell>
          <cell r="M449">
            <v>0</v>
          </cell>
          <cell r="N449">
            <v>6.5509917984000001</v>
          </cell>
          <cell r="O449">
            <v>6.9786900000000003</v>
          </cell>
          <cell r="P449">
            <v>-0.42769820159999999</v>
          </cell>
          <cell r="Q449">
            <v>0</v>
          </cell>
          <cell r="R449">
            <v>0</v>
          </cell>
        </row>
        <row r="450">
          <cell r="E450" t="str">
            <v>REM0000968</v>
          </cell>
          <cell r="F450" t="str">
            <v>ETX卡子1</v>
          </cell>
          <cell r="G450" t="str">
            <v>ABS黑色</v>
          </cell>
          <cell r="H450" t="str">
            <v>Ea</v>
          </cell>
          <cell r="I450">
            <v>294</v>
          </cell>
          <cell r="J450">
            <v>0.23678752989999999</v>
          </cell>
          <cell r="K450">
            <v>0.25659999999999999</v>
          </cell>
          <cell r="L450">
            <v>69.615533790599997</v>
          </cell>
          <cell r="M450">
            <v>0</v>
          </cell>
          <cell r="N450">
            <v>0.244739172</v>
          </cell>
          <cell r="O450">
            <v>0.25659999999999999</v>
          </cell>
          <cell r="P450">
            <v>-1.1860828E-2</v>
          </cell>
          <cell r="Q450">
            <v>0</v>
          </cell>
          <cell r="R450">
            <v>-83</v>
          </cell>
        </row>
        <row r="451">
          <cell r="E451" t="str">
            <v>REM0000969</v>
          </cell>
          <cell r="F451" t="str">
            <v>ETX卡子2</v>
          </cell>
          <cell r="G451" t="str">
            <v>ABS黑色</v>
          </cell>
          <cell r="H451" t="str">
            <v>Ea</v>
          </cell>
          <cell r="I451">
            <v>-10</v>
          </cell>
          <cell r="J451">
            <v>0.25312088649999998</v>
          </cell>
          <cell r="K451">
            <v>0.27429999999999999</v>
          </cell>
          <cell r="L451">
            <v>-2.531208865</v>
          </cell>
          <cell r="M451">
            <v>0</v>
          </cell>
          <cell r="N451">
            <v>0.26162102450000002</v>
          </cell>
          <cell r="O451">
            <v>0.27429999999999999</v>
          </cell>
          <cell r="P451">
            <v>-1.26789755E-2</v>
          </cell>
          <cell r="Q451">
            <v>0</v>
          </cell>
          <cell r="R451">
            <v>-83</v>
          </cell>
        </row>
        <row r="452">
          <cell r="E452" t="str">
            <v>REM0000970</v>
          </cell>
          <cell r="F452" t="str">
            <v>ETX卡子3</v>
          </cell>
          <cell r="G452" t="str">
            <v>ABS黑色</v>
          </cell>
          <cell r="H452" t="str">
            <v>Ea</v>
          </cell>
          <cell r="I452">
            <v>0</v>
          </cell>
          <cell r="J452">
            <v>0.27429999999999999</v>
          </cell>
          <cell r="K452">
            <v>0.27429999999999999</v>
          </cell>
          <cell r="L452">
            <v>0</v>
          </cell>
          <cell r="M452">
            <v>0</v>
          </cell>
          <cell r="N452">
            <v>0.26162102450000002</v>
          </cell>
          <cell r="O452">
            <v>0.27429999999999999</v>
          </cell>
          <cell r="P452">
            <v>-1.26789755E-2</v>
          </cell>
          <cell r="Q452">
            <v>0</v>
          </cell>
          <cell r="R452">
            <v>-83</v>
          </cell>
        </row>
        <row r="453">
          <cell r="E453" t="str">
            <v>REM0000971</v>
          </cell>
          <cell r="F453" t="str">
            <v>ETX卡子4</v>
          </cell>
          <cell r="G453" t="str">
            <v>ABS黑色</v>
          </cell>
          <cell r="H453" t="str">
            <v>Ea</v>
          </cell>
          <cell r="I453">
            <v>0</v>
          </cell>
          <cell r="J453">
            <v>0.25659999999999999</v>
          </cell>
          <cell r="K453">
            <v>0.25659999999999999</v>
          </cell>
          <cell r="L453">
            <v>0</v>
          </cell>
          <cell r="M453">
            <v>0</v>
          </cell>
          <cell r="N453">
            <v>0.244739172</v>
          </cell>
          <cell r="O453">
            <v>0.25659999999999999</v>
          </cell>
          <cell r="P453">
            <v>-1.1860828E-2</v>
          </cell>
          <cell r="Q453">
            <v>0</v>
          </cell>
          <cell r="R453">
            <v>-83</v>
          </cell>
        </row>
        <row r="454">
          <cell r="E454" t="str">
            <v>REM0000972</v>
          </cell>
          <cell r="F454" t="str">
            <v>ETX护套(有柱)</v>
          </cell>
          <cell r="G454" t="str">
            <v>Pa6</v>
          </cell>
          <cell r="H454" t="str">
            <v>Ea</v>
          </cell>
          <cell r="I454">
            <v>102</v>
          </cell>
          <cell r="J454">
            <v>1.8033132931</v>
          </cell>
          <cell r="K454">
            <v>1.9541999999999999</v>
          </cell>
          <cell r="L454">
            <v>183.93795589620001</v>
          </cell>
          <cell r="M454">
            <v>172</v>
          </cell>
          <cell r="N454">
            <v>1.8638709660999999</v>
          </cell>
          <cell r="O454">
            <v>1.9541999999999999</v>
          </cell>
          <cell r="P454">
            <v>-9.0329033899999994E-2</v>
          </cell>
          <cell r="Q454">
            <v>320.5858061692</v>
          </cell>
          <cell r="R454">
            <v>-172</v>
          </cell>
        </row>
        <row r="455">
          <cell r="E455" t="str">
            <v>REM0000975</v>
          </cell>
          <cell r="F455" t="str">
            <v>ETX2280上镜座右</v>
          </cell>
          <cell r="G455" t="str">
            <v>尼龙</v>
          </cell>
          <cell r="H455" t="str">
            <v>Ea</v>
          </cell>
          <cell r="I455">
            <v>2</v>
          </cell>
          <cell r="J455">
            <v>3.4331423477</v>
          </cell>
          <cell r="K455">
            <v>3.7204000000000002</v>
          </cell>
          <cell r="L455">
            <v>6.8662846954000001</v>
          </cell>
          <cell r="M455">
            <v>40</v>
          </cell>
          <cell r="N455">
            <v>3.5484318608000001</v>
          </cell>
          <cell r="O455">
            <v>3.7204000000000002</v>
          </cell>
          <cell r="P455">
            <v>-0.17196813920000001</v>
          </cell>
          <cell r="Q455">
            <v>141.93727443200001</v>
          </cell>
          <cell r="R455">
            <v>-40</v>
          </cell>
        </row>
        <row r="456">
          <cell r="E456" t="str">
            <v>REM0000979</v>
          </cell>
          <cell r="F456" t="str">
            <v>ETX2280主镜杆（喷涂）</v>
          </cell>
          <cell r="G456" t="str">
            <v>Q195 φ25*2mm</v>
          </cell>
          <cell r="H456" t="str">
            <v>Ea</v>
          </cell>
          <cell r="I456">
            <v>102</v>
          </cell>
          <cell r="J456">
            <v>16.893369223200001</v>
          </cell>
          <cell r="K456">
            <v>18.498169999999998</v>
          </cell>
          <cell r="L456">
            <v>1723.1236607664</v>
          </cell>
          <cell r="M456">
            <v>192</v>
          </cell>
          <cell r="N456">
            <v>17.068786935999999</v>
          </cell>
          <cell r="O456">
            <v>18.498169999999998</v>
          </cell>
          <cell r="P456">
            <v>-1.429383064</v>
          </cell>
          <cell r="Q456">
            <v>3277.207091712</v>
          </cell>
          <cell r="R456">
            <v>-172</v>
          </cell>
        </row>
        <row r="457">
          <cell r="E457" t="str">
            <v>REM0000980</v>
          </cell>
          <cell r="F457" t="str">
            <v>H4左镜盖(大保护盖)</v>
          </cell>
          <cell r="G457" t="str">
            <v>ABS黑色</v>
          </cell>
          <cell r="H457" t="str">
            <v>Ea</v>
          </cell>
          <cell r="I457">
            <v>62</v>
          </cell>
          <cell r="J457">
            <v>17.128667059200001</v>
          </cell>
          <cell r="K457">
            <v>17.492745644999999</v>
          </cell>
          <cell r="L457">
            <v>1061.9773576703999</v>
          </cell>
          <cell r="M457">
            <v>0</v>
          </cell>
          <cell r="N457">
            <v>17.5315127977</v>
          </cell>
          <cell r="O457">
            <v>17.492745644999999</v>
          </cell>
          <cell r="P457">
            <v>3.8767152700000002E-2</v>
          </cell>
          <cell r="Q457">
            <v>0</v>
          </cell>
          <cell r="R457">
            <v>0</v>
          </cell>
        </row>
        <row r="458">
          <cell r="E458" t="str">
            <v>REM0000983</v>
          </cell>
          <cell r="F458" t="str">
            <v>H4改型左后镜片托</v>
          </cell>
          <cell r="G458" t="str">
            <v>ABS黑色</v>
          </cell>
          <cell r="H458" t="str">
            <v>Ea</v>
          </cell>
          <cell r="I458">
            <v>114</v>
          </cell>
          <cell r="J458">
            <v>8.9834270103999998</v>
          </cell>
          <cell r="K458">
            <v>8.9308472400000003</v>
          </cell>
          <cell r="L458">
            <v>1024.1106791856</v>
          </cell>
          <cell r="M458">
            <v>0</v>
          </cell>
          <cell r="N458">
            <v>9.1554459520000009</v>
          </cell>
          <cell r="O458">
            <v>8.9308472400000003</v>
          </cell>
          <cell r="P458">
            <v>0.22459871200000001</v>
          </cell>
          <cell r="Q458">
            <v>0</v>
          </cell>
          <cell r="R458">
            <v>0</v>
          </cell>
        </row>
        <row r="459">
          <cell r="E459" t="str">
            <v>REM0000984</v>
          </cell>
          <cell r="F459" t="str">
            <v>H4改型左广角镜片托</v>
          </cell>
          <cell r="G459" t="str">
            <v>ABS黑色</v>
          </cell>
          <cell r="H459" t="str">
            <v>Ea</v>
          </cell>
          <cell r="I459">
            <v>438</v>
          </cell>
          <cell r="J459">
            <v>7.6904161647000002</v>
          </cell>
          <cell r="K459">
            <v>7.5970690349999996</v>
          </cell>
          <cell r="L459">
            <v>3368.4022801386</v>
          </cell>
          <cell r="M459">
            <v>0</v>
          </cell>
          <cell r="N459">
            <v>7.8298834838999998</v>
          </cell>
          <cell r="O459">
            <v>7.5970690349999996</v>
          </cell>
          <cell r="P459">
            <v>0.2328144489</v>
          </cell>
          <cell r="Q459">
            <v>0</v>
          </cell>
          <cell r="R459">
            <v>0</v>
          </cell>
        </row>
        <row r="460">
          <cell r="E460" t="str">
            <v>REM0000985</v>
          </cell>
          <cell r="F460" t="str">
            <v>H4(上)左镜座</v>
          </cell>
          <cell r="G460" t="str">
            <v>PA66+GF35黑</v>
          </cell>
          <cell r="H460" t="str">
            <v>Ea</v>
          </cell>
          <cell r="I460">
            <v>443</v>
          </cell>
          <cell r="J460">
            <v>8.7658483532000009</v>
          </cell>
          <cell r="K460">
            <v>8.6276419999999998</v>
          </cell>
          <cell r="L460">
            <v>3883.2708204676001</v>
          </cell>
          <cell r="M460">
            <v>0</v>
          </cell>
          <cell r="N460">
            <v>8.9800452868999994</v>
          </cell>
          <cell r="O460">
            <v>8.6276419999999998</v>
          </cell>
          <cell r="P460">
            <v>0.3524032869</v>
          </cell>
          <cell r="Q460">
            <v>0</v>
          </cell>
          <cell r="R460">
            <v>0</v>
          </cell>
        </row>
        <row r="461">
          <cell r="E461" t="str">
            <v>REM0000991</v>
          </cell>
          <cell r="F461" t="str">
            <v>H4B左下镜座</v>
          </cell>
          <cell r="G461" t="str">
            <v>PA66+GF35黑</v>
          </cell>
          <cell r="H461" t="str">
            <v>Ea</v>
          </cell>
          <cell r="I461">
            <v>477</v>
          </cell>
          <cell r="J461">
            <v>8.7929102277000002</v>
          </cell>
          <cell r="K461">
            <v>8.7243895499999997</v>
          </cell>
          <cell r="L461">
            <v>4194.2181786129004</v>
          </cell>
          <cell r="M461">
            <v>0</v>
          </cell>
          <cell r="N461">
            <v>9.0385109443000005</v>
          </cell>
          <cell r="O461">
            <v>8.7243895499999997</v>
          </cell>
          <cell r="P461">
            <v>0.31412139430000002</v>
          </cell>
          <cell r="Q461">
            <v>0</v>
          </cell>
          <cell r="R461">
            <v>0</v>
          </cell>
        </row>
        <row r="462">
          <cell r="E462" t="str">
            <v>REM0000993</v>
          </cell>
          <cell r="F462" t="str">
            <v>H4左下镜座装饰罩(新)</v>
          </cell>
          <cell r="G462" t="str">
            <v>ABS黑色</v>
          </cell>
          <cell r="H462" t="str">
            <v>Ea</v>
          </cell>
          <cell r="I462">
            <v>434</v>
          </cell>
          <cell r="J462">
            <v>6.8225534727000001</v>
          </cell>
          <cell r="K462">
            <v>6.6565905949999999</v>
          </cell>
          <cell r="L462">
            <v>2960.9882071518</v>
          </cell>
          <cell r="M462">
            <v>0</v>
          </cell>
          <cell r="N462">
            <v>6.9328768016</v>
          </cell>
          <cell r="O462">
            <v>6.6565905949999999</v>
          </cell>
          <cell r="P462">
            <v>0.27628620659999997</v>
          </cell>
          <cell r="Q462">
            <v>0</v>
          </cell>
          <cell r="R462">
            <v>0</v>
          </cell>
        </row>
        <row r="463">
          <cell r="E463" t="str">
            <v>REM0000995</v>
          </cell>
          <cell r="F463" t="str">
            <v>H4转轴</v>
          </cell>
          <cell r="G463" t="str">
            <v>铝合金</v>
          </cell>
          <cell r="H463" t="str">
            <v>Ea</v>
          </cell>
          <cell r="I463">
            <v>4105</v>
          </cell>
          <cell r="J463">
            <v>2.7763014909999999</v>
          </cell>
          <cell r="K463">
            <v>3.0085999999999999</v>
          </cell>
          <cell r="L463">
            <v>11396.717620555</v>
          </cell>
          <cell r="M463">
            <v>0</v>
          </cell>
          <cell r="N463">
            <v>2.8695334093999998</v>
          </cell>
          <cell r="O463">
            <v>3.0085999999999999</v>
          </cell>
          <cell r="P463">
            <v>-0.13906659060000001</v>
          </cell>
          <cell r="Q463">
            <v>0</v>
          </cell>
          <cell r="R463">
            <v>0</v>
          </cell>
        </row>
        <row r="464">
          <cell r="E464" t="str">
            <v>REM0000996</v>
          </cell>
          <cell r="F464" t="str">
            <v>H4右镜盖(大保护盖)</v>
          </cell>
          <cell r="G464" t="str">
            <v>ABS黑色</v>
          </cell>
          <cell r="H464" t="str">
            <v>Ea</v>
          </cell>
          <cell r="I464">
            <v>6</v>
          </cell>
          <cell r="J464">
            <v>17.506394624199999</v>
          </cell>
          <cell r="K464">
            <v>17.902078405000001</v>
          </cell>
          <cell r="L464">
            <v>105.03836774520001</v>
          </cell>
          <cell r="M464">
            <v>0</v>
          </cell>
          <cell r="N464">
            <v>17.921924959599998</v>
          </cell>
          <cell r="O464">
            <v>17.902078405000001</v>
          </cell>
          <cell r="P464">
            <v>1.98465546E-2</v>
          </cell>
          <cell r="Q464">
            <v>0</v>
          </cell>
          <cell r="R464">
            <v>0</v>
          </cell>
        </row>
        <row r="465">
          <cell r="E465" t="str">
            <v>REM0000999</v>
          </cell>
          <cell r="F465" t="str">
            <v>H4改型右后镜片托</v>
          </cell>
          <cell r="G465" t="str">
            <v>ABS黑色</v>
          </cell>
          <cell r="H465" t="str">
            <v>Ea</v>
          </cell>
          <cell r="I465">
            <v>7</v>
          </cell>
          <cell r="J465">
            <v>8.9834270103999998</v>
          </cell>
          <cell r="K465">
            <v>8.9308472400000003</v>
          </cell>
          <cell r="L465">
            <v>62.883989072799999</v>
          </cell>
          <cell r="M465">
            <v>0</v>
          </cell>
          <cell r="N465">
            <v>9.1554459520000009</v>
          </cell>
          <cell r="O465">
            <v>8.9308472400000003</v>
          </cell>
          <cell r="P465">
            <v>0.22459871200000001</v>
          </cell>
          <cell r="Q465">
            <v>0</v>
          </cell>
          <cell r="R465">
            <v>0</v>
          </cell>
        </row>
        <row r="466">
          <cell r="E466" t="str">
            <v>REM0001000</v>
          </cell>
          <cell r="F466" t="str">
            <v>H4改型右广角镜片托</v>
          </cell>
          <cell r="G466" t="str">
            <v>ABS黑色</v>
          </cell>
          <cell r="H466" t="str">
            <v>Ea</v>
          </cell>
          <cell r="I466">
            <v>174</v>
          </cell>
          <cell r="J466">
            <v>7.6904161647000002</v>
          </cell>
          <cell r="K466">
            <v>7.5970690349999996</v>
          </cell>
          <cell r="L466">
            <v>1338.1324126577999</v>
          </cell>
          <cell r="M466">
            <v>0</v>
          </cell>
          <cell r="N466">
            <v>7.8298834838999998</v>
          </cell>
          <cell r="O466">
            <v>7.5970690349999996</v>
          </cell>
          <cell r="P466">
            <v>0.2328144489</v>
          </cell>
          <cell r="Q466">
            <v>0</v>
          </cell>
          <cell r="R466">
            <v>0</v>
          </cell>
        </row>
        <row r="467">
          <cell r="E467" t="str">
            <v>REM0001001</v>
          </cell>
          <cell r="F467" t="str">
            <v>H4(上)右镜座</v>
          </cell>
          <cell r="G467" t="str">
            <v>PA66+GF35黑</v>
          </cell>
          <cell r="H467" t="str">
            <v>Ea</v>
          </cell>
          <cell r="I467">
            <v>299</v>
          </cell>
          <cell r="J467">
            <v>8.7291002388999992</v>
          </cell>
          <cell r="K467">
            <v>8.5878191000000008</v>
          </cell>
          <cell r="L467">
            <v>2610.0009714311</v>
          </cell>
          <cell r="M467">
            <v>0</v>
          </cell>
          <cell r="N467">
            <v>8.9407969541999996</v>
          </cell>
          <cell r="O467">
            <v>8.5878191000000008</v>
          </cell>
          <cell r="P467">
            <v>0.3529778542</v>
          </cell>
          <cell r="Q467">
            <v>0</v>
          </cell>
          <cell r="R467">
            <v>0</v>
          </cell>
        </row>
        <row r="468">
          <cell r="E468" t="str">
            <v>REM0001005</v>
          </cell>
          <cell r="F468" t="str">
            <v>H4B右下镜座</v>
          </cell>
          <cell r="G468" t="str">
            <v>PA66+GF35黑</v>
          </cell>
          <cell r="H468" t="str">
            <v>Ea</v>
          </cell>
          <cell r="I468">
            <v>309</v>
          </cell>
          <cell r="J468">
            <v>8.7929102277000002</v>
          </cell>
          <cell r="K468">
            <v>8.7243895499999997</v>
          </cell>
          <cell r="L468">
            <v>2717.0092603592998</v>
          </cell>
          <cell r="M468">
            <v>0</v>
          </cell>
          <cell r="N468">
            <v>9.0385109443000005</v>
          </cell>
          <cell r="O468">
            <v>8.7243895499999997</v>
          </cell>
          <cell r="P468">
            <v>0.31412139430000002</v>
          </cell>
          <cell r="Q468">
            <v>0</v>
          </cell>
          <cell r="R468">
            <v>0</v>
          </cell>
        </row>
        <row r="469">
          <cell r="E469" t="str">
            <v>REM0001007</v>
          </cell>
          <cell r="F469" t="str">
            <v>H4右下镜座装饰罩(新)</v>
          </cell>
          <cell r="G469" t="str">
            <v>ABS黑色</v>
          </cell>
          <cell r="H469" t="str">
            <v>Ea</v>
          </cell>
          <cell r="I469">
            <v>69</v>
          </cell>
          <cell r="J469">
            <v>6.8225534727000001</v>
          </cell>
          <cell r="K469">
            <v>6.6565905949999999</v>
          </cell>
          <cell r="L469">
            <v>470.75618961629999</v>
          </cell>
          <cell r="M469">
            <v>0</v>
          </cell>
          <cell r="N469">
            <v>6.9328768016</v>
          </cell>
          <cell r="O469">
            <v>6.6565905949999999</v>
          </cell>
          <cell r="P469">
            <v>0.27628620659999997</v>
          </cell>
          <cell r="Q469">
            <v>0</v>
          </cell>
          <cell r="R469">
            <v>0</v>
          </cell>
        </row>
        <row r="470">
          <cell r="E470" t="str">
            <v>REM0001009</v>
          </cell>
          <cell r="F470" t="str">
            <v>ETX改型下镜座压圈</v>
          </cell>
          <cell r="G470" t="str">
            <v>Q235</v>
          </cell>
          <cell r="H470" t="str">
            <v>Ea</v>
          </cell>
          <cell r="I470">
            <v>24</v>
          </cell>
          <cell r="J470">
            <v>0.24315477059999999</v>
          </cell>
          <cell r="K470">
            <v>0.26350000000000001</v>
          </cell>
          <cell r="L470">
            <v>5.8357144944000003</v>
          </cell>
          <cell r="M470">
            <v>0</v>
          </cell>
          <cell r="N470">
            <v>0.25132023310000001</v>
          </cell>
          <cell r="O470">
            <v>0.26350000000000001</v>
          </cell>
          <cell r="P470">
            <v>-1.21797669E-2</v>
          </cell>
          <cell r="Q470">
            <v>0</v>
          </cell>
          <cell r="R470">
            <v>0</v>
          </cell>
        </row>
        <row r="471">
          <cell r="E471" t="str">
            <v>REM0001010</v>
          </cell>
          <cell r="F471" t="str">
            <v>ETX改型弹簧</v>
          </cell>
          <cell r="G471" t="str">
            <v>65Mn</v>
          </cell>
          <cell r="H471" t="str">
            <v>Ea</v>
          </cell>
          <cell r="I471">
            <v>43</v>
          </cell>
          <cell r="J471">
            <v>0.72992570609999996</v>
          </cell>
          <cell r="K471">
            <v>0.79100000000000004</v>
          </cell>
          <cell r="L471">
            <v>31.386805362299999</v>
          </cell>
          <cell r="M471">
            <v>0</v>
          </cell>
          <cell r="N471">
            <v>0.75443758790000004</v>
          </cell>
          <cell r="O471">
            <v>0.79100000000000004</v>
          </cell>
          <cell r="P471">
            <v>-3.6562412099999997E-2</v>
          </cell>
          <cell r="Q471">
            <v>0</v>
          </cell>
          <cell r="R471">
            <v>0</v>
          </cell>
        </row>
        <row r="472">
          <cell r="E472" t="str">
            <v>REM0001011</v>
          </cell>
          <cell r="F472" t="str">
            <v>ETX改型下镜座插片</v>
          </cell>
          <cell r="G472" t="str">
            <v>Q235</v>
          </cell>
          <cell r="H472" t="str">
            <v>Ea</v>
          </cell>
          <cell r="I472">
            <v>674</v>
          </cell>
          <cell r="J472">
            <v>0.14764616050000001</v>
          </cell>
          <cell r="K472">
            <v>0.16</v>
          </cell>
          <cell r="L472">
            <v>99.513512176999996</v>
          </cell>
          <cell r="M472">
            <v>0</v>
          </cell>
          <cell r="N472">
            <v>0.1526043161</v>
          </cell>
          <cell r="O472">
            <v>0.16</v>
          </cell>
          <cell r="P472">
            <v>-7.3956839E-3</v>
          </cell>
          <cell r="Q472">
            <v>0</v>
          </cell>
          <cell r="R472">
            <v>0</v>
          </cell>
        </row>
        <row r="473">
          <cell r="E473" t="str">
            <v>REM0001014</v>
          </cell>
          <cell r="F473" t="str">
            <v>铜插片DJ611-E2.8×0.5A</v>
          </cell>
          <cell r="G473" t="str">
            <v>DJ611-E2.8×0.5A</v>
          </cell>
          <cell r="H473" t="str">
            <v>Ea</v>
          </cell>
          <cell r="I473">
            <v>40</v>
          </cell>
          <cell r="J473">
            <v>9.8000139099999994E-2</v>
          </cell>
          <cell r="K473">
            <v>0.1062</v>
          </cell>
          <cell r="L473">
            <v>3.9200055640000002</v>
          </cell>
          <cell r="M473">
            <v>0</v>
          </cell>
          <cell r="N473">
            <v>0.1012911148</v>
          </cell>
          <cell r="O473">
            <v>0.1062</v>
          </cell>
          <cell r="P473">
            <v>-4.9088852000000001E-3</v>
          </cell>
          <cell r="Q473">
            <v>0</v>
          </cell>
          <cell r="R473">
            <v>0</v>
          </cell>
        </row>
        <row r="474">
          <cell r="E474" t="str">
            <v>REM0001086</v>
          </cell>
          <cell r="F474" t="str">
            <v>VT左后视镜后盖上罩L1</v>
          </cell>
          <cell r="G474" t="str">
            <v>ABS黑色</v>
          </cell>
          <cell r="H474" t="str">
            <v>Ea</v>
          </cell>
          <cell r="I474">
            <v>168</v>
          </cell>
          <cell r="J474">
            <v>8.1208106424000004</v>
          </cell>
          <cell r="K474">
            <v>8.0643105500000001</v>
          </cell>
          <cell r="L474">
            <v>1364.2961879232</v>
          </cell>
          <cell r="M474">
            <v>0</v>
          </cell>
          <cell r="N474">
            <v>6.1775076321000002</v>
          </cell>
          <cell r="O474">
            <v>8.0643105500000001</v>
          </cell>
          <cell r="P474">
            <v>-1.8868029179000001</v>
          </cell>
          <cell r="Q474">
            <v>0</v>
          </cell>
          <cell r="R474">
            <v>-109</v>
          </cell>
        </row>
        <row r="475">
          <cell r="E475" t="str">
            <v>REM0001087</v>
          </cell>
          <cell r="F475" t="str">
            <v>VT左后视镜镜体上罩L2</v>
          </cell>
          <cell r="G475" t="str">
            <v>ABS黑色</v>
          </cell>
          <cell r="H475" t="str">
            <v>Ea</v>
          </cell>
          <cell r="I475">
            <v>240</v>
          </cell>
          <cell r="J475">
            <v>7.4748586899999996</v>
          </cell>
          <cell r="K475">
            <v>7.3643105499999999</v>
          </cell>
          <cell r="L475">
            <v>1793.9660856</v>
          </cell>
          <cell r="M475">
            <v>0</v>
          </cell>
          <cell r="N475">
            <v>6.1775076321000002</v>
          </cell>
          <cell r="O475">
            <v>7.3643105499999999</v>
          </cell>
          <cell r="P475">
            <v>-1.1868029178999999</v>
          </cell>
          <cell r="Q475">
            <v>0</v>
          </cell>
          <cell r="R475">
            <v>-109</v>
          </cell>
        </row>
        <row r="476">
          <cell r="E476" t="str">
            <v>REM0001088</v>
          </cell>
          <cell r="F476" t="str">
            <v>VT左后视镜后盖下罩L3</v>
          </cell>
          <cell r="G476" t="str">
            <v>ABS黑色</v>
          </cell>
          <cell r="H476" t="str">
            <v>Ea</v>
          </cell>
          <cell r="I476">
            <v>40</v>
          </cell>
          <cell r="J476">
            <v>7.6320838093000001</v>
          </cell>
          <cell r="K476">
            <v>7.4522607900000004</v>
          </cell>
          <cell r="L476">
            <v>305.28335237200002</v>
          </cell>
          <cell r="M476">
            <v>200</v>
          </cell>
          <cell r="N476">
            <v>6.8037185179000002</v>
          </cell>
          <cell r="O476">
            <v>7.4522607900000004</v>
          </cell>
          <cell r="P476">
            <v>-0.64854227210000004</v>
          </cell>
          <cell r="Q476">
            <v>1360.7437035800001</v>
          </cell>
          <cell r="R476">
            <v>-109</v>
          </cell>
        </row>
        <row r="477">
          <cell r="E477" t="str">
            <v>REM0001089</v>
          </cell>
          <cell r="F477" t="str">
            <v>VT左后视镜镜体下罩L4</v>
          </cell>
          <cell r="G477" t="str">
            <v>ABS黑色</v>
          </cell>
          <cell r="H477" t="str">
            <v>Ea</v>
          </cell>
          <cell r="I477">
            <v>60</v>
          </cell>
          <cell r="J477">
            <v>8.1857569113000004</v>
          </cell>
          <cell r="K477">
            <v>8.0522607900000001</v>
          </cell>
          <cell r="L477">
            <v>491.14541467800001</v>
          </cell>
          <cell r="M477">
            <v>309</v>
          </cell>
          <cell r="N477">
            <v>6.8037185179000002</v>
          </cell>
          <cell r="O477">
            <v>8.0522607900000001</v>
          </cell>
          <cell r="P477">
            <v>-1.2485422720999999</v>
          </cell>
          <cell r="Q477">
            <v>2102.3490220311</v>
          </cell>
          <cell r="R477">
            <v>-109</v>
          </cell>
        </row>
        <row r="478">
          <cell r="E478" t="str">
            <v>REM0001091</v>
          </cell>
          <cell r="F478" t="str">
            <v>VT右后视镜后盖上罩R1</v>
          </cell>
          <cell r="G478" t="str">
            <v>ABS黑色</v>
          </cell>
          <cell r="H478" t="str">
            <v>Ea</v>
          </cell>
          <cell r="I478">
            <v>113</v>
          </cell>
          <cell r="J478">
            <v>8.1208106424000004</v>
          </cell>
          <cell r="K478">
            <v>8.0643105500000001</v>
          </cell>
          <cell r="L478">
            <v>917.6516025912</v>
          </cell>
          <cell r="M478">
            <v>0</v>
          </cell>
          <cell r="N478">
            <v>6.1775076321000002</v>
          </cell>
          <cell r="O478">
            <v>8.0643105500000001</v>
          </cell>
          <cell r="P478">
            <v>-1.8868029179000001</v>
          </cell>
          <cell r="Q478">
            <v>0</v>
          </cell>
          <cell r="R478">
            <v>-20</v>
          </cell>
        </row>
        <row r="479">
          <cell r="E479" t="str">
            <v>REM0001092</v>
          </cell>
          <cell r="F479" t="str">
            <v>VT右后视镜镜体上罩R2</v>
          </cell>
          <cell r="G479" t="str">
            <v>ABS黑色</v>
          </cell>
          <cell r="H479" t="str">
            <v>Ea</v>
          </cell>
          <cell r="I479">
            <v>244</v>
          </cell>
          <cell r="J479">
            <v>6.4990098478</v>
          </cell>
          <cell r="K479">
            <v>6.3068105499999998</v>
          </cell>
          <cell r="L479">
            <v>1585.7584028632</v>
          </cell>
          <cell r="M479">
            <v>0</v>
          </cell>
          <cell r="N479">
            <v>6.1775076321000002</v>
          </cell>
          <cell r="O479">
            <v>6.3068105499999998</v>
          </cell>
          <cell r="P479">
            <v>-0.12930291790000001</v>
          </cell>
          <cell r="Q479">
            <v>0</v>
          </cell>
          <cell r="R479">
            <v>-20</v>
          </cell>
        </row>
        <row r="480">
          <cell r="E480" t="str">
            <v>REM0001093</v>
          </cell>
          <cell r="F480" t="str">
            <v>VT右后视镜后盖下罩R3</v>
          </cell>
          <cell r="G480" t="str">
            <v>ABS黑色</v>
          </cell>
          <cell r="H480" t="str">
            <v>Ea</v>
          </cell>
          <cell r="I480">
            <v>202</v>
          </cell>
          <cell r="J480">
            <v>7.6320838093000001</v>
          </cell>
          <cell r="K480">
            <v>7.4522607900000004</v>
          </cell>
          <cell r="L480">
            <v>1541.6809294786001</v>
          </cell>
          <cell r="M480">
            <v>220</v>
          </cell>
          <cell r="N480">
            <v>6.8037185179000002</v>
          </cell>
          <cell r="O480">
            <v>7.4522607900000004</v>
          </cell>
          <cell r="P480">
            <v>-0.64854227210000004</v>
          </cell>
          <cell r="Q480">
            <v>1496.818073938</v>
          </cell>
          <cell r="R480">
            <v>-20</v>
          </cell>
        </row>
        <row r="481">
          <cell r="E481" t="str">
            <v>REM0001094</v>
          </cell>
          <cell r="F481" t="str">
            <v>VT右后视镜镜体下罩R4</v>
          </cell>
          <cell r="G481" t="str">
            <v>ABS黑色</v>
          </cell>
          <cell r="H481" t="str">
            <v>Ea</v>
          </cell>
          <cell r="I481">
            <v>202</v>
          </cell>
          <cell r="J481">
            <v>8.1857569113000004</v>
          </cell>
          <cell r="K481">
            <v>8.0522607900000001</v>
          </cell>
          <cell r="L481">
            <v>1653.5228960826</v>
          </cell>
          <cell r="M481">
            <v>200</v>
          </cell>
          <cell r="N481">
            <v>6.8037185179000002</v>
          </cell>
          <cell r="O481">
            <v>8.0522607900000001</v>
          </cell>
          <cell r="P481">
            <v>-1.2485422720999999</v>
          </cell>
          <cell r="Q481">
            <v>1360.7437035800001</v>
          </cell>
          <cell r="R481">
            <v>-20</v>
          </cell>
        </row>
        <row r="482">
          <cell r="E482" t="str">
            <v>REM0001095</v>
          </cell>
          <cell r="F482" t="str">
            <v>B40L三角座钢琴黑左</v>
          </cell>
          <cell r="G482" t="str">
            <v>ABS+喷涂钢琴黑</v>
          </cell>
          <cell r="H482" t="str">
            <v>Ea</v>
          </cell>
          <cell r="I482">
            <v>1331</v>
          </cell>
          <cell r="J482">
            <v>30.536240924200001</v>
          </cell>
          <cell r="K482">
            <v>30.041433900000001</v>
          </cell>
          <cell r="L482">
            <v>40643.7366701102</v>
          </cell>
          <cell r="M482">
            <v>2169</v>
          </cell>
          <cell r="N482">
            <v>30.292035207800001</v>
          </cell>
          <cell r="O482">
            <v>30.041433900000001</v>
          </cell>
          <cell r="P482">
            <v>0.25060130780000001</v>
          </cell>
          <cell r="Q482">
            <v>65703.424365718194</v>
          </cell>
          <cell r="R482">
            <v>-2420</v>
          </cell>
        </row>
        <row r="483">
          <cell r="E483" t="str">
            <v>REM0001096</v>
          </cell>
          <cell r="F483" t="str">
            <v>B40L左底座密封垫</v>
          </cell>
          <cell r="G483" t="str">
            <v>PE发泡</v>
          </cell>
          <cell r="H483" t="str">
            <v>Ea</v>
          </cell>
          <cell r="I483">
            <v>0</v>
          </cell>
          <cell r="J483">
            <v>2.0972</v>
          </cell>
          <cell r="K483">
            <v>2.0972</v>
          </cell>
          <cell r="L483">
            <v>0</v>
          </cell>
          <cell r="M483">
            <v>2421</v>
          </cell>
          <cell r="N483">
            <v>2.0972</v>
          </cell>
          <cell r="O483">
            <v>2.0972</v>
          </cell>
          <cell r="P483">
            <v>0</v>
          </cell>
          <cell r="Q483">
            <v>5077.3212000000003</v>
          </cell>
          <cell r="R483">
            <v>-2421</v>
          </cell>
        </row>
        <row r="484">
          <cell r="E484" t="str">
            <v>REM0001097</v>
          </cell>
          <cell r="F484" t="str">
            <v>B40L左手折基板</v>
          </cell>
          <cell r="G484" t="str">
            <v>PA66+GF45</v>
          </cell>
          <cell r="H484" t="str">
            <v>Ea</v>
          </cell>
          <cell r="I484">
            <v>502</v>
          </cell>
          <cell r="J484">
            <v>9.9338910632000008</v>
          </cell>
          <cell r="K484">
            <v>9.8934171000000006</v>
          </cell>
          <cell r="L484">
            <v>4986.8133137264003</v>
          </cell>
          <cell r="M484">
            <v>0</v>
          </cell>
          <cell r="N484">
            <v>10.1269584473</v>
          </cell>
          <cell r="O484">
            <v>9.8934171000000006</v>
          </cell>
          <cell r="P484">
            <v>0.23354134730000001</v>
          </cell>
          <cell r="Q484">
            <v>0</v>
          </cell>
          <cell r="R484">
            <v>-12</v>
          </cell>
        </row>
        <row r="485">
          <cell r="E485" t="str">
            <v>REM0001098</v>
          </cell>
          <cell r="F485" t="str">
            <v>B40L左手折压板</v>
          </cell>
          <cell r="G485" t="str">
            <v>ADC12</v>
          </cell>
          <cell r="H485" t="str">
            <v>Ea</v>
          </cell>
          <cell r="I485">
            <v>0</v>
          </cell>
          <cell r="J485">
            <v>3.4262000000000001</v>
          </cell>
          <cell r="K485">
            <v>3.4262000000000001</v>
          </cell>
          <cell r="L485">
            <v>0</v>
          </cell>
          <cell r="M485">
            <v>12</v>
          </cell>
          <cell r="N485">
            <v>3.4262000000000001</v>
          </cell>
          <cell r="O485">
            <v>3.4262000000000001</v>
          </cell>
          <cell r="P485">
            <v>0</v>
          </cell>
          <cell r="Q485">
            <v>41.114400000000003</v>
          </cell>
          <cell r="R485">
            <v>-12</v>
          </cell>
        </row>
        <row r="486">
          <cell r="E486" t="str">
            <v>REM0001099</v>
          </cell>
          <cell r="F486" t="str">
            <v>B40L左导光条安装板</v>
          </cell>
          <cell r="G486" t="str">
            <v>ABS</v>
          </cell>
          <cell r="H486" t="str">
            <v>Ea</v>
          </cell>
          <cell r="I486">
            <v>1074</v>
          </cell>
          <cell r="J486">
            <v>4.6571322935000001</v>
          </cell>
          <cell r="K486">
            <v>4.4756799599999999</v>
          </cell>
          <cell r="L486">
            <v>5001.7600832190001</v>
          </cell>
          <cell r="M486">
            <v>2258</v>
          </cell>
          <cell r="N486">
            <v>4.7221887791999997</v>
          </cell>
          <cell r="O486">
            <v>4.4756799599999999</v>
          </cell>
          <cell r="P486">
            <v>0.24650881920000001</v>
          </cell>
          <cell r="Q486">
            <v>10662.702263433601</v>
          </cell>
          <cell r="R486">
            <v>-2448</v>
          </cell>
        </row>
        <row r="487">
          <cell r="E487" t="str">
            <v>REM0001100</v>
          </cell>
          <cell r="F487" t="str">
            <v>B40L左转向灯底座</v>
          </cell>
          <cell r="G487" t="str">
            <v>ABS</v>
          </cell>
          <cell r="H487" t="str">
            <v>Ea</v>
          </cell>
          <cell r="I487">
            <v>2370</v>
          </cell>
          <cell r="J487">
            <v>5.3503557605000003</v>
          </cell>
          <cell r="K487">
            <v>5.1444765649999997</v>
          </cell>
          <cell r="L487">
            <v>12680.343152384999</v>
          </cell>
          <cell r="M487">
            <v>2900</v>
          </cell>
          <cell r="N487">
            <v>5.4255090666000001</v>
          </cell>
          <cell r="O487">
            <v>5.1444765649999997</v>
          </cell>
          <cell r="P487">
            <v>0.28103250159999998</v>
          </cell>
          <cell r="Q487">
            <v>15733.97629314</v>
          </cell>
          <cell r="R487">
            <v>-2426</v>
          </cell>
        </row>
        <row r="488">
          <cell r="E488" t="str">
            <v>REM0001101</v>
          </cell>
          <cell r="F488" t="str">
            <v>B40L转向灯导光条左</v>
          </cell>
          <cell r="G488" t="str">
            <v>PMMA VH001</v>
          </cell>
          <cell r="H488" t="str">
            <v>Ea</v>
          </cell>
          <cell r="I488">
            <v>875</v>
          </cell>
          <cell r="J488">
            <v>6.6752021557000001</v>
          </cell>
          <cell r="K488">
            <v>6.4153149999999997</v>
          </cell>
          <cell r="L488">
            <v>5840.8018862375002</v>
          </cell>
          <cell r="M488">
            <v>12724</v>
          </cell>
          <cell r="N488">
            <v>6.7591303121999999</v>
          </cell>
          <cell r="O488">
            <v>6.4153149999999997</v>
          </cell>
          <cell r="P488">
            <v>0.3438153122</v>
          </cell>
          <cell r="Q488">
            <v>86003.174092432804</v>
          </cell>
          <cell r="R488">
            <v>-4823</v>
          </cell>
        </row>
        <row r="489">
          <cell r="E489" t="str">
            <v>REM0001102</v>
          </cell>
          <cell r="F489" t="str">
            <v>B40L镜框钢琴黑左</v>
          </cell>
          <cell r="G489" t="str">
            <v>ABS+喷涂钢琴黑</v>
          </cell>
          <cell r="H489" t="str">
            <v>Ea</v>
          </cell>
          <cell r="I489">
            <v>1153</v>
          </cell>
          <cell r="J489">
            <v>27.802347689000001</v>
          </cell>
          <cell r="K489">
            <v>27.343660150000002</v>
          </cell>
          <cell r="L489">
            <v>32056.106885417001</v>
          </cell>
          <cell r="M489">
            <v>2183</v>
          </cell>
          <cell r="N489">
            <v>27.509035441200002</v>
          </cell>
          <cell r="O489">
            <v>27.343660150000002</v>
          </cell>
          <cell r="P489">
            <v>0.1653752912</v>
          </cell>
          <cell r="Q489">
            <v>60052.224368139599</v>
          </cell>
          <cell r="R489">
            <v>-2420</v>
          </cell>
        </row>
        <row r="490">
          <cell r="E490" t="str">
            <v>REM0001103</v>
          </cell>
          <cell r="F490" t="str">
            <v>B40L左镜壳1</v>
          </cell>
          <cell r="G490" t="str">
            <v>注塑+电镀</v>
          </cell>
          <cell r="H490" t="str">
            <v>Ea</v>
          </cell>
          <cell r="I490">
            <v>1084</v>
          </cell>
          <cell r="J490">
            <v>38.378773852199998</v>
          </cell>
          <cell r="K490">
            <v>41.59</v>
          </cell>
          <cell r="L490">
            <v>41602.590855784802</v>
          </cell>
          <cell r="M490">
            <v>1640</v>
          </cell>
          <cell r="N490">
            <v>39.667584423500003</v>
          </cell>
          <cell r="O490">
            <v>41.59</v>
          </cell>
          <cell r="P490">
            <v>-1.9224155764999999</v>
          </cell>
          <cell r="Q490">
            <v>65054.838454539997</v>
          </cell>
          <cell r="R490">
            <v>-2176</v>
          </cell>
        </row>
        <row r="491">
          <cell r="E491" t="str">
            <v>REM0001105</v>
          </cell>
          <cell r="F491" t="str">
            <v>B80C左镜片</v>
          </cell>
          <cell r="G491" t="str">
            <v>SR1400±100</v>
          </cell>
          <cell r="H491" t="str">
            <v>Ea</v>
          </cell>
          <cell r="I491">
            <v>613</v>
          </cell>
          <cell r="J491">
            <v>3.1374809111999999</v>
          </cell>
          <cell r="K491">
            <v>3.4</v>
          </cell>
          <cell r="L491">
            <v>1923.2757985656001</v>
          </cell>
          <cell r="M491">
            <v>2751</v>
          </cell>
          <cell r="N491">
            <v>3.2428417177000002</v>
          </cell>
          <cell r="O491">
            <v>3.4</v>
          </cell>
          <cell r="P491">
            <v>-0.15715828230000001</v>
          </cell>
          <cell r="Q491">
            <v>8921.0575653927008</v>
          </cell>
          <cell r="R491">
            <v>-2590</v>
          </cell>
        </row>
        <row r="492">
          <cell r="E492" t="str">
            <v>REM0001106</v>
          </cell>
          <cell r="F492" t="str">
            <v>B40L左镜片托</v>
          </cell>
          <cell r="G492" t="str">
            <v>ABS</v>
          </cell>
          <cell r="H492" t="str">
            <v>Ea</v>
          </cell>
          <cell r="I492">
            <v>0</v>
          </cell>
          <cell r="J492">
            <v>5.4163961650000001</v>
          </cell>
          <cell r="K492">
            <v>5.4163961650000001</v>
          </cell>
          <cell r="L492">
            <v>0</v>
          </cell>
          <cell r="M492">
            <v>2970</v>
          </cell>
          <cell r="N492">
            <v>5.6431368583000001</v>
          </cell>
          <cell r="O492">
            <v>5.4163961650000001</v>
          </cell>
          <cell r="P492">
            <v>0.22674069329999999</v>
          </cell>
          <cell r="Q492">
            <v>16760.116469150998</v>
          </cell>
          <cell r="R492">
            <v>-2421</v>
          </cell>
        </row>
        <row r="493">
          <cell r="E493" t="str">
            <v>REM0001107</v>
          </cell>
          <cell r="F493" t="str">
            <v>B80C左加热片</v>
          </cell>
          <cell r="H493" t="str">
            <v>Ea</v>
          </cell>
          <cell r="I493">
            <v>924</v>
          </cell>
          <cell r="J493">
            <v>3.2100120876</v>
          </cell>
          <cell r="K493">
            <v>3.4786000000000001</v>
          </cell>
          <cell r="L493">
            <v>2966.0511689424002</v>
          </cell>
          <cell r="M493">
            <v>3000</v>
          </cell>
          <cell r="N493">
            <v>3.3178085880000001</v>
          </cell>
          <cell r="O493">
            <v>3.4786000000000001</v>
          </cell>
          <cell r="P493">
            <v>-0.16079141199999999</v>
          </cell>
          <cell r="Q493">
            <v>9953.4257639999996</v>
          </cell>
          <cell r="R493">
            <v>-2421</v>
          </cell>
        </row>
        <row r="494">
          <cell r="E494" t="str">
            <v>REM0001108</v>
          </cell>
          <cell r="F494" t="str">
            <v>线束合件插接器</v>
          </cell>
          <cell r="G494" t="str">
            <v>AMP 1318386-1</v>
          </cell>
          <cell r="H494" t="str">
            <v>Ea</v>
          </cell>
          <cell r="I494">
            <v>4743</v>
          </cell>
          <cell r="J494">
            <v>1.7182321931</v>
          </cell>
          <cell r="K494">
            <v>1.8620000000000001</v>
          </cell>
          <cell r="L494">
            <v>8149.5752918732996</v>
          </cell>
          <cell r="M494">
            <v>0</v>
          </cell>
          <cell r="N494">
            <v>1.8620000000000001</v>
          </cell>
          <cell r="O494">
            <v>1.8620000000000001</v>
          </cell>
          <cell r="P494">
            <v>0</v>
          </cell>
          <cell r="Q494">
            <v>0</v>
          </cell>
          <cell r="R494">
            <v>-4743</v>
          </cell>
        </row>
        <row r="495">
          <cell r="E495" t="str">
            <v>REM0001109</v>
          </cell>
          <cell r="F495" t="str">
            <v>B40L左灯罩</v>
          </cell>
          <cell r="G495" t="str">
            <v>PMMA VH001</v>
          </cell>
          <cell r="H495" t="str">
            <v>Ea</v>
          </cell>
          <cell r="I495">
            <v>4097</v>
          </cell>
          <cell r="J495">
            <v>6.8238633836</v>
          </cell>
          <cell r="K495">
            <v>6.5764149999999999</v>
          </cell>
          <cell r="L495">
            <v>27957.368282609201</v>
          </cell>
          <cell r="M495">
            <v>0</v>
          </cell>
          <cell r="N495">
            <v>6.8983989185999999</v>
          </cell>
          <cell r="O495">
            <v>6.5764149999999999</v>
          </cell>
          <cell r="P495">
            <v>0.32198391859999997</v>
          </cell>
          <cell r="Q495">
            <v>0</v>
          </cell>
          <cell r="R495">
            <v>-2461</v>
          </cell>
        </row>
        <row r="496">
          <cell r="E496" t="str">
            <v>REM0001112</v>
          </cell>
          <cell r="F496" t="str">
            <v>B40L三角座钢琴黑右</v>
          </cell>
          <cell r="G496" t="str">
            <v>ABS+喷涂钢琴黑</v>
          </cell>
          <cell r="H496" t="str">
            <v>Ea</v>
          </cell>
          <cell r="I496">
            <v>1250</v>
          </cell>
          <cell r="J496">
            <v>30.536240924200001</v>
          </cell>
          <cell r="K496">
            <v>30.041433900000001</v>
          </cell>
          <cell r="L496">
            <v>38170.301155250003</v>
          </cell>
          <cell r="M496">
            <v>1849</v>
          </cell>
          <cell r="N496">
            <v>30.292035207800001</v>
          </cell>
          <cell r="O496">
            <v>30.041433900000001</v>
          </cell>
          <cell r="P496">
            <v>0.25060130780000001</v>
          </cell>
          <cell r="Q496">
            <v>56009.973099222203</v>
          </cell>
          <cell r="R496">
            <v>-2367</v>
          </cell>
        </row>
        <row r="497">
          <cell r="E497" t="str">
            <v>REM0001113</v>
          </cell>
          <cell r="F497" t="str">
            <v>B40L右底座密封垫</v>
          </cell>
          <cell r="G497" t="str">
            <v>PE发泡</v>
          </cell>
          <cell r="H497" t="str">
            <v>Ea</v>
          </cell>
          <cell r="I497">
            <v>54</v>
          </cell>
          <cell r="J497">
            <v>1.9352720490999999</v>
          </cell>
          <cell r="K497">
            <v>2.0972</v>
          </cell>
          <cell r="L497">
            <v>104.5046906514</v>
          </cell>
          <cell r="M497">
            <v>2422</v>
          </cell>
          <cell r="N497">
            <v>2.0002610735999999</v>
          </cell>
          <cell r="O497">
            <v>2.0972</v>
          </cell>
          <cell r="P497">
            <v>-9.69389264E-2</v>
          </cell>
          <cell r="Q497">
            <v>4844.6323202592002</v>
          </cell>
          <cell r="R497">
            <v>-2368</v>
          </cell>
        </row>
        <row r="498">
          <cell r="E498" t="str">
            <v>REM0001114</v>
          </cell>
          <cell r="F498" t="str">
            <v>B40L右手折基板</v>
          </cell>
          <cell r="G498" t="str">
            <v>PA66+GF45</v>
          </cell>
          <cell r="H498" t="str">
            <v>Ea</v>
          </cell>
          <cell r="I498">
            <v>480</v>
          </cell>
          <cell r="J498">
            <v>10.024324336599999</v>
          </cell>
          <cell r="K498">
            <v>9.9914170999999996</v>
          </cell>
          <cell r="L498">
            <v>4811.6756815680001</v>
          </cell>
          <cell r="M498">
            <v>0</v>
          </cell>
          <cell r="N498">
            <v>10.220428590999999</v>
          </cell>
          <cell r="O498">
            <v>9.9914170999999996</v>
          </cell>
          <cell r="P498">
            <v>0.22901149100000001</v>
          </cell>
          <cell r="Q498">
            <v>0</v>
          </cell>
          <cell r="R498">
            <v>-12</v>
          </cell>
        </row>
        <row r="499">
          <cell r="E499" t="str">
            <v>REM0001115</v>
          </cell>
          <cell r="F499" t="str">
            <v>B40L右手折压板</v>
          </cell>
          <cell r="G499" t="str">
            <v>ADC12</v>
          </cell>
          <cell r="H499" t="str">
            <v>Ea</v>
          </cell>
          <cell r="I499">
            <v>0</v>
          </cell>
          <cell r="J499">
            <v>3.7730000000000001</v>
          </cell>
          <cell r="K499">
            <v>3.7730000000000001</v>
          </cell>
          <cell r="L499">
            <v>0</v>
          </cell>
          <cell r="M499">
            <v>12</v>
          </cell>
          <cell r="N499">
            <v>3.7730000000000001</v>
          </cell>
          <cell r="O499">
            <v>3.7730000000000001</v>
          </cell>
          <cell r="P499">
            <v>0</v>
          </cell>
          <cell r="Q499">
            <v>45.276000000000003</v>
          </cell>
          <cell r="R499">
            <v>-12</v>
          </cell>
        </row>
        <row r="500">
          <cell r="E500" t="str">
            <v>REM0001116</v>
          </cell>
          <cell r="F500" t="str">
            <v>B40L右导光条安装板</v>
          </cell>
          <cell r="G500" t="str">
            <v>ABS</v>
          </cell>
          <cell r="H500" t="str">
            <v>Ea</v>
          </cell>
          <cell r="I500">
            <v>1014</v>
          </cell>
          <cell r="J500">
            <v>4.6571322935000001</v>
          </cell>
          <cell r="K500">
            <v>4.4756799599999999</v>
          </cell>
          <cell r="L500">
            <v>4722.3321456089998</v>
          </cell>
          <cell r="M500">
            <v>2258</v>
          </cell>
          <cell r="N500">
            <v>4.7221887791999997</v>
          </cell>
          <cell r="O500">
            <v>4.4756799599999999</v>
          </cell>
          <cell r="P500">
            <v>0.24650881920000001</v>
          </cell>
          <cell r="Q500">
            <v>10662.702263433601</v>
          </cell>
          <cell r="R500">
            <v>-2436</v>
          </cell>
        </row>
        <row r="501">
          <cell r="E501" t="str">
            <v>REM0001117</v>
          </cell>
          <cell r="F501" t="str">
            <v>B40L右转向灯底座</v>
          </cell>
          <cell r="G501" t="str">
            <v>ABS</v>
          </cell>
          <cell r="H501" t="str">
            <v>Ea</v>
          </cell>
          <cell r="I501">
            <v>936</v>
          </cell>
          <cell r="J501">
            <v>5.3503557605000003</v>
          </cell>
          <cell r="K501">
            <v>5.1444765649999997</v>
          </cell>
          <cell r="L501">
            <v>5007.932991828</v>
          </cell>
          <cell r="M501">
            <v>2932</v>
          </cell>
          <cell r="N501">
            <v>5.4255090666000001</v>
          </cell>
          <cell r="O501">
            <v>5.1444765649999997</v>
          </cell>
          <cell r="P501">
            <v>0.28103250159999998</v>
          </cell>
          <cell r="Q501">
            <v>15907.5925832712</v>
          </cell>
          <cell r="R501">
            <v>-2378</v>
          </cell>
        </row>
        <row r="502">
          <cell r="E502" t="str">
            <v>REM0001118</v>
          </cell>
          <cell r="F502" t="str">
            <v>B40L镜框钢琴黑右</v>
          </cell>
          <cell r="G502" t="str">
            <v>ABS+喷涂钢琴黑</v>
          </cell>
          <cell r="H502" t="str">
            <v>Ea</v>
          </cell>
          <cell r="I502">
            <v>831</v>
          </cell>
          <cell r="J502">
            <v>27.802347689000001</v>
          </cell>
          <cell r="K502">
            <v>27.343660150000002</v>
          </cell>
          <cell r="L502">
            <v>23103.750929558999</v>
          </cell>
          <cell r="M502">
            <v>2570</v>
          </cell>
          <cell r="N502">
            <v>27.509035441200002</v>
          </cell>
          <cell r="O502">
            <v>27.343660150000002</v>
          </cell>
          <cell r="P502">
            <v>0.1653752912</v>
          </cell>
          <cell r="Q502">
            <v>70698.221083883996</v>
          </cell>
          <cell r="R502">
            <v>-2367</v>
          </cell>
        </row>
        <row r="503">
          <cell r="E503" t="str">
            <v>REM0001119</v>
          </cell>
          <cell r="F503" t="str">
            <v>B40L右镜壳1</v>
          </cell>
          <cell r="G503" t="str">
            <v>注塑+电镀</v>
          </cell>
          <cell r="H503" t="str">
            <v>Ea</v>
          </cell>
          <cell r="I503">
            <v>1214</v>
          </cell>
          <cell r="J503">
            <v>38.378773852199998</v>
          </cell>
          <cell r="K503">
            <v>41.59</v>
          </cell>
          <cell r="L503">
            <v>46591.831456570799</v>
          </cell>
          <cell r="M503">
            <v>1192</v>
          </cell>
          <cell r="N503">
            <v>39.667584423500003</v>
          </cell>
          <cell r="O503">
            <v>41.59</v>
          </cell>
          <cell r="P503">
            <v>-1.9224155764999999</v>
          </cell>
          <cell r="Q503">
            <v>47283.760632812002</v>
          </cell>
          <cell r="R503">
            <v>-2118</v>
          </cell>
        </row>
        <row r="504">
          <cell r="E504" t="str">
            <v>REM0001121</v>
          </cell>
          <cell r="F504" t="str">
            <v>B80C右镜片</v>
          </cell>
          <cell r="G504" t="str">
            <v>SR1400±100</v>
          </cell>
          <cell r="H504" t="str">
            <v>Ea</v>
          </cell>
          <cell r="I504">
            <v>199</v>
          </cell>
          <cell r="J504">
            <v>3.1374809111999999</v>
          </cell>
          <cell r="K504">
            <v>3.4</v>
          </cell>
          <cell r="L504">
            <v>624.35870132879995</v>
          </cell>
          <cell r="M504">
            <v>2850</v>
          </cell>
          <cell r="N504">
            <v>3.2428417177000002</v>
          </cell>
          <cell r="O504">
            <v>3.4</v>
          </cell>
          <cell r="P504">
            <v>-0.15715828230000001</v>
          </cell>
          <cell r="Q504">
            <v>9242.0988954450004</v>
          </cell>
          <cell r="R504">
            <v>-2477</v>
          </cell>
        </row>
        <row r="505">
          <cell r="E505" t="str">
            <v>REM0001122</v>
          </cell>
          <cell r="F505" t="str">
            <v>B40L右镜片托</v>
          </cell>
          <cell r="G505" t="str">
            <v>ABS</v>
          </cell>
          <cell r="H505" t="str">
            <v>Ea</v>
          </cell>
          <cell r="I505">
            <v>0</v>
          </cell>
          <cell r="J505">
            <v>5.4163961650000001</v>
          </cell>
          <cell r="K505">
            <v>5.4163961650000001</v>
          </cell>
          <cell r="L505">
            <v>0</v>
          </cell>
          <cell r="M505">
            <v>2980</v>
          </cell>
          <cell r="N505">
            <v>5.6431368583000001</v>
          </cell>
          <cell r="O505">
            <v>5.4163961650000001</v>
          </cell>
          <cell r="P505">
            <v>0.22674069329999999</v>
          </cell>
          <cell r="Q505">
            <v>16816.547837734</v>
          </cell>
          <cell r="R505">
            <v>-2368</v>
          </cell>
        </row>
        <row r="506">
          <cell r="E506" t="str">
            <v>REM0001123</v>
          </cell>
          <cell r="F506" t="str">
            <v>B80C右加热片</v>
          </cell>
          <cell r="H506" t="str">
            <v>Ea</v>
          </cell>
          <cell r="I506">
            <v>1053</v>
          </cell>
          <cell r="J506">
            <v>3.2100120876</v>
          </cell>
          <cell r="K506">
            <v>3.4786000000000001</v>
          </cell>
          <cell r="L506">
            <v>3380.1427282427999</v>
          </cell>
          <cell r="M506">
            <v>3000</v>
          </cell>
          <cell r="N506">
            <v>3.3178085880000001</v>
          </cell>
          <cell r="O506">
            <v>3.4786000000000001</v>
          </cell>
          <cell r="P506">
            <v>-0.16079141199999999</v>
          </cell>
          <cell r="Q506">
            <v>9953.4257639999996</v>
          </cell>
          <cell r="R506">
            <v>-2368</v>
          </cell>
        </row>
        <row r="507">
          <cell r="E507" t="str">
            <v>REM0001124</v>
          </cell>
          <cell r="F507" t="str">
            <v>B40L右转向灯灯罩</v>
          </cell>
          <cell r="G507" t="str">
            <v>PMMA VH001</v>
          </cell>
          <cell r="H507" t="str">
            <v>Ea</v>
          </cell>
          <cell r="I507">
            <v>4146</v>
          </cell>
          <cell r="J507">
            <v>6.8238633836</v>
          </cell>
          <cell r="K507">
            <v>6.5764149999999999</v>
          </cell>
          <cell r="L507">
            <v>28291.737588405598</v>
          </cell>
          <cell r="M507">
            <v>0</v>
          </cell>
          <cell r="N507">
            <v>6.8983989185999999</v>
          </cell>
          <cell r="O507">
            <v>6.5764149999999999</v>
          </cell>
          <cell r="P507">
            <v>0.32198391859999997</v>
          </cell>
          <cell r="Q507">
            <v>0</v>
          </cell>
          <cell r="R507">
            <v>-2477</v>
          </cell>
        </row>
        <row r="508">
          <cell r="E508" t="str">
            <v>REM0001129</v>
          </cell>
          <cell r="F508" t="str">
            <v>B80C底座护盖钢琴黑左</v>
          </cell>
          <cell r="G508" t="str">
            <v>ABS+喷涂钢琴黑</v>
          </cell>
          <cell r="H508" t="str">
            <v>Ea</v>
          </cell>
          <cell r="I508">
            <v>365</v>
          </cell>
          <cell r="J508">
            <v>31.4463790864</v>
          </cell>
          <cell r="K508">
            <v>30.860335200000002</v>
          </cell>
          <cell r="L508">
            <v>11477.928366536</v>
          </cell>
          <cell r="M508">
            <v>0</v>
          </cell>
          <cell r="N508">
            <v>31.2089609111</v>
          </cell>
          <cell r="O508">
            <v>30.860335200000002</v>
          </cell>
          <cell r="P508">
            <v>0.34862571110000001</v>
          </cell>
          <cell r="Q508">
            <v>0</v>
          </cell>
          <cell r="R508">
            <v>0</v>
          </cell>
        </row>
        <row r="509">
          <cell r="E509" t="str">
            <v>REM0001130</v>
          </cell>
          <cell r="F509" t="str">
            <v>B80C左底座密封垫</v>
          </cell>
          <cell r="G509" t="str">
            <v>TPE  3160CY</v>
          </cell>
          <cell r="H509" t="str">
            <v>Ea</v>
          </cell>
          <cell r="I509">
            <v>2</v>
          </cell>
          <cell r="J509">
            <v>1.0191276229999999</v>
          </cell>
          <cell r="K509">
            <v>1.1044</v>
          </cell>
          <cell r="L509">
            <v>2.0382552459999999</v>
          </cell>
          <cell r="M509">
            <v>6</v>
          </cell>
          <cell r="N509">
            <v>1.0533512920999999</v>
          </cell>
          <cell r="O509">
            <v>1.1044</v>
          </cell>
          <cell r="P509">
            <v>-5.1048707899999997E-2</v>
          </cell>
          <cell r="Q509">
            <v>6.3201077526000002</v>
          </cell>
          <cell r="R509">
            <v>0</v>
          </cell>
        </row>
        <row r="510">
          <cell r="E510" t="str">
            <v>REM0001131</v>
          </cell>
          <cell r="F510" t="str">
            <v>B40L左电折基板</v>
          </cell>
          <cell r="G510" t="str">
            <v>PA6+GF45</v>
          </cell>
          <cell r="H510" t="str">
            <v>Ea</v>
          </cell>
          <cell r="I510">
            <v>926</v>
          </cell>
          <cell r="J510">
            <v>10.4764907032</v>
          </cell>
          <cell r="K510">
            <v>10.4814171</v>
          </cell>
          <cell r="L510">
            <v>9701.2303911632007</v>
          </cell>
          <cell r="M510">
            <v>1897</v>
          </cell>
          <cell r="N510">
            <v>10.6877793091</v>
          </cell>
          <cell r="O510">
            <v>10.4814171</v>
          </cell>
          <cell r="P510">
            <v>0.2063622091</v>
          </cell>
          <cell r="Q510">
            <v>20274.717349362701</v>
          </cell>
          <cell r="R510">
            <v>-2409</v>
          </cell>
        </row>
        <row r="511">
          <cell r="E511" t="str">
            <v>REM0001133</v>
          </cell>
          <cell r="F511" t="str">
            <v>B80C迎宾灯合件左</v>
          </cell>
          <cell r="G511" t="str">
            <v>北汽标</v>
          </cell>
          <cell r="H511" t="str">
            <v>Ea</v>
          </cell>
          <cell r="I511">
            <v>55</v>
          </cell>
          <cell r="J511">
            <v>34.004756346599997</v>
          </cell>
          <cell r="K511">
            <v>36.85</v>
          </cell>
          <cell r="L511">
            <v>1870.2615990629999</v>
          </cell>
          <cell r="M511">
            <v>0</v>
          </cell>
          <cell r="N511">
            <v>35.146681558200001</v>
          </cell>
          <cell r="O511">
            <v>36.85</v>
          </cell>
          <cell r="P511">
            <v>-1.7033184418</v>
          </cell>
          <cell r="Q511">
            <v>0</v>
          </cell>
          <cell r="R511">
            <v>0</v>
          </cell>
        </row>
        <row r="512">
          <cell r="E512" t="str">
            <v>REM0001134</v>
          </cell>
          <cell r="F512" t="str">
            <v>B80迎宾灯支架左</v>
          </cell>
          <cell r="G512" t="str">
            <v>PP</v>
          </cell>
          <cell r="H512" t="str">
            <v>Ea</v>
          </cell>
          <cell r="I512">
            <v>611</v>
          </cell>
          <cell r="J512">
            <v>5.2943422491999996</v>
          </cell>
          <cell r="K512">
            <v>5.0837762949999998</v>
          </cell>
          <cell r="L512">
            <v>3234.8431142611998</v>
          </cell>
          <cell r="M512">
            <v>0</v>
          </cell>
          <cell r="N512">
            <v>5.3676145465999996</v>
          </cell>
          <cell r="O512">
            <v>5.0837762949999998</v>
          </cell>
          <cell r="P512">
            <v>0.28383825159999998</v>
          </cell>
          <cell r="Q512">
            <v>0</v>
          </cell>
          <cell r="R512">
            <v>-245</v>
          </cell>
        </row>
        <row r="513">
          <cell r="E513" t="str">
            <v>REM0001135</v>
          </cell>
          <cell r="F513" t="str">
            <v>B80C迎宾灯密封垫左</v>
          </cell>
          <cell r="H513" t="str">
            <v>Ea</v>
          </cell>
          <cell r="I513">
            <v>0</v>
          </cell>
          <cell r="J513">
            <v>0.1176</v>
          </cell>
          <cell r="K513">
            <v>0.1176</v>
          </cell>
          <cell r="L513">
            <v>0</v>
          </cell>
          <cell r="M513">
            <v>245</v>
          </cell>
          <cell r="N513">
            <v>0.1176</v>
          </cell>
          <cell r="O513">
            <v>0.1176</v>
          </cell>
          <cell r="P513">
            <v>0</v>
          </cell>
          <cell r="Q513">
            <v>28.812000000000001</v>
          </cell>
          <cell r="R513">
            <v>-245</v>
          </cell>
        </row>
        <row r="514">
          <cell r="E514" t="str">
            <v>REM0001136</v>
          </cell>
          <cell r="F514" t="str">
            <v>B80C左导光条安装板</v>
          </cell>
          <cell r="G514" t="str">
            <v>ABS</v>
          </cell>
          <cell r="H514" t="str">
            <v>Ea</v>
          </cell>
          <cell r="I514">
            <v>1381</v>
          </cell>
          <cell r="J514">
            <v>5.3555037992000001</v>
          </cell>
          <cell r="K514">
            <v>5.1500553499999997</v>
          </cell>
          <cell r="L514">
            <v>7395.9507466952</v>
          </cell>
          <cell r="M514">
            <v>0</v>
          </cell>
          <cell r="N514">
            <v>5.4308299832999998</v>
          </cell>
          <cell r="O514">
            <v>5.1500553499999997</v>
          </cell>
          <cell r="P514">
            <v>0.28077463330000002</v>
          </cell>
          <cell r="Q514">
            <v>0</v>
          </cell>
          <cell r="R514">
            <v>0</v>
          </cell>
        </row>
        <row r="515">
          <cell r="E515" t="str">
            <v>REM0001137</v>
          </cell>
          <cell r="F515" t="str">
            <v>B80C左转向灯底座</v>
          </cell>
          <cell r="G515" t="str">
            <v>ABS</v>
          </cell>
          <cell r="H515" t="str">
            <v>Ea</v>
          </cell>
          <cell r="I515">
            <v>881</v>
          </cell>
          <cell r="J515">
            <v>7.4045407549000002</v>
          </cell>
          <cell r="K515">
            <v>7.1232485600000004</v>
          </cell>
          <cell r="L515">
            <v>6523.4004050669</v>
          </cell>
          <cell r="M515">
            <v>0</v>
          </cell>
          <cell r="N515">
            <v>7.5091286879999997</v>
          </cell>
          <cell r="O515">
            <v>7.1232485600000004</v>
          </cell>
          <cell r="P515">
            <v>0.38588012799999999</v>
          </cell>
          <cell r="Q515">
            <v>0</v>
          </cell>
          <cell r="R515">
            <v>0</v>
          </cell>
        </row>
        <row r="516">
          <cell r="E516" t="str">
            <v>REM0001138</v>
          </cell>
          <cell r="F516" t="str">
            <v>B80C转向灯导光条左</v>
          </cell>
          <cell r="G516" t="str">
            <v>PMMA VH001</v>
          </cell>
          <cell r="H516" t="str">
            <v>Ea</v>
          </cell>
          <cell r="I516">
            <v>1254</v>
          </cell>
          <cell r="J516">
            <v>6.7198005241000001</v>
          </cell>
          <cell r="K516">
            <v>6.4636449999999996</v>
          </cell>
          <cell r="L516">
            <v>8426.6298572214</v>
          </cell>
          <cell r="M516">
            <v>0</v>
          </cell>
          <cell r="N516">
            <v>6.8009108941000003</v>
          </cell>
          <cell r="O516">
            <v>6.4636449999999996</v>
          </cell>
          <cell r="P516">
            <v>0.33726589410000002</v>
          </cell>
          <cell r="Q516">
            <v>0</v>
          </cell>
          <cell r="R516">
            <v>0</v>
          </cell>
        </row>
        <row r="517">
          <cell r="E517" t="str">
            <v>REM0001139</v>
          </cell>
          <cell r="F517" t="str">
            <v>B80C-左镜壳2</v>
          </cell>
          <cell r="G517" t="str">
            <v>注塑+电镀</v>
          </cell>
          <cell r="H517" t="str">
            <v>Ea</v>
          </cell>
          <cell r="I517">
            <v>356</v>
          </cell>
          <cell r="J517">
            <v>38.378773852199998</v>
          </cell>
          <cell r="K517">
            <v>41.59</v>
          </cell>
          <cell r="L517">
            <v>13662.843491383201</v>
          </cell>
          <cell r="M517">
            <v>104</v>
          </cell>
          <cell r="N517">
            <v>39.667584423500003</v>
          </cell>
          <cell r="O517">
            <v>41.59</v>
          </cell>
          <cell r="P517">
            <v>-1.9224155764999999</v>
          </cell>
          <cell r="Q517">
            <v>4125.4287800439997</v>
          </cell>
          <cell r="R517">
            <v>-248</v>
          </cell>
        </row>
        <row r="518">
          <cell r="E518" t="str">
            <v>REM0001140</v>
          </cell>
          <cell r="F518" t="str">
            <v>B80C后视镜转向灯线路板左</v>
          </cell>
          <cell r="H518" t="str">
            <v>Ea</v>
          </cell>
          <cell r="I518">
            <v>856</v>
          </cell>
          <cell r="J518">
            <v>7.6083912096999997</v>
          </cell>
          <cell r="K518">
            <v>8.2449999999999992</v>
          </cell>
          <cell r="L518">
            <v>6512.7828755031996</v>
          </cell>
          <cell r="M518">
            <v>0</v>
          </cell>
          <cell r="N518">
            <v>7.8638911655000001</v>
          </cell>
          <cell r="O518">
            <v>8.2449999999999992</v>
          </cell>
          <cell r="P518">
            <v>-0.38110883449999999</v>
          </cell>
          <cell r="Q518">
            <v>0</v>
          </cell>
          <cell r="R518">
            <v>0</v>
          </cell>
        </row>
        <row r="519">
          <cell r="E519" t="str">
            <v>REM0001141</v>
          </cell>
          <cell r="F519" t="str">
            <v>B80C左转向灯灯罩</v>
          </cell>
          <cell r="G519" t="str">
            <v>PMMA VH001</v>
          </cell>
          <cell r="H519" t="str">
            <v>Ea</v>
          </cell>
          <cell r="I519">
            <v>428</v>
          </cell>
          <cell r="J519">
            <v>7.6499807558999997</v>
          </cell>
          <cell r="K519">
            <v>7.3892249999999997</v>
          </cell>
          <cell r="L519">
            <v>3274.1917635251998</v>
          </cell>
          <cell r="M519">
            <v>0</v>
          </cell>
          <cell r="N519">
            <v>7.7232525155999996</v>
          </cell>
          <cell r="O519">
            <v>7.3892249999999997</v>
          </cell>
          <cell r="P519">
            <v>0.33402751559999999</v>
          </cell>
          <cell r="Q519">
            <v>0</v>
          </cell>
          <cell r="R519">
            <v>0</v>
          </cell>
        </row>
        <row r="520">
          <cell r="E520" t="str">
            <v>REM0001142</v>
          </cell>
          <cell r="F520" t="str">
            <v>B80C左线束合件</v>
          </cell>
          <cell r="H520" t="str">
            <v>Ea</v>
          </cell>
          <cell r="I520">
            <v>751</v>
          </cell>
          <cell r="J520">
            <v>14.5892862372</v>
          </cell>
          <cell r="K520">
            <v>15.81</v>
          </cell>
          <cell r="L520">
            <v>10956.5539641372</v>
          </cell>
          <cell r="M520">
            <v>0</v>
          </cell>
          <cell r="N520">
            <v>15.079213987399999</v>
          </cell>
          <cell r="O520">
            <v>15.81</v>
          </cell>
          <cell r="P520">
            <v>-0.73078601259999998</v>
          </cell>
          <cell r="Q520">
            <v>0</v>
          </cell>
          <cell r="R520">
            <v>0</v>
          </cell>
        </row>
        <row r="521">
          <cell r="E521" t="str">
            <v>REM0001145</v>
          </cell>
          <cell r="F521" t="str">
            <v>B40L左电折压板</v>
          </cell>
          <cell r="G521" t="str">
            <v>ADC12</v>
          </cell>
          <cell r="H521" t="str">
            <v>Ea</v>
          </cell>
          <cell r="I521">
            <v>0</v>
          </cell>
          <cell r="J521">
            <v>0.75280000000000002</v>
          </cell>
          <cell r="K521">
            <v>0.75280000000000002</v>
          </cell>
          <cell r="L521">
            <v>0</v>
          </cell>
          <cell r="M521">
            <v>2412</v>
          </cell>
          <cell r="N521">
            <v>0.71800330739999996</v>
          </cell>
          <cell r="O521">
            <v>0.75280000000000002</v>
          </cell>
          <cell r="P521">
            <v>-3.4796692599999998E-2</v>
          </cell>
          <cell r="Q521">
            <v>1731.8239774488</v>
          </cell>
          <cell r="R521">
            <v>-2409</v>
          </cell>
        </row>
        <row r="522">
          <cell r="E522" t="str">
            <v>REM0001146</v>
          </cell>
          <cell r="F522" t="str">
            <v>B40L高配左线束合件</v>
          </cell>
          <cell r="H522" t="str">
            <v>Ea</v>
          </cell>
          <cell r="I522">
            <v>8890</v>
          </cell>
          <cell r="J522">
            <v>8.0098042086000003</v>
          </cell>
          <cell r="K522">
            <v>8.68</v>
          </cell>
          <cell r="L522">
            <v>71207.159414453999</v>
          </cell>
          <cell r="M522">
            <v>0</v>
          </cell>
          <cell r="N522">
            <v>8.2787841498999999</v>
          </cell>
          <cell r="O522">
            <v>8.68</v>
          </cell>
          <cell r="P522">
            <v>-0.40121585009999999</v>
          </cell>
          <cell r="Q522">
            <v>0</v>
          </cell>
          <cell r="R522">
            <v>-2808</v>
          </cell>
        </row>
        <row r="523">
          <cell r="E523" t="str">
            <v>REM0001150</v>
          </cell>
          <cell r="F523" t="str">
            <v>B40L右电折基板</v>
          </cell>
          <cell r="G523" t="str">
            <v>PA6+GF45</v>
          </cell>
          <cell r="H523" t="str">
            <v>Ea</v>
          </cell>
          <cell r="I523">
            <v>1202</v>
          </cell>
          <cell r="J523">
            <v>10.4764907032</v>
          </cell>
          <cell r="K523">
            <v>10.4814171</v>
          </cell>
          <cell r="L523">
            <v>12592.741825246399</v>
          </cell>
          <cell r="M523">
            <v>1709</v>
          </cell>
          <cell r="N523">
            <v>10.6877793091</v>
          </cell>
          <cell r="O523">
            <v>10.4814171</v>
          </cell>
          <cell r="P523">
            <v>0.2063622091</v>
          </cell>
          <cell r="Q523">
            <v>18265.414839251898</v>
          </cell>
          <cell r="R523">
            <v>-2356</v>
          </cell>
        </row>
        <row r="524">
          <cell r="E524" t="str">
            <v>REM0001151</v>
          </cell>
          <cell r="F524" t="str">
            <v>B40L右电折压板</v>
          </cell>
          <cell r="G524" t="str">
            <v>ADC12</v>
          </cell>
          <cell r="H524" t="str">
            <v>Ea</v>
          </cell>
          <cell r="I524">
            <v>3</v>
          </cell>
          <cell r="J524">
            <v>3.1616579699999998</v>
          </cell>
          <cell r="K524">
            <v>3.4262000000000001</v>
          </cell>
          <cell r="L524">
            <v>9.4849739100000008</v>
          </cell>
          <cell r="M524">
            <v>2407</v>
          </cell>
          <cell r="N524">
            <v>3.2678306744999999</v>
          </cell>
          <cell r="O524">
            <v>3.4262000000000001</v>
          </cell>
          <cell r="P524">
            <v>-0.15836932549999999</v>
          </cell>
          <cell r="Q524">
            <v>7865.6684335215004</v>
          </cell>
          <cell r="R524">
            <v>-2356</v>
          </cell>
        </row>
        <row r="525">
          <cell r="E525" t="str">
            <v>REM0001152</v>
          </cell>
          <cell r="F525" t="str">
            <v>B40L高配右线束合件</v>
          </cell>
          <cell r="H525" t="str">
            <v>Ea</v>
          </cell>
          <cell r="I525">
            <v>8613</v>
          </cell>
          <cell r="J525">
            <v>8.0098042086000003</v>
          </cell>
          <cell r="K525">
            <v>8.68</v>
          </cell>
          <cell r="L525">
            <v>68988.443648671804</v>
          </cell>
          <cell r="M525">
            <v>0</v>
          </cell>
          <cell r="N525">
            <v>8.2787841498999999</v>
          </cell>
          <cell r="O525">
            <v>8.68</v>
          </cell>
          <cell r="P525">
            <v>-0.40121585009999999</v>
          </cell>
          <cell r="Q525">
            <v>0</v>
          </cell>
          <cell r="R525">
            <v>-2106</v>
          </cell>
        </row>
        <row r="526">
          <cell r="E526" t="str">
            <v>REM0001153</v>
          </cell>
          <cell r="F526" t="str">
            <v>B80C底座护盖钢琴黑右</v>
          </cell>
          <cell r="G526" t="str">
            <v>ABS+喷涂钢琴黑</v>
          </cell>
          <cell r="H526" t="str">
            <v>Ea</v>
          </cell>
          <cell r="I526">
            <v>348</v>
          </cell>
          <cell r="J526">
            <v>31.4463790864</v>
          </cell>
          <cell r="K526">
            <v>30.860335200000002</v>
          </cell>
          <cell r="L526">
            <v>10943.3399220672</v>
          </cell>
          <cell r="M526">
            <v>0</v>
          </cell>
          <cell r="N526">
            <v>31.2089609111</v>
          </cell>
          <cell r="O526">
            <v>30.860335200000002</v>
          </cell>
          <cell r="P526">
            <v>0.34862571110000001</v>
          </cell>
          <cell r="Q526">
            <v>0</v>
          </cell>
          <cell r="R526">
            <v>0</v>
          </cell>
        </row>
        <row r="527">
          <cell r="E527" t="str">
            <v>REM0001154</v>
          </cell>
          <cell r="F527" t="str">
            <v>B80C右底座密封垫</v>
          </cell>
          <cell r="G527" t="str">
            <v>TPE  3160CY</v>
          </cell>
          <cell r="H527" t="str">
            <v>Ea</v>
          </cell>
          <cell r="I527">
            <v>2</v>
          </cell>
          <cell r="J527">
            <v>1.0191276229999999</v>
          </cell>
          <cell r="K527">
            <v>1.1044</v>
          </cell>
          <cell r="L527">
            <v>2.0382552459999999</v>
          </cell>
          <cell r="M527">
            <v>0</v>
          </cell>
          <cell r="N527">
            <v>1.0533512920999999</v>
          </cell>
          <cell r="O527">
            <v>1.1044</v>
          </cell>
          <cell r="P527">
            <v>-5.1048707899999997E-2</v>
          </cell>
          <cell r="Q527">
            <v>0</v>
          </cell>
          <cell r="R527">
            <v>0</v>
          </cell>
        </row>
        <row r="528">
          <cell r="E528" t="str">
            <v>REM0001156</v>
          </cell>
          <cell r="F528" t="str">
            <v>B80C迎宾灯合件右</v>
          </cell>
          <cell r="G528" t="str">
            <v>北汽标</v>
          </cell>
          <cell r="H528" t="str">
            <v>Ea</v>
          </cell>
          <cell r="I528">
            <v>32</v>
          </cell>
          <cell r="J528">
            <v>34.004756346599997</v>
          </cell>
          <cell r="K528">
            <v>36.85</v>
          </cell>
          <cell r="L528">
            <v>1088.1522030911999</v>
          </cell>
          <cell r="M528">
            <v>0</v>
          </cell>
          <cell r="N528">
            <v>35.146681558200001</v>
          </cell>
          <cell r="O528">
            <v>36.85</v>
          </cell>
          <cell r="P528">
            <v>-1.7033184418</v>
          </cell>
          <cell r="Q528">
            <v>0</v>
          </cell>
          <cell r="R528">
            <v>0</v>
          </cell>
        </row>
        <row r="529">
          <cell r="E529" t="str">
            <v>REM0001157</v>
          </cell>
          <cell r="F529" t="str">
            <v>B80迎宾灯支架右</v>
          </cell>
          <cell r="H529" t="str">
            <v>Ea</v>
          </cell>
          <cell r="I529">
            <v>525</v>
          </cell>
          <cell r="J529">
            <v>5.2943422491999996</v>
          </cell>
          <cell r="K529">
            <v>5.0837762949999998</v>
          </cell>
          <cell r="L529">
            <v>2779.52968083</v>
          </cell>
          <cell r="M529">
            <v>0</v>
          </cell>
          <cell r="N529">
            <v>5.3676145465999996</v>
          </cell>
          <cell r="O529">
            <v>5.0837762949999998</v>
          </cell>
          <cell r="P529">
            <v>0.28383825159999998</v>
          </cell>
          <cell r="Q529">
            <v>0</v>
          </cell>
          <cell r="R529">
            <v>-250</v>
          </cell>
        </row>
        <row r="530">
          <cell r="E530" t="str">
            <v>REM0001158</v>
          </cell>
          <cell r="F530" t="str">
            <v>B80C迎宾灯密封垫右</v>
          </cell>
          <cell r="H530" t="str">
            <v>Ea</v>
          </cell>
          <cell r="I530">
            <v>0</v>
          </cell>
          <cell r="J530">
            <v>0.1176</v>
          </cell>
          <cell r="K530">
            <v>0.1176</v>
          </cell>
          <cell r="L530">
            <v>0</v>
          </cell>
          <cell r="M530">
            <v>250</v>
          </cell>
          <cell r="N530">
            <v>0.1176</v>
          </cell>
          <cell r="O530">
            <v>0.1176</v>
          </cell>
          <cell r="P530">
            <v>0</v>
          </cell>
          <cell r="Q530">
            <v>29.4</v>
          </cell>
          <cell r="R530">
            <v>-250</v>
          </cell>
        </row>
        <row r="531">
          <cell r="E531" t="str">
            <v>REM0001159</v>
          </cell>
          <cell r="F531" t="str">
            <v>B80C右导光条安装板</v>
          </cell>
          <cell r="G531" t="str">
            <v>ABS</v>
          </cell>
          <cell r="H531" t="str">
            <v>Ea</v>
          </cell>
          <cell r="I531">
            <v>589</v>
          </cell>
          <cell r="J531">
            <v>5.3555037992000001</v>
          </cell>
          <cell r="K531">
            <v>5.1500553499999997</v>
          </cell>
          <cell r="L531">
            <v>3154.3917377287999</v>
          </cell>
          <cell r="M531">
            <v>0</v>
          </cell>
          <cell r="N531">
            <v>5.4308299832999998</v>
          </cell>
          <cell r="O531">
            <v>5.1500553499999997</v>
          </cell>
          <cell r="P531">
            <v>0.28077463330000002</v>
          </cell>
          <cell r="Q531">
            <v>0</v>
          </cell>
          <cell r="R531">
            <v>0</v>
          </cell>
        </row>
        <row r="532">
          <cell r="E532" t="str">
            <v>REM0001160</v>
          </cell>
          <cell r="F532" t="str">
            <v>B80C右转向灯底座</v>
          </cell>
          <cell r="G532" t="str">
            <v>ABS</v>
          </cell>
          <cell r="H532" t="str">
            <v>Ea</v>
          </cell>
          <cell r="I532">
            <v>1263</v>
          </cell>
          <cell r="J532">
            <v>7.4045407549000002</v>
          </cell>
          <cell r="K532">
            <v>7.1232485600000004</v>
          </cell>
          <cell r="L532">
            <v>9351.9349734386997</v>
          </cell>
          <cell r="M532">
            <v>0</v>
          </cell>
          <cell r="N532">
            <v>7.5091286879999997</v>
          </cell>
          <cell r="O532">
            <v>7.1232485600000004</v>
          </cell>
          <cell r="P532">
            <v>0.38588012799999999</v>
          </cell>
          <cell r="Q532">
            <v>0</v>
          </cell>
          <cell r="R532">
            <v>0</v>
          </cell>
        </row>
        <row r="533">
          <cell r="E533" t="str">
            <v>REM0001161</v>
          </cell>
          <cell r="F533" t="str">
            <v>B80C-右镜壳2</v>
          </cell>
          <cell r="G533" t="str">
            <v>注塑+电镀</v>
          </cell>
          <cell r="H533" t="str">
            <v>Ea</v>
          </cell>
          <cell r="I533">
            <v>414</v>
          </cell>
          <cell r="J533">
            <v>38.378773852199998</v>
          </cell>
          <cell r="K533">
            <v>41.59</v>
          </cell>
          <cell r="L533">
            <v>15888.812374810799</v>
          </cell>
          <cell r="M533">
            <v>96</v>
          </cell>
          <cell r="N533">
            <v>39.667584423500003</v>
          </cell>
          <cell r="O533">
            <v>41.59</v>
          </cell>
          <cell r="P533">
            <v>-1.9224155764999999</v>
          </cell>
          <cell r="Q533">
            <v>3808.0881046559998</v>
          </cell>
          <cell r="R533">
            <v>-249</v>
          </cell>
        </row>
        <row r="534">
          <cell r="E534" t="str">
            <v>REM0001162</v>
          </cell>
          <cell r="F534" t="str">
            <v>B80C转向灯线路板板右</v>
          </cell>
          <cell r="H534" t="str">
            <v>Ea</v>
          </cell>
          <cell r="I534">
            <v>509</v>
          </cell>
          <cell r="J534">
            <v>7.6083912096999997</v>
          </cell>
          <cell r="K534">
            <v>8.2449999999999992</v>
          </cell>
          <cell r="L534">
            <v>3872.6711257372999</v>
          </cell>
          <cell r="M534">
            <v>0</v>
          </cell>
          <cell r="N534">
            <v>7.8638911655000001</v>
          </cell>
          <cell r="O534">
            <v>8.2449999999999992</v>
          </cell>
          <cell r="P534">
            <v>-0.38110883449999999</v>
          </cell>
          <cell r="Q534">
            <v>0</v>
          </cell>
          <cell r="R534">
            <v>0</v>
          </cell>
        </row>
        <row r="535">
          <cell r="E535" t="str">
            <v>REM0001163</v>
          </cell>
          <cell r="F535" t="str">
            <v>B80C右转向灯灯罩</v>
          </cell>
          <cell r="G535" t="str">
            <v>PMMA VH001</v>
          </cell>
          <cell r="H535" t="str">
            <v>Ea</v>
          </cell>
          <cell r="I535">
            <v>217</v>
          </cell>
          <cell r="J535">
            <v>7.6499807558999997</v>
          </cell>
          <cell r="K535">
            <v>7.3892249999999997</v>
          </cell>
          <cell r="L535">
            <v>1660.0458240303001</v>
          </cell>
          <cell r="M535">
            <v>0</v>
          </cell>
          <cell r="N535">
            <v>7.7232525155999996</v>
          </cell>
          <cell r="O535">
            <v>7.3892249999999997</v>
          </cell>
          <cell r="P535">
            <v>0.33402751559999999</v>
          </cell>
          <cell r="Q535">
            <v>0</v>
          </cell>
          <cell r="R535">
            <v>0</v>
          </cell>
        </row>
        <row r="536">
          <cell r="E536" t="str">
            <v>REM0001164</v>
          </cell>
          <cell r="F536" t="str">
            <v>B80C右线束合件</v>
          </cell>
          <cell r="H536" t="str">
            <v>Ea</v>
          </cell>
          <cell r="I536">
            <v>608</v>
          </cell>
          <cell r="J536">
            <v>14.5892862372</v>
          </cell>
          <cell r="K536">
            <v>15.81</v>
          </cell>
          <cell r="L536">
            <v>8870.2860322176002</v>
          </cell>
          <cell r="M536">
            <v>0</v>
          </cell>
          <cell r="N536">
            <v>15.079213987399999</v>
          </cell>
          <cell r="O536">
            <v>15.81</v>
          </cell>
          <cell r="P536">
            <v>-0.73078601259999998</v>
          </cell>
          <cell r="Q536">
            <v>0</v>
          </cell>
          <cell r="R536">
            <v>0</v>
          </cell>
        </row>
        <row r="537">
          <cell r="E537" t="str">
            <v>REM0001177</v>
          </cell>
          <cell r="F537" t="str">
            <v>M50N左面罩</v>
          </cell>
          <cell r="H537" t="str">
            <v>Ea</v>
          </cell>
          <cell r="I537">
            <v>292</v>
          </cell>
          <cell r="J537">
            <v>10.081465575999999</v>
          </cell>
          <cell r="K537">
            <v>9.8558912000000003</v>
          </cell>
          <cell r="L537">
            <v>2943.7879481919999</v>
          </cell>
          <cell r="M537">
            <v>0</v>
          </cell>
          <cell r="N537">
            <v>10.247656860499999</v>
          </cell>
          <cell r="O537">
            <v>9.8558912000000003</v>
          </cell>
          <cell r="P537">
            <v>0.3917656605</v>
          </cell>
          <cell r="Q537">
            <v>0</v>
          </cell>
          <cell r="R537">
            <v>0</v>
          </cell>
        </row>
        <row r="538">
          <cell r="E538" t="str">
            <v>REM0001178</v>
          </cell>
          <cell r="F538" t="str">
            <v>M50N右面罩</v>
          </cell>
          <cell r="H538" t="str">
            <v>Ea</v>
          </cell>
          <cell r="I538">
            <v>672</v>
          </cell>
          <cell r="J538">
            <v>10.081465575999999</v>
          </cell>
          <cell r="K538">
            <v>9.8558912000000003</v>
          </cell>
          <cell r="L538">
            <v>6774.7448670719996</v>
          </cell>
          <cell r="M538">
            <v>0</v>
          </cell>
          <cell r="N538">
            <v>10.247656860499999</v>
          </cell>
          <cell r="O538">
            <v>9.8558912000000003</v>
          </cell>
          <cell r="P538">
            <v>0.3917656605</v>
          </cell>
          <cell r="Q538">
            <v>0</v>
          </cell>
          <cell r="R538">
            <v>0</v>
          </cell>
        </row>
        <row r="539">
          <cell r="E539" t="str">
            <v>REM0001180</v>
          </cell>
          <cell r="F539" t="str">
            <v>B40L三角底座护罩右</v>
          </cell>
          <cell r="G539" t="str">
            <v>ABS本色</v>
          </cell>
          <cell r="H539" t="str">
            <v>Ea</v>
          </cell>
          <cell r="I539">
            <v>2445</v>
          </cell>
          <cell r="J539">
            <v>9.0875337587999994</v>
          </cell>
          <cell r="K539">
            <v>8.9136378999999994</v>
          </cell>
          <cell r="L539">
            <v>22219.020040266001</v>
          </cell>
          <cell r="M539">
            <v>3179</v>
          </cell>
          <cell r="N539">
            <v>9.2420863069999992</v>
          </cell>
          <cell r="O539">
            <v>8.9136378999999994</v>
          </cell>
          <cell r="P539">
            <v>0.328448407</v>
          </cell>
          <cell r="Q539">
            <v>29380.592369952999</v>
          </cell>
          <cell r="R539">
            <v>-1849</v>
          </cell>
        </row>
        <row r="540">
          <cell r="E540" t="str">
            <v>REM0001182</v>
          </cell>
          <cell r="F540" t="str">
            <v>B80C左底座护罩</v>
          </cell>
          <cell r="G540" t="str">
            <v>ABS本色</v>
          </cell>
          <cell r="H540" t="str">
            <v>Ea</v>
          </cell>
          <cell r="I540">
            <v>56</v>
          </cell>
          <cell r="J540">
            <v>9.7574265474999997</v>
          </cell>
          <cell r="K540">
            <v>9.5047391999999995</v>
          </cell>
          <cell r="L540">
            <v>546.41588665999996</v>
          </cell>
          <cell r="M540">
            <v>0</v>
          </cell>
          <cell r="N540">
            <v>9.9127361679000003</v>
          </cell>
          <cell r="O540">
            <v>9.5047391999999995</v>
          </cell>
          <cell r="P540">
            <v>0.40799696790000001</v>
          </cell>
          <cell r="Q540">
            <v>0</v>
          </cell>
          <cell r="R540">
            <v>0</v>
          </cell>
        </row>
        <row r="541">
          <cell r="E541" t="str">
            <v>REM0001183</v>
          </cell>
          <cell r="F541" t="str">
            <v>B40L三角底座护罩左</v>
          </cell>
          <cell r="G541" t="str">
            <v>ABS本色</v>
          </cell>
          <cell r="H541" t="str">
            <v>Ea</v>
          </cell>
          <cell r="I541">
            <v>689</v>
          </cell>
          <cell r="J541">
            <v>9.0875337587999994</v>
          </cell>
          <cell r="K541">
            <v>8.9136378999999994</v>
          </cell>
          <cell r="L541">
            <v>6261.3107598132001</v>
          </cell>
          <cell r="M541">
            <v>3106</v>
          </cell>
          <cell r="N541">
            <v>9.2420863069999992</v>
          </cell>
          <cell r="O541">
            <v>8.9136378999999994</v>
          </cell>
          <cell r="P541">
            <v>0.328448407</v>
          </cell>
          <cell r="Q541">
            <v>28705.920069542</v>
          </cell>
          <cell r="R541">
            <v>-2169</v>
          </cell>
        </row>
        <row r="542">
          <cell r="E542" t="str">
            <v>REM0001185</v>
          </cell>
          <cell r="F542" t="str">
            <v>B40L右镜框</v>
          </cell>
          <cell r="G542" t="str">
            <v>ABS本色</v>
          </cell>
          <cell r="H542" t="str">
            <v>Ea</v>
          </cell>
          <cell r="I542">
            <v>2170</v>
          </cell>
          <cell r="J542">
            <v>6.3536405237000002</v>
          </cell>
          <cell r="K542">
            <v>6.2158641499999998</v>
          </cell>
          <cell r="L542">
            <v>13787.399936428999</v>
          </cell>
          <cell r="M542">
            <v>2531</v>
          </cell>
          <cell r="N542">
            <v>6.4590865405000004</v>
          </cell>
          <cell r="O542">
            <v>6.2158641499999998</v>
          </cell>
          <cell r="P542">
            <v>0.2432223905</v>
          </cell>
          <cell r="Q542">
            <v>16347.9480340055</v>
          </cell>
          <cell r="R542">
            <v>-2570</v>
          </cell>
        </row>
        <row r="543">
          <cell r="E543" t="str">
            <v>REM0001186</v>
          </cell>
          <cell r="F543" t="str">
            <v>B40L左镜框</v>
          </cell>
          <cell r="G543" t="str">
            <v>ABS本色</v>
          </cell>
          <cell r="H543" t="str">
            <v>Ea</v>
          </cell>
          <cell r="I543">
            <v>1680</v>
          </cell>
          <cell r="J543">
            <v>6.3536405237000002</v>
          </cell>
          <cell r="K543">
            <v>6.2158641499999998</v>
          </cell>
          <cell r="L543">
            <v>10674.116079816</v>
          </cell>
          <cell r="M543">
            <v>2531</v>
          </cell>
          <cell r="N543">
            <v>6.4590865405000004</v>
          </cell>
          <cell r="O543">
            <v>6.2158641499999998</v>
          </cell>
          <cell r="P543">
            <v>0.2432223905</v>
          </cell>
          <cell r="Q543">
            <v>16347.9480340055</v>
          </cell>
          <cell r="R543">
            <v>-2183</v>
          </cell>
        </row>
        <row r="544">
          <cell r="E544" t="str">
            <v>REM0001194</v>
          </cell>
          <cell r="F544" t="str">
            <v>出口澳洲后视镜24V</v>
          </cell>
          <cell r="G544" t="str">
            <v>147420SE24H</v>
          </cell>
          <cell r="H544" t="str">
            <v>Ea</v>
          </cell>
          <cell r="I544">
            <v>1960</v>
          </cell>
          <cell r="J544">
            <v>201.6125871449</v>
          </cell>
          <cell r="K544">
            <v>210.226662963</v>
          </cell>
          <cell r="L544">
            <v>395160.67080400401</v>
          </cell>
          <cell r="M544">
            <v>0</v>
          </cell>
          <cell r="N544">
            <v>185.915118613</v>
          </cell>
          <cell r="O544">
            <v>210.226662963</v>
          </cell>
          <cell r="P544">
            <v>-24.311544349999998</v>
          </cell>
          <cell r="Q544">
            <v>0</v>
          </cell>
          <cell r="R544">
            <v>-1960</v>
          </cell>
        </row>
        <row r="545">
          <cell r="E545" t="str">
            <v>REM0001208</v>
          </cell>
          <cell r="F545" t="str">
            <v>ETX新国标改型左(手动)</v>
          </cell>
          <cell r="G545" t="str">
            <v>H0821010104A0</v>
          </cell>
          <cell r="H545" t="str">
            <v>Ea</v>
          </cell>
          <cell r="I545">
            <v>6</v>
          </cell>
          <cell r="J545">
            <v>217.48952938599999</v>
          </cell>
          <cell r="K545">
            <v>220.330366035</v>
          </cell>
          <cell r="L545">
            <v>1304.937176316</v>
          </cell>
          <cell r="M545">
            <v>0</v>
          </cell>
          <cell r="N545">
            <v>219.16453398909999</v>
          </cell>
          <cell r="O545">
            <v>220.330366035</v>
          </cell>
          <cell r="P545">
            <v>-1.1658320459</v>
          </cell>
          <cell r="Q545">
            <v>0</v>
          </cell>
          <cell r="R545">
            <v>0</v>
          </cell>
        </row>
        <row r="546">
          <cell r="E546" t="str">
            <v>REM0001210</v>
          </cell>
          <cell r="F546" t="str">
            <v>ETX新国标改型右(手动)</v>
          </cell>
          <cell r="G546" t="str">
            <v>H0821010203A0</v>
          </cell>
          <cell r="H546" t="str">
            <v>Ea</v>
          </cell>
          <cell r="I546">
            <v>8</v>
          </cell>
          <cell r="J546">
            <v>216.49770495589999</v>
          </cell>
          <cell r="K546">
            <v>219.322975095</v>
          </cell>
          <cell r="L546">
            <v>1731.9816396471999</v>
          </cell>
          <cell r="M546">
            <v>0</v>
          </cell>
          <cell r="N546">
            <v>218.15027217950001</v>
          </cell>
          <cell r="O546">
            <v>219.322975095</v>
          </cell>
          <cell r="P546">
            <v>-1.1727029154999999</v>
          </cell>
          <cell r="Q546">
            <v>0</v>
          </cell>
          <cell r="R546">
            <v>0</v>
          </cell>
        </row>
        <row r="547">
          <cell r="E547" t="str">
            <v>REM0001216</v>
          </cell>
          <cell r="F547" t="str">
            <v>低速牵引车左后视镜总成</v>
          </cell>
          <cell r="G547" t="str">
            <v>TZ16057700010</v>
          </cell>
          <cell r="H547" t="str">
            <v>Ea</v>
          </cell>
          <cell r="I547">
            <v>28</v>
          </cell>
          <cell r="J547">
            <v>156.61777081810001</v>
          </cell>
          <cell r="K547">
            <v>159.08862839</v>
          </cell>
          <cell r="L547">
            <v>4385.2975829068</v>
          </cell>
          <cell r="M547">
            <v>44</v>
          </cell>
          <cell r="N547">
            <v>159.73934403550001</v>
          </cell>
          <cell r="O547">
            <v>159.08862839</v>
          </cell>
          <cell r="P547">
            <v>0.65071564550000005</v>
          </cell>
          <cell r="Q547">
            <v>7028.5311375620004</v>
          </cell>
          <cell r="R547">
            <v>-25</v>
          </cell>
        </row>
        <row r="548">
          <cell r="E548" t="str">
            <v>REM0001217</v>
          </cell>
          <cell r="F548" t="str">
            <v>低速牵引车右置左后视镜</v>
          </cell>
          <cell r="G548" t="str">
            <v>TG16057700025</v>
          </cell>
          <cell r="H548" t="str">
            <v>Ea</v>
          </cell>
          <cell r="I548">
            <v>11</v>
          </cell>
          <cell r="J548">
            <v>147.14607441890001</v>
          </cell>
          <cell r="K548">
            <v>149.83855676499999</v>
          </cell>
          <cell r="L548">
            <v>1618.6068186079001</v>
          </cell>
          <cell r="M548">
            <v>0</v>
          </cell>
          <cell r="N548">
            <v>147.08508680700001</v>
          </cell>
          <cell r="O548">
            <v>149.83855676499999</v>
          </cell>
          <cell r="P548">
            <v>-2.7534699580000002</v>
          </cell>
          <cell r="Q548">
            <v>0</v>
          </cell>
          <cell r="R548">
            <v>0</v>
          </cell>
        </row>
        <row r="549">
          <cell r="E549" t="str">
            <v>REM0001218</v>
          </cell>
          <cell r="F549" t="str">
            <v>低速牵引车右后视镜总成</v>
          </cell>
          <cell r="G549" t="str">
            <v>TG16057700020</v>
          </cell>
          <cell r="H549" t="str">
            <v>Ea</v>
          </cell>
          <cell r="I549">
            <v>182</v>
          </cell>
          <cell r="J549">
            <v>147.14607441890001</v>
          </cell>
          <cell r="K549">
            <v>149.83855676499999</v>
          </cell>
          <cell r="L549">
            <v>26780.585544239799</v>
          </cell>
          <cell r="M549">
            <v>0</v>
          </cell>
          <cell r="N549">
            <v>147.08508680700001</v>
          </cell>
          <cell r="O549">
            <v>149.83855676499999</v>
          </cell>
          <cell r="P549">
            <v>-2.7534699580000002</v>
          </cell>
          <cell r="Q549">
            <v>0</v>
          </cell>
          <cell r="R549">
            <v>-27</v>
          </cell>
        </row>
        <row r="550">
          <cell r="E550" t="str">
            <v>REM0001220</v>
          </cell>
          <cell r="F550" t="str">
            <v>豪泺右置车左后视镜</v>
          </cell>
          <cell r="G550" t="str">
            <v>WG1646770001/1</v>
          </cell>
          <cell r="H550" t="str">
            <v>Ea</v>
          </cell>
          <cell r="I550">
            <v>243</v>
          </cell>
          <cell r="J550">
            <v>215.64485248450001</v>
          </cell>
          <cell r="K550">
            <v>217.717337955</v>
          </cell>
          <cell r="L550">
            <v>52401.699153733498</v>
          </cell>
          <cell r="M550">
            <v>4</v>
          </cell>
          <cell r="N550">
            <v>219.34374328780001</v>
          </cell>
          <cell r="O550">
            <v>217.717337955</v>
          </cell>
          <cell r="P550">
            <v>1.6264053328000001</v>
          </cell>
          <cell r="Q550">
            <v>877.37497315120004</v>
          </cell>
          <cell r="R550">
            <v>0</v>
          </cell>
        </row>
        <row r="551">
          <cell r="E551" t="str">
            <v>REM0001221</v>
          </cell>
          <cell r="F551" t="str">
            <v>豪泺右置车右后视镜</v>
          </cell>
          <cell r="G551" t="str">
            <v>WG1646770002/2</v>
          </cell>
          <cell r="H551" t="str">
            <v>Ea</v>
          </cell>
          <cell r="I551">
            <v>65</v>
          </cell>
          <cell r="J551">
            <v>215.97160923589999</v>
          </cell>
          <cell r="K551">
            <v>218.07143507500001</v>
          </cell>
          <cell r="L551">
            <v>14038.154600333501</v>
          </cell>
          <cell r="M551">
            <v>0</v>
          </cell>
          <cell r="N551">
            <v>219.68147296800001</v>
          </cell>
          <cell r="O551">
            <v>218.07143507500001</v>
          </cell>
          <cell r="P551">
            <v>1.6100378930000001</v>
          </cell>
          <cell r="Q551">
            <v>0</v>
          </cell>
          <cell r="R551">
            <v>-14</v>
          </cell>
        </row>
        <row r="552">
          <cell r="E552" t="str">
            <v>REM0001222</v>
          </cell>
          <cell r="F552" t="str">
            <v>豪沃豪华型左后视镜</v>
          </cell>
          <cell r="G552" t="str">
            <v>WG1642770001/2</v>
          </cell>
          <cell r="H552" t="str">
            <v>Ea</v>
          </cell>
          <cell r="I552">
            <v>1</v>
          </cell>
          <cell r="J552">
            <v>217.19575758190001</v>
          </cell>
          <cell r="K552">
            <v>218.86345524000001</v>
          </cell>
          <cell r="L552">
            <v>217.19575758190001</v>
          </cell>
          <cell r="M552">
            <v>0</v>
          </cell>
          <cell r="N552">
            <v>220.86055094470001</v>
          </cell>
          <cell r="O552">
            <v>218.86345524000001</v>
          </cell>
          <cell r="P552">
            <v>1.9970957047</v>
          </cell>
          <cell r="Q552">
            <v>0</v>
          </cell>
          <cell r="R552">
            <v>0</v>
          </cell>
        </row>
        <row r="553">
          <cell r="E553" t="str">
            <v>REM0001223</v>
          </cell>
          <cell r="F553" t="str">
            <v>豪沃豪华型右后视镜</v>
          </cell>
          <cell r="G553" t="str">
            <v>WG1642770003/2</v>
          </cell>
          <cell r="H553" t="str">
            <v>Ea</v>
          </cell>
          <cell r="I553">
            <v>1</v>
          </cell>
          <cell r="J553">
            <v>215.22833748049999</v>
          </cell>
          <cell r="K553">
            <v>216.731417298</v>
          </cell>
          <cell r="L553">
            <v>215.22833748049999</v>
          </cell>
          <cell r="M553">
            <v>0</v>
          </cell>
          <cell r="N553">
            <v>218.82706224410001</v>
          </cell>
          <cell r="O553">
            <v>216.731417298</v>
          </cell>
          <cell r="P553">
            <v>2.0956449461000002</v>
          </cell>
          <cell r="Q553">
            <v>0</v>
          </cell>
          <cell r="R553">
            <v>0</v>
          </cell>
        </row>
        <row r="554">
          <cell r="E554" t="str">
            <v>REM0001228</v>
          </cell>
          <cell r="F554" t="str">
            <v>矿山车改型后视镜右</v>
          </cell>
          <cell r="G554" t="str">
            <v>TG16427700020</v>
          </cell>
          <cell r="H554" t="str">
            <v>Ea</v>
          </cell>
          <cell r="I554">
            <v>8</v>
          </cell>
          <cell r="J554">
            <v>199.62653610589999</v>
          </cell>
          <cell r="K554">
            <v>203.92325762999999</v>
          </cell>
          <cell r="L554">
            <v>1597.0122888471999</v>
          </cell>
          <cell r="M554">
            <v>0</v>
          </cell>
          <cell r="N554">
            <v>200.3108572653</v>
          </cell>
          <cell r="O554">
            <v>203.92325762999999</v>
          </cell>
          <cell r="P554">
            <v>-3.6124003647</v>
          </cell>
          <cell r="Q554">
            <v>0</v>
          </cell>
          <cell r="R554">
            <v>0</v>
          </cell>
        </row>
        <row r="555">
          <cell r="E555" t="str">
            <v>REM0001229</v>
          </cell>
          <cell r="F555" t="str">
            <v>矿山车改型后视镜左</v>
          </cell>
          <cell r="G555" t="str">
            <v>TG16427700010</v>
          </cell>
          <cell r="H555" t="str">
            <v>Ea</v>
          </cell>
          <cell r="I555">
            <v>1</v>
          </cell>
          <cell r="J555">
            <v>206.36244001360001</v>
          </cell>
          <cell r="K555">
            <v>211.22276762999999</v>
          </cell>
          <cell r="L555">
            <v>206.36244001360001</v>
          </cell>
          <cell r="M555">
            <v>0</v>
          </cell>
          <cell r="N555">
            <v>207.27296183799999</v>
          </cell>
          <cell r="O555">
            <v>211.22276762999999</v>
          </cell>
          <cell r="P555">
            <v>-3.9498057919999998</v>
          </cell>
          <cell r="Q555">
            <v>0</v>
          </cell>
          <cell r="R555">
            <v>0</v>
          </cell>
        </row>
        <row r="556">
          <cell r="E556" t="str">
            <v>REM0001232</v>
          </cell>
          <cell r="F556" t="str">
            <v>一汽MV3左后视镜(手动)</v>
          </cell>
          <cell r="G556" t="str">
            <v>8202015-M01-C00/C</v>
          </cell>
          <cell r="H556" t="str">
            <v>Ea</v>
          </cell>
          <cell r="I556">
            <v>438</v>
          </cell>
          <cell r="J556">
            <v>161.91902376729999</v>
          </cell>
          <cell r="K556">
            <v>165.65888633500001</v>
          </cell>
          <cell r="L556">
            <v>70920.532410077401</v>
          </cell>
          <cell r="M556">
            <v>153</v>
          </cell>
          <cell r="N556">
            <v>162.8525750256</v>
          </cell>
          <cell r="O556">
            <v>165.65888633500001</v>
          </cell>
          <cell r="P556">
            <v>-2.8063113093999998</v>
          </cell>
          <cell r="Q556">
            <v>24916.443978916799</v>
          </cell>
          <cell r="R556">
            <v>-14</v>
          </cell>
        </row>
        <row r="557">
          <cell r="E557" t="str">
            <v>REM0001233</v>
          </cell>
          <cell r="F557" t="str">
            <v>一汽MV3右后视镜(手动)</v>
          </cell>
          <cell r="G557" t="str">
            <v>8202020-M01-C00/C</v>
          </cell>
          <cell r="H557" t="str">
            <v>Ea</v>
          </cell>
          <cell r="I557">
            <v>428</v>
          </cell>
          <cell r="J557">
            <v>162.148844244</v>
          </cell>
          <cell r="K557">
            <v>165.90793633499999</v>
          </cell>
          <cell r="L557">
            <v>69399.705336432002</v>
          </cell>
          <cell r="M557">
            <v>147</v>
          </cell>
          <cell r="N557">
            <v>163.0901131814</v>
          </cell>
          <cell r="O557">
            <v>165.90793633499999</v>
          </cell>
          <cell r="P557">
            <v>-2.8178231536</v>
          </cell>
          <cell r="Q557">
            <v>23974.246637665801</v>
          </cell>
          <cell r="R557">
            <v>-27</v>
          </cell>
        </row>
        <row r="558">
          <cell r="E558" t="str">
            <v>REM0001481</v>
          </cell>
          <cell r="F558" t="str">
            <v>ETX左后视镜</v>
          </cell>
          <cell r="G558" t="str">
            <v>1B24982104001</v>
          </cell>
          <cell r="H558" t="str">
            <v>Ea</v>
          </cell>
          <cell r="I558">
            <v>23</v>
          </cell>
          <cell r="J558">
            <v>162.38952403010001</v>
          </cell>
          <cell r="K558">
            <v>164.59510897499999</v>
          </cell>
          <cell r="L558">
            <v>3734.9590526922998</v>
          </cell>
          <cell r="M558">
            <v>0</v>
          </cell>
          <cell r="N558">
            <v>164.2726651939</v>
          </cell>
          <cell r="O558">
            <v>164.59510897499999</v>
          </cell>
          <cell r="P558">
            <v>-0.32244378109999999</v>
          </cell>
          <cell r="Q558">
            <v>0</v>
          </cell>
          <cell r="R558">
            <v>0</v>
          </cell>
        </row>
        <row r="559">
          <cell r="E559" t="str">
            <v>REM0001484</v>
          </cell>
          <cell r="F559" t="str">
            <v>ETX右后视镜</v>
          </cell>
          <cell r="G559" t="str">
            <v>1B24982104002</v>
          </cell>
          <cell r="H559" t="str">
            <v>Ea</v>
          </cell>
          <cell r="I559">
            <v>21</v>
          </cell>
          <cell r="J559">
            <v>164.77802365260001</v>
          </cell>
          <cell r="K559">
            <v>167.18345897500001</v>
          </cell>
          <cell r="L559">
            <v>3460.3384967045999</v>
          </cell>
          <cell r="M559">
            <v>0</v>
          </cell>
          <cell r="N559">
            <v>166.74137382929999</v>
          </cell>
          <cell r="O559">
            <v>167.18345897500001</v>
          </cell>
          <cell r="P559">
            <v>-0.44208514570000002</v>
          </cell>
          <cell r="Q559">
            <v>0</v>
          </cell>
          <cell r="R559">
            <v>0</v>
          </cell>
        </row>
        <row r="560">
          <cell r="E560" t="str">
            <v>REM0001487</v>
          </cell>
          <cell r="F560" t="str">
            <v>ETX2280左后视镜总成</v>
          </cell>
          <cell r="G560" t="str">
            <v>H1821011003A0</v>
          </cell>
          <cell r="H560" t="str">
            <v>Ea</v>
          </cell>
          <cell r="I560">
            <v>7</v>
          </cell>
          <cell r="J560">
            <v>172.87534861329999</v>
          </cell>
          <cell r="K560">
            <v>176.114588975</v>
          </cell>
          <cell r="L560">
            <v>1210.1274402931001</v>
          </cell>
          <cell r="M560">
            <v>23</v>
          </cell>
          <cell r="N560">
            <v>174.7904603314</v>
          </cell>
          <cell r="O560">
            <v>176.114588975</v>
          </cell>
          <cell r="P560">
            <v>-1.3241286435999999</v>
          </cell>
          <cell r="Q560">
            <v>4020.1805876222002</v>
          </cell>
          <cell r="R560">
            <v>0</v>
          </cell>
        </row>
        <row r="561">
          <cell r="E561" t="str">
            <v>REM0001488</v>
          </cell>
          <cell r="F561" t="str">
            <v>ETX2280左后视镜(新国标)</v>
          </cell>
          <cell r="G561" t="str">
            <v>H1821010100A0</v>
          </cell>
          <cell r="H561" t="str">
            <v>Ea</v>
          </cell>
          <cell r="I561">
            <v>19</v>
          </cell>
          <cell r="J561">
            <v>174.67796753580001</v>
          </cell>
          <cell r="K561">
            <v>178.06803650500001</v>
          </cell>
          <cell r="L561">
            <v>3318.8813831801999</v>
          </cell>
          <cell r="M561">
            <v>0</v>
          </cell>
          <cell r="N561">
            <v>176.65361360899999</v>
          </cell>
          <cell r="O561">
            <v>178.06803650500001</v>
          </cell>
          <cell r="P561">
            <v>-1.414422896</v>
          </cell>
          <cell r="Q561">
            <v>0</v>
          </cell>
          <cell r="R561">
            <v>0</v>
          </cell>
        </row>
        <row r="562">
          <cell r="E562" t="str">
            <v>REM0001490</v>
          </cell>
          <cell r="F562" t="str">
            <v>ETX2280右后视镜(新国标)</v>
          </cell>
          <cell r="G562" t="str">
            <v>H1821010200A0</v>
          </cell>
          <cell r="H562" t="str">
            <v>Ea</v>
          </cell>
          <cell r="I562">
            <v>0</v>
          </cell>
          <cell r="J562">
            <v>180.656386505</v>
          </cell>
          <cell r="K562">
            <v>180.656386505</v>
          </cell>
          <cell r="L562">
            <v>0</v>
          </cell>
          <cell r="M562">
            <v>20</v>
          </cell>
          <cell r="N562">
            <v>179.12232224429999</v>
          </cell>
          <cell r="O562">
            <v>180.656386505</v>
          </cell>
          <cell r="P562">
            <v>-1.5340642606999999</v>
          </cell>
          <cell r="Q562">
            <v>3582.4464448859999</v>
          </cell>
          <cell r="R562">
            <v>0</v>
          </cell>
        </row>
        <row r="563">
          <cell r="E563" t="str">
            <v>REM0001491</v>
          </cell>
          <cell r="F563" t="str">
            <v>H4左后视镜总成</v>
          </cell>
          <cell r="G563" t="str">
            <v>H4821010009A0</v>
          </cell>
          <cell r="H563" t="str">
            <v>Ea</v>
          </cell>
          <cell r="I563">
            <v>48</v>
          </cell>
          <cell r="J563">
            <v>191.7808421002</v>
          </cell>
          <cell r="K563">
            <v>195.56172440500001</v>
          </cell>
          <cell r="L563">
            <v>9205.4804208095993</v>
          </cell>
          <cell r="M563">
            <v>0</v>
          </cell>
          <cell r="N563">
            <v>193.17410278739999</v>
          </cell>
          <cell r="O563">
            <v>195.56172440500001</v>
          </cell>
          <cell r="P563">
            <v>-2.3876216175999998</v>
          </cell>
          <cell r="Q563">
            <v>0</v>
          </cell>
          <cell r="R563">
            <v>0</v>
          </cell>
        </row>
        <row r="564">
          <cell r="E564" t="str">
            <v>REM0001492</v>
          </cell>
          <cell r="F564" t="str">
            <v>H4右后视镜总成</v>
          </cell>
          <cell r="G564" t="str">
            <v>H4821010010A0</v>
          </cell>
          <cell r="H564" t="str">
            <v>Ea</v>
          </cell>
          <cell r="I564">
            <v>43</v>
          </cell>
          <cell r="J564">
            <v>193.08345022220001</v>
          </cell>
          <cell r="K564">
            <v>196.973324265</v>
          </cell>
          <cell r="L564">
            <v>8302.5883595546002</v>
          </cell>
          <cell r="M564">
            <v>0</v>
          </cell>
          <cell r="N564">
            <v>194.51918806539999</v>
          </cell>
          <cell r="O564">
            <v>196.973324265</v>
          </cell>
          <cell r="P564">
            <v>-2.4541361996000002</v>
          </cell>
          <cell r="Q564">
            <v>0</v>
          </cell>
          <cell r="R564">
            <v>0</v>
          </cell>
        </row>
        <row r="565">
          <cell r="E565" t="str">
            <v>REM0001513</v>
          </cell>
          <cell r="F565" t="str">
            <v>VT新国标左后视镜</v>
          </cell>
          <cell r="G565" t="str">
            <v>H2821010100A0</v>
          </cell>
          <cell r="H565" t="str">
            <v>Ea</v>
          </cell>
          <cell r="I565">
            <v>24</v>
          </cell>
          <cell r="J565">
            <v>200.37584013329999</v>
          </cell>
          <cell r="K565">
            <v>203.33100232499999</v>
          </cell>
          <cell r="L565">
            <v>4809.0201631992004</v>
          </cell>
          <cell r="M565">
            <v>109</v>
          </cell>
          <cell r="N565">
            <v>195.22989897310001</v>
          </cell>
          <cell r="O565">
            <v>203.33100232499999</v>
          </cell>
          <cell r="P565">
            <v>-8.1011033519000009</v>
          </cell>
          <cell r="Q565">
            <v>21280.0589880679</v>
          </cell>
          <cell r="R565">
            <v>-31</v>
          </cell>
        </row>
        <row r="566">
          <cell r="E566" t="str">
            <v>REM0001516</v>
          </cell>
          <cell r="F566" t="str">
            <v>VT新国标右后视镜</v>
          </cell>
          <cell r="G566" t="str">
            <v>H2821010200A0</v>
          </cell>
          <cell r="H566" t="str">
            <v>Ea</v>
          </cell>
          <cell r="I566">
            <v>22</v>
          </cell>
          <cell r="J566">
            <v>200.5674919587</v>
          </cell>
          <cell r="K566">
            <v>203.60611138499999</v>
          </cell>
          <cell r="L566">
            <v>4412.4848230914004</v>
          </cell>
          <cell r="M566">
            <v>20</v>
          </cell>
          <cell r="N566">
            <v>196.44747528689999</v>
          </cell>
          <cell r="O566">
            <v>203.60611138499999</v>
          </cell>
          <cell r="P566">
            <v>-7.1586360980999997</v>
          </cell>
          <cell r="Q566">
            <v>3928.949505738</v>
          </cell>
          <cell r="R566">
            <v>-6</v>
          </cell>
        </row>
        <row r="567">
          <cell r="E567" t="str">
            <v>REM0001526</v>
          </cell>
          <cell r="F567" t="str">
            <v>B40L-F05中高配外左后视镜</v>
          </cell>
          <cell r="G567" t="str">
            <v>B00014346</v>
          </cell>
          <cell r="H567" t="str">
            <v>Ea</v>
          </cell>
          <cell r="I567">
            <v>2209</v>
          </cell>
          <cell r="J567">
            <v>247.54731312589999</v>
          </cell>
          <cell r="K567">
            <v>254.19684384000001</v>
          </cell>
          <cell r="L567">
            <v>546832.01469511294</v>
          </cell>
          <cell r="M567">
            <v>2164</v>
          </cell>
          <cell r="N567">
            <v>254.6943582765</v>
          </cell>
          <cell r="O567">
            <v>254.19684384000001</v>
          </cell>
          <cell r="P567">
            <v>0.49751443649999999</v>
          </cell>
          <cell r="Q567">
            <v>551158.59131034603</v>
          </cell>
          <cell r="R567">
            <v>-2211</v>
          </cell>
        </row>
        <row r="568">
          <cell r="E568" t="str">
            <v>REM0001527</v>
          </cell>
          <cell r="F568" t="str">
            <v>B40L-F05中高配外右后视镜</v>
          </cell>
          <cell r="G568" t="str">
            <v>B00014347</v>
          </cell>
          <cell r="H568" t="str">
            <v>Ea</v>
          </cell>
          <cell r="I568">
            <v>2177</v>
          </cell>
          <cell r="J568">
            <v>250.02278556479999</v>
          </cell>
          <cell r="K568">
            <v>256.87944384000002</v>
          </cell>
          <cell r="L568">
            <v>544299.60417456995</v>
          </cell>
          <cell r="M568">
            <v>2106</v>
          </cell>
          <cell r="N568">
            <v>257.25296039170001</v>
          </cell>
          <cell r="O568">
            <v>256.87944384000002</v>
          </cell>
          <cell r="P568">
            <v>0.37351655169999998</v>
          </cell>
          <cell r="Q568">
            <v>541774.73458491999</v>
          </cell>
          <cell r="R568">
            <v>-2211</v>
          </cell>
        </row>
        <row r="569">
          <cell r="E569" t="str">
            <v>REM0001576</v>
          </cell>
          <cell r="F569" t="str">
            <v>出口澳洲灯镜24V加热片大</v>
          </cell>
          <cell r="H569" t="str">
            <v>Ea</v>
          </cell>
          <cell r="I569">
            <v>266</v>
          </cell>
          <cell r="J569">
            <v>5.5367310198000004</v>
          </cell>
          <cell r="K569">
            <v>6</v>
          </cell>
          <cell r="L569">
            <v>1472.7704512667999</v>
          </cell>
          <cell r="M569">
            <v>0</v>
          </cell>
          <cell r="N569">
            <v>5.7226618548000001</v>
          </cell>
          <cell r="O569">
            <v>6</v>
          </cell>
          <cell r="P569">
            <v>-0.2773381452</v>
          </cell>
          <cell r="Q569">
            <v>0</v>
          </cell>
          <cell r="R569">
            <v>-1</v>
          </cell>
        </row>
        <row r="570">
          <cell r="E570" t="str">
            <v>REM0001577</v>
          </cell>
          <cell r="F570" t="str">
            <v>出口澳洲灯镜24V加热片小</v>
          </cell>
          <cell r="H570" t="str">
            <v>Ea</v>
          </cell>
          <cell r="I570">
            <v>231</v>
          </cell>
          <cell r="J570">
            <v>2.7683655099000002</v>
          </cell>
          <cell r="K570">
            <v>3</v>
          </cell>
          <cell r="L570">
            <v>639.49243278690005</v>
          </cell>
          <cell r="M570">
            <v>0</v>
          </cell>
          <cell r="N570">
            <v>2.8613309274000001</v>
          </cell>
          <cell r="O570">
            <v>3</v>
          </cell>
          <cell r="P570">
            <v>-0.1386690726</v>
          </cell>
          <cell r="Q570">
            <v>0</v>
          </cell>
          <cell r="R570">
            <v>-1</v>
          </cell>
        </row>
        <row r="571">
          <cell r="E571" t="str">
            <v>REM0001620</v>
          </cell>
          <cell r="F571" t="str">
            <v>1780镜片</v>
          </cell>
          <cell r="G571" t="str">
            <v>浮法玻璃</v>
          </cell>
          <cell r="H571" t="str">
            <v>Ea</v>
          </cell>
          <cell r="I571">
            <v>20</v>
          </cell>
          <cell r="J571">
            <v>3.3867260859999999</v>
          </cell>
          <cell r="K571">
            <v>3.6701000000000001</v>
          </cell>
          <cell r="L571">
            <v>67.734521720000004</v>
          </cell>
          <cell r="M571">
            <v>2163</v>
          </cell>
          <cell r="N571">
            <v>3.5004568789000001</v>
          </cell>
          <cell r="O571">
            <v>3.6701000000000001</v>
          </cell>
          <cell r="P571">
            <v>-0.16964312109999999</v>
          </cell>
          <cell r="Q571">
            <v>7571.4882290607002</v>
          </cell>
          <cell r="R571">
            <v>-2000</v>
          </cell>
        </row>
        <row r="572">
          <cell r="E572" t="str">
            <v>REM0001621</v>
          </cell>
          <cell r="F572" t="str">
            <v>奥铃镜片</v>
          </cell>
          <cell r="G572" t="str">
            <v>浮法玻璃</v>
          </cell>
          <cell r="H572" t="str">
            <v>Ea</v>
          </cell>
          <cell r="I572">
            <v>276</v>
          </cell>
          <cell r="J572">
            <v>3.2530140317999998</v>
          </cell>
          <cell r="K572">
            <v>3.5251999999999999</v>
          </cell>
          <cell r="L572">
            <v>897.83187277679997</v>
          </cell>
          <cell r="M572">
            <v>0</v>
          </cell>
          <cell r="N572">
            <v>3.3622545951</v>
          </cell>
          <cell r="O572">
            <v>3.5251999999999999</v>
          </cell>
          <cell r="P572">
            <v>-0.16294540490000001</v>
          </cell>
          <cell r="Q572">
            <v>0</v>
          </cell>
          <cell r="R572">
            <v>0</v>
          </cell>
        </row>
        <row r="573">
          <cell r="E573" t="str">
            <v>REM0001623</v>
          </cell>
          <cell r="F573" t="str">
            <v>H3镜头固定片</v>
          </cell>
          <cell r="G573" t="str">
            <v>Q235</v>
          </cell>
          <cell r="H573" t="str">
            <v>Ea</v>
          </cell>
          <cell r="I573">
            <v>36</v>
          </cell>
          <cell r="J573">
            <v>0.25755027130000002</v>
          </cell>
          <cell r="K573">
            <v>0.27910000000000001</v>
          </cell>
          <cell r="L573">
            <v>9.2718097668000006</v>
          </cell>
          <cell r="M573">
            <v>1400</v>
          </cell>
          <cell r="N573">
            <v>0.26619915389999999</v>
          </cell>
          <cell r="O573">
            <v>0.27910000000000001</v>
          </cell>
          <cell r="P573">
            <v>-1.29008461E-2</v>
          </cell>
          <cell r="Q573">
            <v>372.67881546000001</v>
          </cell>
          <cell r="R573">
            <v>-1429</v>
          </cell>
        </row>
        <row r="574">
          <cell r="E574" t="str">
            <v>REM0001624</v>
          </cell>
          <cell r="F574" t="str">
            <v>H3主镜片</v>
          </cell>
          <cell r="G574" t="str">
            <v>浮法玻璃</v>
          </cell>
          <cell r="H574" t="str">
            <v>Ea</v>
          </cell>
          <cell r="I574">
            <v>88</v>
          </cell>
          <cell r="J574">
            <v>6.0604134953999997</v>
          </cell>
          <cell r="K574">
            <v>6.5674999999999999</v>
          </cell>
          <cell r="L574">
            <v>533.31638759520001</v>
          </cell>
          <cell r="M574">
            <v>200</v>
          </cell>
          <cell r="N574">
            <v>6.2639302886000001</v>
          </cell>
          <cell r="O574">
            <v>6.5674999999999999</v>
          </cell>
          <cell r="P574">
            <v>-0.3035697114</v>
          </cell>
          <cell r="Q574">
            <v>1252.7860577199999</v>
          </cell>
          <cell r="R574">
            <v>-200</v>
          </cell>
        </row>
        <row r="575">
          <cell r="E575" t="str">
            <v>REM0001625</v>
          </cell>
          <cell r="F575" t="str">
            <v>H3广角镜片</v>
          </cell>
          <cell r="G575" t="str">
            <v>浮法玻璃</v>
          </cell>
          <cell r="H575" t="str">
            <v>Ea</v>
          </cell>
          <cell r="I575">
            <v>239</v>
          </cell>
          <cell r="J575">
            <v>5.4366084672000001</v>
          </cell>
          <cell r="K575">
            <v>5.8914999999999997</v>
          </cell>
          <cell r="L575">
            <v>1299.3494236608001</v>
          </cell>
          <cell r="M575">
            <v>25</v>
          </cell>
          <cell r="N575">
            <v>5.6191770528999996</v>
          </cell>
          <cell r="O575">
            <v>5.8914999999999997</v>
          </cell>
          <cell r="P575">
            <v>-0.27232294709999999</v>
          </cell>
          <cell r="Q575">
            <v>140.47942632249999</v>
          </cell>
          <cell r="R575">
            <v>-25</v>
          </cell>
        </row>
        <row r="576">
          <cell r="E576" t="str">
            <v>REM0001634</v>
          </cell>
          <cell r="F576" t="str">
            <v>1475尼龙弹垫</v>
          </cell>
          <cell r="G576" t="str">
            <v>Pa66+GF30</v>
          </cell>
          <cell r="H576" t="str">
            <v>Ea</v>
          </cell>
          <cell r="I576">
            <v>0</v>
          </cell>
          <cell r="J576">
            <v>7.0400000000000004E-2</v>
          </cell>
          <cell r="K576">
            <v>7.0400000000000004E-2</v>
          </cell>
          <cell r="L576">
            <v>0</v>
          </cell>
          <cell r="M576">
            <v>10785</v>
          </cell>
          <cell r="N576">
            <v>0.25724164890000001</v>
          </cell>
          <cell r="O576">
            <v>7.0400000000000004E-2</v>
          </cell>
          <cell r="P576">
            <v>0.18684164889999999</v>
          </cell>
          <cell r="Q576">
            <v>2774.3511833865</v>
          </cell>
          <cell r="R576">
            <v>-1400</v>
          </cell>
        </row>
        <row r="577">
          <cell r="E577" t="str">
            <v>REM0001635</v>
          </cell>
          <cell r="F577" t="str">
            <v>6486弹簧座</v>
          </cell>
          <cell r="H577" t="str">
            <v>EA</v>
          </cell>
          <cell r="I577">
            <v>112</v>
          </cell>
          <cell r="J577">
            <v>0.33321892850000001</v>
          </cell>
          <cell r="K577">
            <v>0.36109999999999998</v>
          </cell>
          <cell r="L577">
            <v>37.320519992000001</v>
          </cell>
          <cell r="M577">
            <v>0</v>
          </cell>
          <cell r="N577">
            <v>0.34440886599999998</v>
          </cell>
          <cell r="O577">
            <v>0.36109999999999998</v>
          </cell>
          <cell r="P577">
            <v>-1.6691134E-2</v>
          </cell>
          <cell r="Q577">
            <v>0</v>
          </cell>
          <cell r="R577">
            <v>0</v>
          </cell>
        </row>
        <row r="578">
          <cell r="E578" t="str">
            <v>REM0001649</v>
          </cell>
          <cell r="F578" t="str">
            <v>1580左镜座</v>
          </cell>
          <cell r="G578" t="str">
            <v>锌铝合金</v>
          </cell>
          <cell r="H578" t="str">
            <v>Ea</v>
          </cell>
          <cell r="I578">
            <v>55</v>
          </cell>
          <cell r="J578">
            <v>7.6983630887999999</v>
          </cell>
          <cell r="K578">
            <v>8.3424999999999994</v>
          </cell>
          <cell r="L578">
            <v>423.40996988400002</v>
          </cell>
          <cell r="M578">
            <v>1685</v>
          </cell>
          <cell r="N578">
            <v>7.9568844205999998</v>
          </cell>
          <cell r="O578">
            <v>8.3424999999999994</v>
          </cell>
          <cell r="P578">
            <v>-0.38561557940000002</v>
          </cell>
          <cell r="Q578">
            <v>13407.350248711</v>
          </cell>
          <cell r="R578">
            <v>-1572</v>
          </cell>
        </row>
        <row r="579">
          <cell r="E579" t="str">
            <v>REM0001650</v>
          </cell>
          <cell r="F579" t="str">
            <v>仿丰田小碗</v>
          </cell>
          <cell r="G579" t="str">
            <v>Q235镀彩</v>
          </cell>
          <cell r="H579" t="str">
            <v>Ea</v>
          </cell>
          <cell r="I579">
            <v>274</v>
          </cell>
          <cell r="J579">
            <v>5.3060338899999997E-2</v>
          </cell>
          <cell r="K579">
            <v>5.7500000000000002E-2</v>
          </cell>
          <cell r="L579">
            <v>14.5385328586</v>
          </cell>
          <cell r="M579">
            <v>2489</v>
          </cell>
          <cell r="N579">
            <v>5.7500000000000002E-2</v>
          </cell>
          <cell r="O579">
            <v>5.7500000000000002E-2</v>
          </cell>
          <cell r="P579">
            <v>0</v>
          </cell>
          <cell r="Q579">
            <v>143.11750000000001</v>
          </cell>
          <cell r="R579">
            <v>-2763</v>
          </cell>
        </row>
        <row r="580">
          <cell r="E580" t="str">
            <v>REM0001651</v>
          </cell>
          <cell r="F580" t="str">
            <v>1580胶条</v>
          </cell>
          <cell r="G580" t="str">
            <v>三元乙丙橡胶</v>
          </cell>
          <cell r="H580" t="str">
            <v>Ea</v>
          </cell>
          <cell r="I580">
            <v>305</v>
          </cell>
          <cell r="J580">
            <v>0.1735765175</v>
          </cell>
          <cell r="K580">
            <v>0.18809999999999999</v>
          </cell>
          <cell r="L580">
            <v>52.940837837499998</v>
          </cell>
          <cell r="M580">
            <v>2691</v>
          </cell>
          <cell r="N580">
            <v>0.1794054491</v>
          </cell>
          <cell r="O580">
            <v>0.18809999999999999</v>
          </cell>
          <cell r="P580">
            <v>-8.6945509000000004E-3</v>
          </cell>
          <cell r="Q580">
            <v>482.78006352810002</v>
          </cell>
          <cell r="R580">
            <v>-2928</v>
          </cell>
        </row>
        <row r="581">
          <cell r="E581" t="str">
            <v>REM0001653</v>
          </cell>
          <cell r="F581" t="str">
            <v>1029胶堵</v>
          </cell>
          <cell r="G581" t="str">
            <v>三元乙丙橡胶</v>
          </cell>
          <cell r="H581" t="str">
            <v>Ea</v>
          </cell>
          <cell r="I581">
            <v>696</v>
          </cell>
          <cell r="J581">
            <v>2.78682128E-2</v>
          </cell>
          <cell r="K581">
            <v>3.0200000000000001E-2</v>
          </cell>
          <cell r="L581">
            <v>19.396276108799999</v>
          </cell>
          <cell r="M581">
            <v>8400</v>
          </cell>
          <cell r="N581">
            <v>2.88040647E-2</v>
          </cell>
          <cell r="O581">
            <v>3.0200000000000001E-2</v>
          </cell>
          <cell r="P581">
            <v>-1.3959352999999999E-3</v>
          </cell>
          <cell r="Q581">
            <v>241.95414348</v>
          </cell>
          <cell r="R581">
            <v>-8784</v>
          </cell>
        </row>
        <row r="582">
          <cell r="E582" t="str">
            <v>REM0001654</v>
          </cell>
          <cell r="F582" t="str">
            <v>1029后视镜头</v>
          </cell>
          <cell r="G582" t="str">
            <v>组件</v>
          </cell>
          <cell r="H582" t="str">
            <v>Ea</v>
          </cell>
          <cell r="I582">
            <v>580</v>
          </cell>
          <cell r="J582">
            <v>14.0160084565</v>
          </cell>
          <cell r="K582">
            <v>14.046507782000001</v>
          </cell>
          <cell r="L582">
            <v>8129.2849047700001</v>
          </cell>
          <cell r="M582">
            <v>2692</v>
          </cell>
          <cell r="N582">
            <v>14.147172960900001</v>
          </cell>
          <cell r="O582">
            <v>14.046507782000001</v>
          </cell>
          <cell r="P582">
            <v>0.1006651789</v>
          </cell>
          <cell r="Q582">
            <v>38084.189610742797</v>
          </cell>
          <cell r="R582">
            <v>-2767</v>
          </cell>
        </row>
        <row r="583">
          <cell r="E583" t="str">
            <v>REM0001655</v>
          </cell>
          <cell r="F583" t="str">
            <v>1029球头盖</v>
          </cell>
          <cell r="G583" t="str">
            <v>Pa6</v>
          </cell>
          <cell r="H583" t="str">
            <v>Ea</v>
          </cell>
          <cell r="I583">
            <v>10144</v>
          </cell>
          <cell r="J583">
            <v>0.79654737980000001</v>
          </cell>
          <cell r="K583">
            <v>0.76899008499999999</v>
          </cell>
          <cell r="L583">
            <v>8080.1766206911998</v>
          </cell>
          <cell r="M583">
            <v>0</v>
          </cell>
          <cell r="N583">
            <v>0.80823073379999999</v>
          </cell>
          <cell r="O583">
            <v>0.76899008499999999</v>
          </cell>
          <cell r="P583">
            <v>3.92406488E-2</v>
          </cell>
          <cell r="Q583">
            <v>0</v>
          </cell>
          <cell r="R583">
            <v>-8473</v>
          </cell>
        </row>
        <row r="584">
          <cell r="E584" t="str">
            <v>REM0001656</v>
          </cell>
          <cell r="F584" t="str">
            <v>1780防水帽</v>
          </cell>
          <cell r="G584" t="str">
            <v>PP 黑色</v>
          </cell>
          <cell r="H584" t="str">
            <v>Ea</v>
          </cell>
          <cell r="I584">
            <v>985</v>
          </cell>
          <cell r="J584">
            <v>3.1208848758999999</v>
          </cell>
          <cell r="K584">
            <v>3.0110794030000001</v>
          </cell>
          <cell r="L584">
            <v>3074.0716027614999</v>
          </cell>
          <cell r="M584">
            <v>6730</v>
          </cell>
          <cell r="N584">
            <v>3.1544710229000001</v>
          </cell>
          <cell r="O584">
            <v>3.0110794030000001</v>
          </cell>
          <cell r="P584">
            <v>0.14339161989999999</v>
          </cell>
          <cell r="Q584">
            <v>21229.589984116999</v>
          </cell>
          <cell r="R584">
            <v>-3892</v>
          </cell>
        </row>
        <row r="585">
          <cell r="E585" t="str">
            <v>REM0001657</v>
          </cell>
          <cell r="F585" t="str">
            <v>1580右镜座</v>
          </cell>
          <cell r="G585" t="str">
            <v>锌铝合金</v>
          </cell>
          <cell r="H585" t="str">
            <v>Ea</v>
          </cell>
          <cell r="I585">
            <v>29</v>
          </cell>
          <cell r="J585">
            <v>7.6983630887999999</v>
          </cell>
          <cell r="K585">
            <v>8.3424999999999994</v>
          </cell>
          <cell r="L585">
            <v>223.25252957519999</v>
          </cell>
          <cell r="M585">
            <v>1660</v>
          </cell>
          <cell r="N585">
            <v>7.9568844205999998</v>
          </cell>
          <cell r="O585">
            <v>8.3424999999999994</v>
          </cell>
          <cell r="P585">
            <v>-0.38561557940000002</v>
          </cell>
          <cell r="Q585">
            <v>13208.428138196001</v>
          </cell>
          <cell r="R585">
            <v>-1413</v>
          </cell>
        </row>
        <row r="586">
          <cell r="E586" t="str">
            <v>REM0001658</v>
          </cell>
          <cell r="F586" t="str">
            <v>1780镜头</v>
          </cell>
          <cell r="G586" t="str">
            <v>组件</v>
          </cell>
          <cell r="H586" t="str">
            <v>Ea</v>
          </cell>
          <cell r="I586">
            <v>18</v>
          </cell>
          <cell r="J586">
            <v>14.4026649427</v>
          </cell>
          <cell r="K586">
            <v>14.542058900000001</v>
          </cell>
          <cell r="L586">
            <v>259.24796896859999</v>
          </cell>
          <cell r="M586">
            <v>2000</v>
          </cell>
          <cell r="N586">
            <v>14.527501776899999</v>
          </cell>
          <cell r="O586">
            <v>14.542058900000001</v>
          </cell>
          <cell r="P586">
            <v>-1.45571231E-2</v>
          </cell>
          <cell r="Q586">
            <v>29055.003553800001</v>
          </cell>
          <cell r="R586">
            <v>-1076</v>
          </cell>
        </row>
        <row r="587">
          <cell r="E587" t="str">
            <v>REM0001659</v>
          </cell>
          <cell r="F587" t="str">
            <v>1780-03左镜杆喷涂</v>
          </cell>
          <cell r="G587" t="str">
            <v>Q235∮25*1.5mm喷涂状态</v>
          </cell>
          <cell r="H587" t="str">
            <v>Ea</v>
          </cell>
          <cell r="I587">
            <v>546</v>
          </cell>
          <cell r="J587">
            <v>13.135716307599999</v>
          </cell>
          <cell r="K587">
            <v>14.262460000000001</v>
          </cell>
          <cell r="L587">
            <v>7172.1011039495997</v>
          </cell>
          <cell r="M587">
            <v>837</v>
          </cell>
          <cell r="N587">
            <v>13.5201832895</v>
          </cell>
          <cell r="O587">
            <v>14.262460000000001</v>
          </cell>
          <cell r="P587">
            <v>-0.74227671049999999</v>
          </cell>
          <cell r="Q587">
            <v>11316.3934133115</v>
          </cell>
          <cell r="R587">
            <v>-515</v>
          </cell>
        </row>
        <row r="588">
          <cell r="E588" t="str">
            <v>REM0001660</v>
          </cell>
          <cell r="F588" t="str">
            <v>1780左镜座</v>
          </cell>
          <cell r="G588" t="str">
            <v>锌铝合金</v>
          </cell>
          <cell r="H588" t="str">
            <v>Ea</v>
          </cell>
          <cell r="I588">
            <v>38</v>
          </cell>
          <cell r="J588">
            <v>11.8855159225</v>
          </cell>
          <cell r="K588">
            <v>12.88</v>
          </cell>
          <cell r="L588">
            <v>451.64960505499999</v>
          </cell>
          <cell r="M588">
            <v>654</v>
          </cell>
          <cell r="N588">
            <v>12.284647448299999</v>
          </cell>
          <cell r="O588">
            <v>12.88</v>
          </cell>
          <cell r="P588">
            <v>-0.59535255170000001</v>
          </cell>
          <cell r="Q588">
            <v>8034.1594311882</v>
          </cell>
          <cell r="R588">
            <v>-516</v>
          </cell>
        </row>
        <row r="589">
          <cell r="E589" t="str">
            <v>REM0001661</v>
          </cell>
          <cell r="F589" t="str">
            <v>1780定位片</v>
          </cell>
          <cell r="G589" t="str">
            <v>Q235</v>
          </cell>
          <cell r="H589" t="str">
            <v>Ea</v>
          </cell>
          <cell r="I589">
            <v>70</v>
          </cell>
          <cell r="J589">
            <v>0.106028399</v>
          </cell>
          <cell r="K589">
            <v>0.1149</v>
          </cell>
          <cell r="L589">
            <v>7.4219879300000002</v>
          </cell>
          <cell r="M589">
            <v>1210</v>
          </cell>
          <cell r="N589">
            <v>0.10958897450000001</v>
          </cell>
          <cell r="O589">
            <v>0.1149</v>
          </cell>
          <cell r="P589">
            <v>-5.3110255000000002E-3</v>
          </cell>
          <cell r="Q589">
            <v>132.60265914499999</v>
          </cell>
          <cell r="R589">
            <v>-964</v>
          </cell>
        </row>
        <row r="590">
          <cell r="E590" t="str">
            <v>REM0001662</v>
          </cell>
          <cell r="F590" t="str">
            <v>1780厚胶堵</v>
          </cell>
          <cell r="G590" t="str">
            <v>三元乙丙橡胶</v>
          </cell>
          <cell r="H590" t="str">
            <v>Ea</v>
          </cell>
          <cell r="I590">
            <v>951</v>
          </cell>
          <cell r="J590">
            <v>0.16840890189999999</v>
          </cell>
          <cell r="K590">
            <v>0.1825</v>
          </cell>
          <cell r="L590">
            <v>160.15686570689999</v>
          </cell>
          <cell r="M590">
            <v>1500</v>
          </cell>
          <cell r="N590">
            <v>0.17406429809999999</v>
          </cell>
          <cell r="O590">
            <v>0.1825</v>
          </cell>
          <cell r="P590">
            <v>-8.4357019000000002E-3</v>
          </cell>
          <cell r="Q590">
            <v>261.09644715000002</v>
          </cell>
          <cell r="R590">
            <v>-964</v>
          </cell>
        </row>
        <row r="591">
          <cell r="E591" t="str">
            <v>REM0001663</v>
          </cell>
          <cell r="F591" t="str">
            <v>1780薄胶堵</v>
          </cell>
          <cell r="G591" t="str">
            <v>三元乙丙橡胶</v>
          </cell>
          <cell r="H591" t="str">
            <v>Ea</v>
          </cell>
          <cell r="I591">
            <v>152</v>
          </cell>
          <cell r="J591">
            <v>5.6843771799999998E-2</v>
          </cell>
          <cell r="K591">
            <v>6.1600000000000002E-2</v>
          </cell>
          <cell r="L591">
            <v>8.6402533136000006</v>
          </cell>
          <cell r="M591">
            <v>2400</v>
          </cell>
          <cell r="N591">
            <v>5.87526617E-2</v>
          </cell>
          <cell r="O591">
            <v>6.1600000000000002E-2</v>
          </cell>
          <cell r="P591">
            <v>-2.8473383000000001E-3</v>
          </cell>
          <cell r="Q591">
            <v>141.00638807999999</v>
          </cell>
          <cell r="R591">
            <v>-1928</v>
          </cell>
        </row>
        <row r="592">
          <cell r="E592" t="str">
            <v>REM0001664</v>
          </cell>
          <cell r="F592" t="str">
            <v>1780胶条</v>
          </cell>
          <cell r="G592" t="str">
            <v>三元乙丙橡胶</v>
          </cell>
          <cell r="H592" t="str">
            <v>Ea</v>
          </cell>
          <cell r="I592">
            <v>50</v>
          </cell>
          <cell r="J592">
            <v>0.32694396669999998</v>
          </cell>
          <cell r="K592">
            <v>0.3543</v>
          </cell>
          <cell r="L592">
            <v>16.347198335000002</v>
          </cell>
          <cell r="M592">
            <v>1148</v>
          </cell>
          <cell r="N592">
            <v>0.33792318249999997</v>
          </cell>
          <cell r="O592">
            <v>0.3543</v>
          </cell>
          <cell r="P592">
            <v>-1.6376817500000002E-2</v>
          </cell>
          <cell r="Q592">
            <v>387.93581351</v>
          </cell>
          <cell r="R592">
            <v>-964</v>
          </cell>
        </row>
        <row r="593">
          <cell r="E593" t="str">
            <v>REM0001666</v>
          </cell>
          <cell r="F593" t="str">
            <v>1780下视镜镜头</v>
          </cell>
          <cell r="G593" t="str">
            <v>组件</v>
          </cell>
          <cell r="H593" t="str">
            <v>Ea</v>
          </cell>
          <cell r="I593">
            <v>0</v>
          </cell>
          <cell r="J593">
            <v>2.7488999999999999</v>
          </cell>
          <cell r="K593">
            <v>2.7488999999999999</v>
          </cell>
          <cell r="L593">
            <v>0</v>
          </cell>
          <cell r="M593">
            <v>125</v>
          </cell>
          <cell r="N593">
            <v>2.6218375288</v>
          </cell>
          <cell r="O593">
            <v>2.7488999999999999</v>
          </cell>
          <cell r="P593">
            <v>-0.1270624712</v>
          </cell>
          <cell r="Q593">
            <v>327.72969110000003</v>
          </cell>
          <cell r="R593">
            <v>-15</v>
          </cell>
        </row>
        <row r="594">
          <cell r="E594" t="str">
            <v>REM0001667</v>
          </cell>
          <cell r="F594" t="str">
            <v>1780下视镜镜头后盖</v>
          </cell>
          <cell r="G594" t="str">
            <v>PP 黑色</v>
          </cell>
          <cell r="H594" t="str">
            <v>Ea</v>
          </cell>
          <cell r="I594">
            <v>1</v>
          </cell>
          <cell r="J594">
            <v>0.21427149049999999</v>
          </cell>
          <cell r="K594">
            <v>0.23219999999999999</v>
          </cell>
          <cell r="L594">
            <v>0.21427149049999999</v>
          </cell>
          <cell r="M594">
            <v>125</v>
          </cell>
          <cell r="N594">
            <v>0.2214670138</v>
          </cell>
          <cell r="O594">
            <v>0.23219999999999999</v>
          </cell>
          <cell r="P594">
            <v>-1.0732986200000001E-2</v>
          </cell>
          <cell r="Q594">
            <v>27.683376724999999</v>
          </cell>
          <cell r="R594">
            <v>-15</v>
          </cell>
        </row>
        <row r="595">
          <cell r="E595" t="str">
            <v>REM0001668</v>
          </cell>
          <cell r="F595" t="str">
            <v>重卡下视镜球头盖</v>
          </cell>
          <cell r="G595" t="str">
            <v>Pa6</v>
          </cell>
          <cell r="H595" t="str">
            <v>Ea</v>
          </cell>
          <cell r="I595">
            <v>300</v>
          </cell>
          <cell r="J595">
            <v>9.5877725499999997E-2</v>
          </cell>
          <cell r="K595">
            <v>0.10390000000000001</v>
          </cell>
          <cell r="L595">
            <v>28.763317650000001</v>
          </cell>
          <cell r="M595">
            <v>125</v>
          </cell>
          <cell r="N595">
            <v>9.9097427799999999E-2</v>
          </cell>
          <cell r="O595">
            <v>0.10390000000000001</v>
          </cell>
          <cell r="P595">
            <v>-4.8025721999999998E-3</v>
          </cell>
          <cell r="Q595">
            <v>12.387178475000001</v>
          </cell>
          <cell r="R595">
            <v>-15</v>
          </cell>
        </row>
        <row r="596">
          <cell r="E596" t="str">
            <v>REM0001669</v>
          </cell>
          <cell r="F596" t="str">
            <v>1780-32右镜杆喷涂</v>
          </cell>
          <cell r="G596" t="str">
            <v>Q235∮25*1.5mm喷涂状态</v>
          </cell>
          <cell r="H596" t="str">
            <v>Ea</v>
          </cell>
          <cell r="I596">
            <v>197</v>
          </cell>
          <cell r="J596">
            <v>17.315026288799999</v>
          </cell>
          <cell r="K596">
            <v>18.79346</v>
          </cell>
          <cell r="L596">
            <v>3411.0601788936001</v>
          </cell>
          <cell r="M596">
            <v>358</v>
          </cell>
          <cell r="N596">
            <v>17.675634370800001</v>
          </cell>
          <cell r="O596">
            <v>18.79346</v>
          </cell>
          <cell r="P596">
            <v>-1.1178256291999999</v>
          </cell>
          <cell r="Q596">
            <v>6327.8771047463997</v>
          </cell>
          <cell r="R596">
            <v>-85</v>
          </cell>
        </row>
        <row r="597">
          <cell r="E597" t="str">
            <v>REM0001670</v>
          </cell>
          <cell r="F597" t="str">
            <v>1780右镜座</v>
          </cell>
          <cell r="G597" t="str">
            <v>锌铝合金</v>
          </cell>
          <cell r="H597" t="str">
            <v>Ea</v>
          </cell>
          <cell r="I597">
            <v>1</v>
          </cell>
          <cell r="J597">
            <v>9.4298834364000008</v>
          </cell>
          <cell r="K597">
            <v>10.2189</v>
          </cell>
          <cell r="L597">
            <v>9.4298834364000008</v>
          </cell>
          <cell r="M597">
            <v>299</v>
          </cell>
          <cell r="N597">
            <v>10.2189</v>
          </cell>
          <cell r="O597">
            <v>10.2189</v>
          </cell>
          <cell r="P597">
            <v>0</v>
          </cell>
          <cell r="Q597">
            <v>3055.4511000000002</v>
          </cell>
          <cell r="R597">
            <v>-300</v>
          </cell>
        </row>
        <row r="598">
          <cell r="E598" t="str">
            <v>REM0001671</v>
          </cell>
          <cell r="F598" t="str">
            <v>1780-31右镜杆喷涂</v>
          </cell>
          <cell r="G598" t="str">
            <v>Q235  ∮25*1.5mm</v>
          </cell>
          <cell r="H598" t="str">
            <v>Ea</v>
          </cell>
          <cell r="I598">
            <v>216</v>
          </cell>
          <cell r="J598">
            <v>15.9825217431</v>
          </cell>
          <cell r="K598">
            <v>17.351700000000001</v>
          </cell>
          <cell r="L598">
            <v>3452.2246965096001</v>
          </cell>
          <cell r="M598">
            <v>1036</v>
          </cell>
          <cell r="N598">
            <v>16.2937983837</v>
          </cell>
          <cell r="O598">
            <v>17.351700000000001</v>
          </cell>
          <cell r="P598">
            <v>-1.0579016162999999</v>
          </cell>
          <cell r="Q598">
            <v>16880.375125513201</v>
          </cell>
          <cell r="R598">
            <v>-364</v>
          </cell>
        </row>
        <row r="599">
          <cell r="E599" t="str">
            <v>REM0001672</v>
          </cell>
          <cell r="F599" t="str">
            <v>A2下视镜杆新喷涂</v>
          </cell>
          <cell r="G599" t="str">
            <v>Q235</v>
          </cell>
          <cell r="H599" t="str">
            <v>Ea</v>
          </cell>
          <cell r="I599">
            <v>1068</v>
          </cell>
          <cell r="J599">
            <v>7.2633828148999999</v>
          </cell>
          <cell r="K599">
            <v>7.8981399999999997</v>
          </cell>
          <cell r="L599">
            <v>7757.2928463132002</v>
          </cell>
          <cell r="M599">
            <v>1289</v>
          </cell>
          <cell r="N599">
            <v>7.2183071926000002</v>
          </cell>
          <cell r="O599">
            <v>7.8981399999999997</v>
          </cell>
          <cell r="P599">
            <v>-0.67983280739999996</v>
          </cell>
          <cell r="Q599">
            <v>9304.3979712614</v>
          </cell>
          <cell r="R599">
            <v>-2354</v>
          </cell>
        </row>
        <row r="600">
          <cell r="E600" t="str">
            <v>REM0001673</v>
          </cell>
          <cell r="F600" t="str">
            <v>A2前下视胶垫1</v>
          </cell>
          <cell r="G600" t="str">
            <v>EPDM</v>
          </cell>
          <cell r="H600" t="str">
            <v>Ea</v>
          </cell>
          <cell r="I600">
            <v>0</v>
          </cell>
          <cell r="J600">
            <v>0.6</v>
          </cell>
          <cell r="K600">
            <v>0.6</v>
          </cell>
          <cell r="L600">
            <v>0</v>
          </cell>
          <cell r="M600">
            <v>2354</v>
          </cell>
          <cell r="N600">
            <v>0.6</v>
          </cell>
          <cell r="O600">
            <v>0.6</v>
          </cell>
          <cell r="P600">
            <v>0</v>
          </cell>
          <cell r="Q600">
            <v>1412.4</v>
          </cell>
          <cell r="R600">
            <v>-2354</v>
          </cell>
        </row>
        <row r="601">
          <cell r="E601" t="str">
            <v>REM0001674</v>
          </cell>
          <cell r="F601" t="str">
            <v>A2前下视胶垫</v>
          </cell>
          <cell r="G601" t="str">
            <v>TPE</v>
          </cell>
          <cell r="H601" t="str">
            <v>Ea</v>
          </cell>
          <cell r="I601">
            <v>0</v>
          </cell>
          <cell r="J601">
            <v>0.1797</v>
          </cell>
          <cell r="K601">
            <v>0.1797</v>
          </cell>
          <cell r="L601">
            <v>0</v>
          </cell>
          <cell r="M601">
            <v>2354</v>
          </cell>
          <cell r="N601">
            <v>0.1797</v>
          </cell>
          <cell r="O601">
            <v>0.1797</v>
          </cell>
          <cell r="P601">
            <v>0</v>
          </cell>
          <cell r="Q601">
            <v>423.0138</v>
          </cell>
          <cell r="R601">
            <v>-2354</v>
          </cell>
        </row>
        <row r="602">
          <cell r="E602" t="str">
            <v>REM0001675</v>
          </cell>
          <cell r="F602" t="str">
            <v>H3主镜体</v>
          </cell>
          <cell r="G602" t="str">
            <v>组件</v>
          </cell>
          <cell r="H602" t="str">
            <v>Ea</v>
          </cell>
          <cell r="I602">
            <v>313</v>
          </cell>
          <cell r="J602">
            <v>14.9674633768</v>
          </cell>
          <cell r="K602">
            <v>15.415579489000001</v>
          </cell>
          <cell r="L602">
            <v>4684.8160369384004</v>
          </cell>
          <cell r="M602">
            <v>200</v>
          </cell>
          <cell r="N602">
            <v>15.139482966699999</v>
          </cell>
          <cell r="O602">
            <v>15.415579489000001</v>
          </cell>
          <cell r="P602">
            <v>-0.27609652229999998</v>
          </cell>
          <cell r="Q602">
            <v>3027.89659334</v>
          </cell>
          <cell r="R602">
            <v>-4</v>
          </cell>
        </row>
        <row r="603">
          <cell r="E603" t="str">
            <v>REM0001676</v>
          </cell>
          <cell r="F603" t="str">
            <v>H3广角镜体</v>
          </cell>
          <cell r="G603" t="str">
            <v>组件</v>
          </cell>
          <cell r="H603" t="str">
            <v>Ea</v>
          </cell>
          <cell r="I603">
            <v>355</v>
          </cell>
          <cell r="J603">
            <v>13.683713106800001</v>
          </cell>
          <cell r="K603">
            <v>14.024415354</v>
          </cell>
          <cell r="L603">
            <v>4857.7181529139998</v>
          </cell>
          <cell r="M603">
            <v>0</v>
          </cell>
          <cell r="N603">
            <v>13.8735088439</v>
          </cell>
          <cell r="O603">
            <v>14.024415354</v>
          </cell>
          <cell r="P603">
            <v>-0.1509065101</v>
          </cell>
          <cell r="Q603">
            <v>0</v>
          </cell>
          <cell r="R603">
            <v>-4</v>
          </cell>
        </row>
        <row r="604">
          <cell r="E604" t="str">
            <v>REM0001677</v>
          </cell>
          <cell r="F604" t="str">
            <v>H3镜杆夹板</v>
          </cell>
          <cell r="G604" t="str">
            <v>PA6+GF30黑</v>
          </cell>
          <cell r="H604" t="str">
            <v>Ea</v>
          </cell>
          <cell r="I604">
            <v>0</v>
          </cell>
          <cell r="J604">
            <v>1.617</v>
          </cell>
          <cell r="K604">
            <v>1.617</v>
          </cell>
          <cell r="L604">
            <v>0</v>
          </cell>
          <cell r="M604">
            <v>1592</v>
          </cell>
          <cell r="N604">
            <v>1.617</v>
          </cell>
          <cell r="O604">
            <v>1.617</v>
          </cell>
          <cell r="P604">
            <v>0</v>
          </cell>
          <cell r="Q604">
            <v>2574.2640000000001</v>
          </cell>
          <cell r="R604">
            <v>-1592</v>
          </cell>
        </row>
        <row r="605">
          <cell r="E605" t="str">
            <v>REM0001678</v>
          </cell>
          <cell r="F605" t="str">
            <v>H3镜头导套</v>
          </cell>
          <cell r="G605" t="str">
            <v>PA6+GF30黑</v>
          </cell>
          <cell r="H605" t="str">
            <v>Ea</v>
          </cell>
          <cell r="I605">
            <v>0</v>
          </cell>
          <cell r="J605">
            <v>0.3201</v>
          </cell>
          <cell r="K605">
            <v>0.3201</v>
          </cell>
          <cell r="L605">
            <v>0</v>
          </cell>
          <cell r="M605">
            <v>1592</v>
          </cell>
          <cell r="N605">
            <v>0.3201</v>
          </cell>
          <cell r="O605">
            <v>0.3201</v>
          </cell>
          <cell r="P605">
            <v>0</v>
          </cell>
          <cell r="Q605">
            <v>509.5992</v>
          </cell>
          <cell r="R605">
            <v>-1592</v>
          </cell>
        </row>
        <row r="606">
          <cell r="E606" t="str">
            <v>REM0001679</v>
          </cell>
          <cell r="F606" t="str">
            <v>H3镜杆衬套</v>
          </cell>
          <cell r="G606" t="str">
            <v>PA6+GF30黑</v>
          </cell>
          <cell r="H606" t="str">
            <v>Ea</v>
          </cell>
          <cell r="I606">
            <v>0</v>
          </cell>
          <cell r="J606">
            <v>0.2462</v>
          </cell>
          <cell r="K606">
            <v>0.2462</v>
          </cell>
          <cell r="L606">
            <v>0</v>
          </cell>
          <cell r="M606">
            <v>1592</v>
          </cell>
          <cell r="N606">
            <v>0.2462</v>
          </cell>
          <cell r="O606">
            <v>0.2462</v>
          </cell>
          <cell r="P606">
            <v>0</v>
          </cell>
          <cell r="Q606">
            <v>391.9504</v>
          </cell>
          <cell r="R606">
            <v>-1592</v>
          </cell>
        </row>
        <row r="607">
          <cell r="E607" t="str">
            <v>REM0001680</v>
          </cell>
          <cell r="F607" t="str">
            <v>H3左上镜座</v>
          </cell>
          <cell r="G607" t="str">
            <v>PA6+GF30黑</v>
          </cell>
          <cell r="H607" t="str">
            <v>Ea</v>
          </cell>
          <cell r="I607">
            <v>0</v>
          </cell>
          <cell r="J607">
            <v>5.0887000000000002</v>
          </cell>
          <cell r="K607">
            <v>5.0887000000000002</v>
          </cell>
          <cell r="L607">
            <v>0</v>
          </cell>
          <cell r="M607">
            <v>2</v>
          </cell>
          <cell r="N607">
            <v>5.0887000000000002</v>
          </cell>
          <cell r="O607">
            <v>5.0887000000000002</v>
          </cell>
          <cell r="P607">
            <v>0</v>
          </cell>
          <cell r="Q607">
            <v>10.1774</v>
          </cell>
          <cell r="R607">
            <v>-2</v>
          </cell>
        </row>
        <row r="608">
          <cell r="E608" t="str">
            <v>REM0001681</v>
          </cell>
          <cell r="F608" t="str">
            <v>H3窄车左镜杆喷涂</v>
          </cell>
          <cell r="G608" t="str">
            <v>Q195喷涂</v>
          </cell>
          <cell r="H608" t="str">
            <v>Ea</v>
          </cell>
          <cell r="I608">
            <v>43</v>
          </cell>
          <cell r="J608">
            <v>13.4886371849</v>
          </cell>
          <cell r="K608">
            <v>14.66403</v>
          </cell>
          <cell r="L608">
            <v>580.01139895070003</v>
          </cell>
          <cell r="M608">
            <v>0</v>
          </cell>
          <cell r="N608">
            <v>13.697667127900001</v>
          </cell>
          <cell r="O608">
            <v>14.66403</v>
          </cell>
          <cell r="P608">
            <v>-0.96636287210000005</v>
          </cell>
          <cell r="Q608">
            <v>0</v>
          </cell>
          <cell r="R608">
            <v>0</v>
          </cell>
        </row>
        <row r="609">
          <cell r="E609" t="str">
            <v>REM0001682</v>
          </cell>
          <cell r="F609" t="str">
            <v>H3左连接杆喷涂</v>
          </cell>
          <cell r="G609" t="str">
            <v>Q195喷涂</v>
          </cell>
          <cell r="H609" t="str">
            <v>Ea</v>
          </cell>
          <cell r="I609">
            <v>113</v>
          </cell>
          <cell r="J609">
            <v>6.5072957514000001</v>
          </cell>
          <cell r="K609">
            <v>7.0751600000000003</v>
          </cell>
          <cell r="L609">
            <v>735.32441990819996</v>
          </cell>
          <cell r="M609">
            <v>0</v>
          </cell>
          <cell r="N609">
            <v>6.6779119610000004</v>
          </cell>
          <cell r="O609">
            <v>7.0751600000000003</v>
          </cell>
          <cell r="P609">
            <v>-0.397248039</v>
          </cell>
          <cell r="Q609">
            <v>0</v>
          </cell>
          <cell r="R609">
            <v>-2</v>
          </cell>
        </row>
        <row r="610">
          <cell r="E610" t="str">
            <v>REM0001683</v>
          </cell>
          <cell r="F610" t="str">
            <v>H3下镜座</v>
          </cell>
          <cell r="G610" t="str">
            <v>铝合金</v>
          </cell>
          <cell r="H610" t="str">
            <v>Ea</v>
          </cell>
          <cell r="I610">
            <v>0</v>
          </cell>
          <cell r="J610">
            <v>3.88</v>
          </cell>
          <cell r="K610">
            <v>3.88</v>
          </cell>
          <cell r="L610">
            <v>0</v>
          </cell>
          <cell r="M610">
            <v>4</v>
          </cell>
          <cell r="N610">
            <v>3.88</v>
          </cell>
          <cell r="O610">
            <v>3.88</v>
          </cell>
          <cell r="P610">
            <v>0</v>
          </cell>
          <cell r="Q610">
            <v>15.52</v>
          </cell>
          <cell r="R610">
            <v>-4</v>
          </cell>
        </row>
        <row r="611">
          <cell r="E611" t="str">
            <v>REM0001684</v>
          </cell>
          <cell r="F611" t="str">
            <v>H3下镜座盖</v>
          </cell>
          <cell r="G611" t="str">
            <v>ABS黑</v>
          </cell>
          <cell r="H611" t="str">
            <v>Ea</v>
          </cell>
          <cell r="I611">
            <v>20</v>
          </cell>
          <cell r="J611">
            <v>7.2065155248000003</v>
          </cell>
          <cell r="K611">
            <v>6.9910843849999997</v>
          </cell>
          <cell r="L611">
            <v>144.13031049599999</v>
          </cell>
          <cell r="M611">
            <v>6</v>
          </cell>
          <cell r="N611">
            <v>7.3176360567999996</v>
          </cell>
          <cell r="O611">
            <v>6.9910843849999997</v>
          </cell>
          <cell r="P611">
            <v>0.3265516718</v>
          </cell>
          <cell r="Q611">
            <v>43.905816340800001</v>
          </cell>
          <cell r="R611">
            <v>-4</v>
          </cell>
        </row>
        <row r="612">
          <cell r="E612" t="str">
            <v>REM0001685</v>
          </cell>
          <cell r="F612" t="str">
            <v>H3下镜座垫</v>
          </cell>
          <cell r="G612" t="str">
            <v>TPE</v>
          </cell>
          <cell r="H612" t="str">
            <v>Ea</v>
          </cell>
          <cell r="I612">
            <v>0</v>
          </cell>
          <cell r="J612">
            <v>0.64680000000000004</v>
          </cell>
          <cell r="K612">
            <v>0.64680000000000004</v>
          </cell>
          <cell r="L612">
            <v>0</v>
          </cell>
          <cell r="M612">
            <v>4</v>
          </cell>
          <cell r="N612">
            <v>0.64680000000000004</v>
          </cell>
          <cell r="O612">
            <v>0.64680000000000004</v>
          </cell>
          <cell r="P612">
            <v>0</v>
          </cell>
          <cell r="Q612">
            <v>2.5872000000000002</v>
          </cell>
          <cell r="R612">
            <v>-4</v>
          </cell>
        </row>
        <row r="613">
          <cell r="E613" t="str">
            <v>REM0001686</v>
          </cell>
          <cell r="F613" t="str">
            <v>仿丰田防水帽</v>
          </cell>
          <cell r="G613" t="str">
            <v>PP</v>
          </cell>
          <cell r="H613" t="str">
            <v>Ea</v>
          </cell>
          <cell r="I613">
            <v>0</v>
          </cell>
          <cell r="J613">
            <v>0.1197</v>
          </cell>
          <cell r="K613">
            <v>0.1197</v>
          </cell>
          <cell r="L613">
            <v>0</v>
          </cell>
          <cell r="M613">
            <v>4</v>
          </cell>
          <cell r="N613">
            <v>0.1197</v>
          </cell>
          <cell r="O613">
            <v>0.1197</v>
          </cell>
          <cell r="P613">
            <v>0</v>
          </cell>
          <cell r="Q613">
            <v>0.4788</v>
          </cell>
          <cell r="R613">
            <v>-4</v>
          </cell>
        </row>
        <row r="614">
          <cell r="E614" t="str">
            <v>REM0001687</v>
          </cell>
          <cell r="F614" t="str">
            <v>H3连接杆胶垫</v>
          </cell>
          <cell r="G614" t="str">
            <v>三元乙丙橡胶</v>
          </cell>
          <cell r="H614" t="str">
            <v>Ea</v>
          </cell>
          <cell r="I614">
            <v>-564</v>
          </cell>
          <cell r="J614">
            <v>0.2782207337</v>
          </cell>
          <cell r="K614">
            <v>0.30149999999999999</v>
          </cell>
          <cell r="L614">
            <v>-156.91649380679999</v>
          </cell>
          <cell r="M614">
            <v>0</v>
          </cell>
          <cell r="N614">
            <v>0.28756375820000002</v>
          </cell>
          <cell r="O614">
            <v>0.30149999999999999</v>
          </cell>
          <cell r="P614">
            <v>-1.3936241800000001E-2</v>
          </cell>
          <cell r="Q614">
            <v>0</v>
          </cell>
          <cell r="R614">
            <v>-4</v>
          </cell>
        </row>
        <row r="615">
          <cell r="E615" t="str">
            <v>REM0001688</v>
          </cell>
          <cell r="F615" t="str">
            <v>捷运垫片</v>
          </cell>
          <cell r="G615" t="str">
            <v>AB楞 550*180</v>
          </cell>
          <cell r="H615" t="str">
            <v>Ea</v>
          </cell>
          <cell r="I615">
            <v>0</v>
          </cell>
          <cell r="J615">
            <v>0.37690000000000001</v>
          </cell>
          <cell r="K615">
            <v>0.37690000000000001</v>
          </cell>
          <cell r="L615">
            <v>0</v>
          </cell>
          <cell r="M615">
            <v>5000</v>
          </cell>
          <cell r="N615">
            <v>0.37690000000000001</v>
          </cell>
          <cell r="O615">
            <v>0.37690000000000001</v>
          </cell>
          <cell r="P615">
            <v>0</v>
          </cell>
          <cell r="Q615">
            <v>1884.5</v>
          </cell>
          <cell r="R615">
            <v>-5000</v>
          </cell>
        </row>
        <row r="616">
          <cell r="E616" t="str">
            <v>REM0001689</v>
          </cell>
          <cell r="F616" t="str">
            <v>H3左上镜座胶垫</v>
          </cell>
          <cell r="G616" t="str">
            <v>TPR</v>
          </cell>
          <cell r="H616" t="str">
            <v>Ea</v>
          </cell>
          <cell r="I616">
            <v>1119</v>
          </cell>
          <cell r="J616">
            <v>0.84158311500000005</v>
          </cell>
          <cell r="K616">
            <v>0.91200000000000003</v>
          </cell>
          <cell r="L616">
            <v>941.731505685</v>
          </cell>
          <cell r="M616">
            <v>0</v>
          </cell>
          <cell r="N616">
            <v>0.86984460190000001</v>
          </cell>
          <cell r="O616">
            <v>0.91200000000000003</v>
          </cell>
          <cell r="P616">
            <v>-4.2155398099999998E-2</v>
          </cell>
          <cell r="Q616">
            <v>0</v>
          </cell>
          <cell r="R616">
            <v>-2</v>
          </cell>
        </row>
        <row r="617">
          <cell r="E617" t="str">
            <v>REM0001690</v>
          </cell>
          <cell r="F617" t="str">
            <v>H3右上镜座</v>
          </cell>
          <cell r="G617" t="str">
            <v>PA6+GF30黑</v>
          </cell>
          <cell r="H617" t="str">
            <v>Ea</v>
          </cell>
          <cell r="I617">
            <v>0</v>
          </cell>
          <cell r="J617">
            <v>5.1707999999999998</v>
          </cell>
          <cell r="K617">
            <v>5.1707999999999998</v>
          </cell>
          <cell r="L617">
            <v>0</v>
          </cell>
          <cell r="M617">
            <v>2</v>
          </cell>
          <cell r="N617">
            <v>5.1707999999999998</v>
          </cell>
          <cell r="O617">
            <v>5.1707999999999998</v>
          </cell>
          <cell r="P617">
            <v>0</v>
          </cell>
          <cell r="Q617">
            <v>10.3416</v>
          </cell>
          <cell r="R617">
            <v>-2</v>
          </cell>
        </row>
        <row r="618">
          <cell r="E618" t="str">
            <v>REM0001691</v>
          </cell>
          <cell r="F618" t="str">
            <v>H3窄车右镜杆喷涂</v>
          </cell>
          <cell r="G618" t="str">
            <v>Q195喷涂</v>
          </cell>
          <cell r="H618" t="str">
            <v>Ea</v>
          </cell>
          <cell r="I618">
            <v>189</v>
          </cell>
          <cell r="J618">
            <v>14.8138168429</v>
          </cell>
          <cell r="K618">
            <v>16.100090000000002</v>
          </cell>
          <cell r="L618">
            <v>2799.8113833081002</v>
          </cell>
          <cell r="M618">
            <v>215</v>
          </cell>
          <cell r="N618">
            <v>15.067338554000001</v>
          </cell>
          <cell r="O618">
            <v>16.100090000000002</v>
          </cell>
          <cell r="P618">
            <v>-1.032751446</v>
          </cell>
          <cell r="Q618">
            <v>3239.4777891099998</v>
          </cell>
          <cell r="R618">
            <v>0</v>
          </cell>
        </row>
        <row r="619">
          <cell r="E619" t="str">
            <v>REM0001692</v>
          </cell>
          <cell r="F619" t="str">
            <v>H3右连接杆喷涂</v>
          </cell>
          <cell r="G619" t="str">
            <v>Q195喷涂</v>
          </cell>
          <cell r="H619" t="str">
            <v>Ea</v>
          </cell>
          <cell r="I619">
            <v>357</v>
          </cell>
          <cell r="J619">
            <v>6.5072957514000001</v>
          </cell>
          <cell r="K619">
            <v>7.0751600000000003</v>
          </cell>
          <cell r="L619">
            <v>2323.1045832497998</v>
          </cell>
          <cell r="M619">
            <v>-3</v>
          </cell>
          <cell r="N619">
            <v>6.6779119610000004</v>
          </cell>
          <cell r="O619">
            <v>7.0751600000000003</v>
          </cell>
          <cell r="P619">
            <v>-0.397248039</v>
          </cell>
          <cell r="Q619">
            <v>-20.033735882999999</v>
          </cell>
          <cell r="R619">
            <v>-2</v>
          </cell>
        </row>
        <row r="620">
          <cell r="E620" t="str">
            <v>REM0001693</v>
          </cell>
          <cell r="F620" t="str">
            <v>H3右上镜座胶垫</v>
          </cell>
          <cell r="G620" t="str">
            <v>TPR</v>
          </cell>
          <cell r="H620" t="str">
            <v>Ea</v>
          </cell>
          <cell r="I620">
            <v>776</v>
          </cell>
          <cell r="J620">
            <v>0.84158311500000005</v>
          </cell>
          <cell r="K620">
            <v>0.91200000000000003</v>
          </cell>
          <cell r="L620">
            <v>653.06849724000006</v>
          </cell>
          <cell r="M620">
            <v>0</v>
          </cell>
          <cell r="N620">
            <v>0.86984460190000001</v>
          </cell>
          <cell r="O620">
            <v>0.91200000000000003</v>
          </cell>
          <cell r="P620">
            <v>-4.2155398099999998E-2</v>
          </cell>
          <cell r="Q620">
            <v>0</v>
          </cell>
          <cell r="R620">
            <v>-2</v>
          </cell>
        </row>
        <row r="621">
          <cell r="E621" t="str">
            <v>REM0001694</v>
          </cell>
          <cell r="F621" t="str">
            <v>H3宽车左镜杆喷涂</v>
          </cell>
          <cell r="G621" t="str">
            <v>Q195喷涂</v>
          </cell>
          <cell r="H621" t="str">
            <v>Ea</v>
          </cell>
          <cell r="I621">
            <v>99</v>
          </cell>
          <cell r="J621">
            <v>14.0591752142</v>
          </cell>
          <cell r="K621">
            <v>15.284420000000001</v>
          </cell>
          <cell r="L621">
            <v>1391.8583462058</v>
          </cell>
          <cell r="M621">
            <v>0</v>
          </cell>
          <cell r="N621">
            <v>14.2830245503</v>
          </cell>
          <cell r="O621">
            <v>15.284420000000001</v>
          </cell>
          <cell r="P621">
            <v>-1.0013954496999999</v>
          </cell>
          <cell r="Q621">
            <v>0</v>
          </cell>
          <cell r="R621">
            <v>-2</v>
          </cell>
        </row>
        <row r="622">
          <cell r="E622" t="str">
            <v>REM0001695</v>
          </cell>
          <cell r="F622" t="str">
            <v>H3宽车右镜杆喷涂</v>
          </cell>
          <cell r="G622" t="str">
            <v>Q195喷涂</v>
          </cell>
          <cell r="H622" t="str">
            <v>Ea</v>
          </cell>
          <cell r="I622">
            <v>21</v>
          </cell>
          <cell r="J622">
            <v>11.618491901900001</v>
          </cell>
          <cell r="K622">
            <v>12.639519999999999</v>
          </cell>
          <cell r="L622">
            <v>243.98832993990001</v>
          </cell>
          <cell r="M622">
            <v>40</v>
          </cell>
          <cell r="N622">
            <v>11.7603798271</v>
          </cell>
          <cell r="O622">
            <v>12.639519999999999</v>
          </cell>
          <cell r="P622">
            <v>-0.87914017290000002</v>
          </cell>
          <cell r="Q622">
            <v>470.41519308400001</v>
          </cell>
          <cell r="R622">
            <v>-2</v>
          </cell>
        </row>
        <row r="623">
          <cell r="E623" t="str">
            <v>REM0001697</v>
          </cell>
          <cell r="F623" t="str">
            <v>K1压边左</v>
          </cell>
          <cell r="G623" t="str">
            <v>ABS黑色</v>
          </cell>
          <cell r="H623" t="str">
            <v>Ea</v>
          </cell>
          <cell r="I623">
            <v>18</v>
          </cell>
          <cell r="J623">
            <v>6.9260079848</v>
          </cell>
          <cell r="K623">
            <v>6.7012799899999997</v>
          </cell>
          <cell r="L623">
            <v>124.6681437264</v>
          </cell>
          <cell r="M623">
            <v>0</v>
          </cell>
          <cell r="N623">
            <v>7.0289360429999999</v>
          </cell>
          <cell r="O623">
            <v>6.7012799899999997</v>
          </cell>
          <cell r="P623">
            <v>0.327656053</v>
          </cell>
          <cell r="Q623">
            <v>0</v>
          </cell>
          <cell r="R623">
            <v>0</v>
          </cell>
        </row>
        <row r="624">
          <cell r="E624" t="str">
            <v>REM0001699</v>
          </cell>
          <cell r="F624" t="str">
            <v>K1堵盖左</v>
          </cell>
          <cell r="G624" t="str">
            <v>ABS黑色</v>
          </cell>
          <cell r="H624" t="str">
            <v>Ea</v>
          </cell>
          <cell r="I624">
            <v>5</v>
          </cell>
          <cell r="J624">
            <v>0.1932319126</v>
          </cell>
          <cell r="K624">
            <v>0.2094</v>
          </cell>
          <cell r="L624">
            <v>0.96615956300000005</v>
          </cell>
          <cell r="M624">
            <v>0</v>
          </cell>
          <cell r="N624">
            <v>0.19972089870000001</v>
          </cell>
          <cell r="O624">
            <v>0.2094</v>
          </cell>
          <cell r="P624">
            <v>-9.6791012999999995E-3</v>
          </cell>
          <cell r="Q624">
            <v>0</v>
          </cell>
          <cell r="R624">
            <v>0</v>
          </cell>
        </row>
        <row r="625">
          <cell r="E625" t="str">
            <v>REM0001700</v>
          </cell>
          <cell r="F625" t="str">
            <v>K1镜座左</v>
          </cell>
          <cell r="G625" t="str">
            <v>ZL104</v>
          </cell>
          <cell r="H625" t="str">
            <v>Ea</v>
          </cell>
          <cell r="I625">
            <v>5</v>
          </cell>
          <cell r="J625">
            <v>6.7245443812000003</v>
          </cell>
          <cell r="K625">
            <v>7.2872000000000003</v>
          </cell>
          <cell r="L625">
            <v>33.622721906000002</v>
          </cell>
          <cell r="M625">
            <v>0</v>
          </cell>
          <cell r="N625">
            <v>6.9503635780000002</v>
          </cell>
          <cell r="O625">
            <v>7.2872000000000003</v>
          </cell>
          <cell r="P625">
            <v>-0.33683642200000002</v>
          </cell>
          <cell r="Q625">
            <v>0</v>
          </cell>
          <cell r="R625">
            <v>0</v>
          </cell>
        </row>
        <row r="626">
          <cell r="E626" t="str">
            <v>REM0001702</v>
          </cell>
          <cell r="F626" t="str">
            <v>K1调整座左</v>
          </cell>
          <cell r="G626" t="str">
            <v>ZL104</v>
          </cell>
          <cell r="H626" t="str">
            <v>Ea</v>
          </cell>
          <cell r="I626">
            <v>-10</v>
          </cell>
          <cell r="J626">
            <v>1.4144502179</v>
          </cell>
          <cell r="K626">
            <v>1.5327999999999999</v>
          </cell>
          <cell r="L626">
            <v>-14.144502179</v>
          </cell>
          <cell r="M626">
            <v>0</v>
          </cell>
          <cell r="N626">
            <v>1.4619493484999999</v>
          </cell>
          <cell r="O626">
            <v>1.5327999999999999</v>
          </cell>
          <cell r="P626">
            <v>-7.08506515E-2</v>
          </cell>
          <cell r="Q626">
            <v>0</v>
          </cell>
          <cell r="R626">
            <v>0</v>
          </cell>
        </row>
        <row r="627">
          <cell r="E627" t="str">
            <v>REM0001703</v>
          </cell>
          <cell r="F627" t="str">
            <v>K1弹簧座</v>
          </cell>
          <cell r="G627" t="str">
            <v>PA6</v>
          </cell>
          <cell r="H627" t="str">
            <v>Ea</v>
          </cell>
          <cell r="I627">
            <v>-58</v>
          </cell>
          <cell r="J627">
            <v>0.106028399</v>
          </cell>
          <cell r="K627">
            <v>0.1149</v>
          </cell>
          <cell r="L627">
            <v>-6.1496471420000001</v>
          </cell>
          <cell r="M627">
            <v>0</v>
          </cell>
          <cell r="N627">
            <v>0.10958897450000001</v>
          </cell>
          <cell r="O627">
            <v>0.1149</v>
          </cell>
          <cell r="P627">
            <v>-5.3110255000000002E-3</v>
          </cell>
          <cell r="Q627">
            <v>0</v>
          </cell>
          <cell r="R627">
            <v>-7</v>
          </cell>
        </row>
        <row r="628">
          <cell r="E628" t="str">
            <v>REM0001704</v>
          </cell>
          <cell r="F628" t="str">
            <v>K1尼龙衬碗</v>
          </cell>
          <cell r="G628" t="str">
            <v>PA6</v>
          </cell>
          <cell r="H628" t="str">
            <v>Ea</v>
          </cell>
          <cell r="I628">
            <v>2</v>
          </cell>
          <cell r="J628">
            <v>0.106028399</v>
          </cell>
          <cell r="K628">
            <v>0.1149</v>
          </cell>
          <cell r="L628">
            <v>0.21205679799999999</v>
          </cell>
          <cell r="M628">
            <v>1405</v>
          </cell>
          <cell r="N628">
            <v>0.1149</v>
          </cell>
          <cell r="O628">
            <v>0.1149</v>
          </cell>
          <cell r="P628">
            <v>0</v>
          </cell>
          <cell r="Q628">
            <v>161.43450000000001</v>
          </cell>
          <cell r="R628">
            <v>-1407</v>
          </cell>
        </row>
        <row r="629">
          <cell r="E629" t="str">
            <v>REM0001705</v>
          </cell>
          <cell r="F629" t="str">
            <v>K1海绵条</v>
          </cell>
          <cell r="G629" t="str">
            <v>HDPE</v>
          </cell>
          <cell r="H629" t="str">
            <v>Ea</v>
          </cell>
          <cell r="I629">
            <v>95</v>
          </cell>
          <cell r="J629">
            <v>0.86446826990000003</v>
          </cell>
          <cell r="K629">
            <v>0.93679999999999997</v>
          </cell>
          <cell r="L629">
            <v>82.124485640499998</v>
          </cell>
          <cell r="M629">
            <v>4000</v>
          </cell>
          <cell r="N629">
            <v>0.8934982709</v>
          </cell>
          <cell r="O629">
            <v>0.93679999999999997</v>
          </cell>
          <cell r="P629">
            <v>-4.3301729099999998E-2</v>
          </cell>
          <cell r="Q629">
            <v>3573.9930835999999</v>
          </cell>
          <cell r="R629">
            <v>-2461</v>
          </cell>
        </row>
        <row r="630">
          <cell r="E630" t="str">
            <v>REM0001706</v>
          </cell>
          <cell r="F630" t="str">
            <v>K1镜体右</v>
          </cell>
          <cell r="G630" t="str">
            <v>ABS黑色</v>
          </cell>
          <cell r="H630" t="str">
            <v>Ea</v>
          </cell>
          <cell r="I630">
            <v>2</v>
          </cell>
          <cell r="J630">
            <v>7.6673573950999998</v>
          </cell>
          <cell r="K630">
            <v>8.3088999999999995</v>
          </cell>
          <cell r="L630">
            <v>15.3347147902</v>
          </cell>
          <cell r="M630">
            <v>5</v>
          </cell>
          <cell r="N630">
            <v>8.3088999999999995</v>
          </cell>
          <cell r="O630">
            <v>8.3088999999999995</v>
          </cell>
          <cell r="P630">
            <v>0</v>
          </cell>
          <cell r="Q630">
            <v>41.544499999999999</v>
          </cell>
          <cell r="R630">
            <v>-7</v>
          </cell>
        </row>
        <row r="631">
          <cell r="E631" t="str">
            <v>REM0001707</v>
          </cell>
          <cell r="F631" t="str">
            <v>K1压边右</v>
          </cell>
          <cell r="G631" t="str">
            <v>ABS黑色</v>
          </cell>
          <cell r="H631" t="str">
            <v>Ea</v>
          </cell>
          <cell r="I631">
            <v>92</v>
          </cell>
          <cell r="J631">
            <v>6.9260079848</v>
          </cell>
          <cell r="K631">
            <v>6.7012799899999997</v>
          </cell>
          <cell r="L631">
            <v>637.19273460160002</v>
          </cell>
          <cell r="M631">
            <v>0</v>
          </cell>
          <cell r="N631">
            <v>7.0289360429999999</v>
          </cell>
          <cell r="O631">
            <v>6.7012799899999997</v>
          </cell>
          <cell r="P631">
            <v>0.327656053</v>
          </cell>
          <cell r="Q631">
            <v>0</v>
          </cell>
          <cell r="R631">
            <v>-7</v>
          </cell>
        </row>
        <row r="632">
          <cell r="E632" t="str">
            <v>REM0001708</v>
          </cell>
          <cell r="F632" t="str">
            <v>K1镜片右</v>
          </cell>
          <cell r="G632" t="str">
            <v>浮法玻璃</v>
          </cell>
          <cell r="H632" t="str">
            <v>Ea</v>
          </cell>
          <cell r="I632">
            <v>-3</v>
          </cell>
          <cell r="J632">
            <v>4.8127111601000001</v>
          </cell>
          <cell r="K632">
            <v>5.2153999999999998</v>
          </cell>
          <cell r="L632">
            <v>-14.438133480299999</v>
          </cell>
          <cell r="M632">
            <v>0</v>
          </cell>
          <cell r="N632">
            <v>4.9743284395999998</v>
          </cell>
          <cell r="O632">
            <v>5.2153999999999998</v>
          </cell>
          <cell r="P632">
            <v>-0.2410715604</v>
          </cell>
          <cell r="Q632">
            <v>0</v>
          </cell>
          <cell r="R632">
            <v>-7</v>
          </cell>
        </row>
        <row r="633">
          <cell r="E633" t="str">
            <v>REM0001709</v>
          </cell>
          <cell r="F633" t="str">
            <v>K1堵盖右</v>
          </cell>
          <cell r="G633" t="str">
            <v>ABS黑色</v>
          </cell>
          <cell r="H633" t="str">
            <v>Ea</v>
          </cell>
          <cell r="I633">
            <v>0</v>
          </cell>
          <cell r="J633">
            <v>0.2094</v>
          </cell>
          <cell r="K633">
            <v>0.2094</v>
          </cell>
          <cell r="L633">
            <v>0</v>
          </cell>
          <cell r="M633">
            <v>7</v>
          </cell>
          <cell r="N633">
            <v>0.2094</v>
          </cell>
          <cell r="O633">
            <v>0.2094</v>
          </cell>
          <cell r="P633">
            <v>0</v>
          </cell>
          <cell r="Q633">
            <v>1.4658</v>
          </cell>
          <cell r="R633">
            <v>-7</v>
          </cell>
        </row>
        <row r="634">
          <cell r="E634" t="str">
            <v>REM0001710</v>
          </cell>
          <cell r="F634" t="str">
            <v>K1镜座右</v>
          </cell>
          <cell r="G634" t="str">
            <v>ZL104</v>
          </cell>
          <cell r="H634" t="str">
            <v>Ea</v>
          </cell>
          <cell r="I634">
            <v>2</v>
          </cell>
          <cell r="J634">
            <v>6.7245443812000003</v>
          </cell>
          <cell r="K634">
            <v>7.2872000000000003</v>
          </cell>
          <cell r="L634">
            <v>13.449088762400001</v>
          </cell>
          <cell r="M634">
            <v>5</v>
          </cell>
          <cell r="N634">
            <v>7.2872000000000003</v>
          </cell>
          <cell r="O634">
            <v>7.2872000000000003</v>
          </cell>
          <cell r="P634">
            <v>0</v>
          </cell>
          <cell r="Q634">
            <v>36.436</v>
          </cell>
          <cell r="R634">
            <v>-7</v>
          </cell>
        </row>
        <row r="635">
          <cell r="E635" t="str">
            <v>REM0001711</v>
          </cell>
          <cell r="F635" t="str">
            <v>K1装饰罩右</v>
          </cell>
          <cell r="G635" t="str">
            <v>ABS黑色</v>
          </cell>
          <cell r="H635" t="str">
            <v>Ea</v>
          </cell>
          <cell r="I635">
            <v>2</v>
          </cell>
          <cell r="J635">
            <v>3.4433853001000001</v>
          </cell>
          <cell r="K635">
            <v>3.7315</v>
          </cell>
          <cell r="L635">
            <v>6.8867706002000002</v>
          </cell>
          <cell r="M635">
            <v>5</v>
          </cell>
          <cell r="N635">
            <v>3.7315</v>
          </cell>
          <cell r="O635">
            <v>3.7315</v>
          </cell>
          <cell r="P635">
            <v>0</v>
          </cell>
          <cell r="Q635">
            <v>18.657499999999999</v>
          </cell>
          <cell r="R635">
            <v>-7</v>
          </cell>
        </row>
        <row r="636">
          <cell r="E636" t="str">
            <v>REM0001712</v>
          </cell>
          <cell r="F636" t="str">
            <v>K1调整座右</v>
          </cell>
          <cell r="G636" t="str">
            <v>ZL104</v>
          </cell>
          <cell r="H636" t="str">
            <v>Ea</v>
          </cell>
          <cell r="I636">
            <v>2</v>
          </cell>
          <cell r="J636">
            <v>1.4144502179</v>
          </cell>
          <cell r="K636">
            <v>1.5327999999999999</v>
          </cell>
          <cell r="L636">
            <v>2.8289004358000001</v>
          </cell>
          <cell r="M636">
            <v>5</v>
          </cell>
          <cell r="N636">
            <v>1.5327999999999999</v>
          </cell>
          <cell r="O636">
            <v>1.5327999999999999</v>
          </cell>
          <cell r="P636">
            <v>0</v>
          </cell>
          <cell r="Q636">
            <v>7.6639999999999997</v>
          </cell>
          <cell r="R636">
            <v>-7</v>
          </cell>
        </row>
        <row r="637">
          <cell r="E637" t="str">
            <v>REM0001713</v>
          </cell>
          <cell r="F637" t="str">
            <v>奥驰左镜杆(喷涂)</v>
          </cell>
          <cell r="G637" t="str">
            <v>Q195喷涂黑∮28*1.5mm</v>
          </cell>
          <cell r="H637" t="str">
            <v>Ea</v>
          </cell>
          <cell r="I637">
            <v>317</v>
          </cell>
          <cell r="J637">
            <v>16.0988882907</v>
          </cell>
          <cell r="K637">
            <v>17.475269999999998</v>
          </cell>
          <cell r="L637">
            <v>5103.3475881518998</v>
          </cell>
          <cell r="M637">
            <v>188</v>
          </cell>
          <cell r="N637">
            <v>16.579372481299998</v>
          </cell>
          <cell r="O637">
            <v>17.475269999999998</v>
          </cell>
          <cell r="P637">
            <v>-0.89589751870000001</v>
          </cell>
          <cell r="Q637">
            <v>3116.9220264843998</v>
          </cell>
          <cell r="R637">
            <v>-184</v>
          </cell>
        </row>
        <row r="638">
          <cell r="E638" t="str">
            <v>REM0001715</v>
          </cell>
          <cell r="F638" t="str">
            <v>奥驰左镜体</v>
          </cell>
          <cell r="G638" t="str">
            <v>ABS黑色</v>
          </cell>
          <cell r="H638" t="str">
            <v>Ea</v>
          </cell>
          <cell r="I638">
            <v>314</v>
          </cell>
          <cell r="J638">
            <v>21.264688750200001</v>
          </cell>
          <cell r="K638">
            <v>21.819268950000001</v>
          </cell>
          <cell r="L638">
            <v>6677.1122675628003</v>
          </cell>
          <cell r="M638">
            <v>514</v>
          </cell>
          <cell r="N638">
            <v>14.9916568235</v>
          </cell>
          <cell r="O638">
            <v>21.819268950000001</v>
          </cell>
          <cell r="P638">
            <v>-6.8276121265</v>
          </cell>
          <cell r="Q638">
            <v>7705.7116072790004</v>
          </cell>
          <cell r="R638">
            <v>-479</v>
          </cell>
        </row>
        <row r="639">
          <cell r="E639" t="str">
            <v>REM0001716</v>
          </cell>
          <cell r="F639" t="str">
            <v>奥驰左镜框</v>
          </cell>
          <cell r="G639" t="str">
            <v>ABS黑色</v>
          </cell>
          <cell r="H639" t="str">
            <v>Ea</v>
          </cell>
          <cell r="I639">
            <v>75</v>
          </cell>
          <cell r="J639">
            <v>2.5599998659000001</v>
          </cell>
          <cell r="K639">
            <v>2.7742</v>
          </cell>
          <cell r="L639">
            <v>191.99998994250001</v>
          </cell>
          <cell r="M639">
            <v>485</v>
          </cell>
          <cell r="N639">
            <v>2.6459680862999999</v>
          </cell>
          <cell r="O639">
            <v>2.7742</v>
          </cell>
          <cell r="P639">
            <v>-0.12823191370000001</v>
          </cell>
          <cell r="Q639">
            <v>1283.2945218555001</v>
          </cell>
          <cell r="R639">
            <v>-494</v>
          </cell>
        </row>
        <row r="640">
          <cell r="E640" t="str">
            <v>REM0001717</v>
          </cell>
          <cell r="F640" t="str">
            <v>奥驰左后盖</v>
          </cell>
          <cell r="G640" t="str">
            <v>ABS黑色</v>
          </cell>
          <cell r="H640" t="str">
            <v>Ea</v>
          </cell>
          <cell r="I640">
            <v>70</v>
          </cell>
          <cell r="J640">
            <v>0.53014199510000004</v>
          </cell>
          <cell r="K640">
            <v>0.57450000000000001</v>
          </cell>
          <cell r="L640">
            <v>37.109939656999998</v>
          </cell>
          <cell r="M640">
            <v>444</v>
          </cell>
          <cell r="N640">
            <v>0.99192805480000001</v>
          </cell>
          <cell r="O640">
            <v>0.57450000000000001</v>
          </cell>
          <cell r="P640">
            <v>0.4174280548</v>
          </cell>
          <cell r="Q640">
            <v>440.41605633120002</v>
          </cell>
          <cell r="R640">
            <v>-479</v>
          </cell>
        </row>
        <row r="641">
          <cell r="E641" t="str">
            <v>REM0001718</v>
          </cell>
          <cell r="F641" t="str">
            <v>奥驰左主镜片</v>
          </cell>
          <cell r="G641" t="str">
            <v>浮法玻璃</v>
          </cell>
          <cell r="H641" t="str">
            <v>Ea</v>
          </cell>
          <cell r="I641">
            <v>97</v>
          </cell>
          <cell r="J641">
            <v>4.3670043129999998</v>
          </cell>
          <cell r="K641">
            <v>4.7324000000000002</v>
          </cell>
          <cell r="L641">
            <v>423.59941836100001</v>
          </cell>
          <cell r="M641">
            <v>472</v>
          </cell>
          <cell r="N641">
            <v>4.5136541602999998</v>
          </cell>
          <cell r="O641">
            <v>4.7324000000000002</v>
          </cell>
          <cell r="P641">
            <v>-0.2187458397</v>
          </cell>
          <cell r="Q641">
            <v>2130.4447636616001</v>
          </cell>
          <cell r="R641">
            <v>-481</v>
          </cell>
        </row>
        <row r="642">
          <cell r="E642" t="str">
            <v>REM0001719</v>
          </cell>
          <cell r="F642" t="str">
            <v>奥驰左广角镜托</v>
          </cell>
          <cell r="G642" t="str">
            <v>组件</v>
          </cell>
          <cell r="H642" t="str">
            <v>Ea</v>
          </cell>
          <cell r="I642">
            <v>684</v>
          </cell>
          <cell r="J642">
            <v>9.3563716540000001</v>
          </cell>
          <cell r="K642">
            <v>9.4856835470000007</v>
          </cell>
          <cell r="L642">
            <v>6399.7582113360004</v>
          </cell>
          <cell r="M642">
            <v>0</v>
          </cell>
          <cell r="N642">
            <v>9.5660523332</v>
          </cell>
          <cell r="O642">
            <v>9.4856835470000007</v>
          </cell>
          <cell r="P642">
            <v>8.03687862E-2</v>
          </cell>
          <cell r="Q642">
            <v>0</v>
          </cell>
          <cell r="R642">
            <v>-479</v>
          </cell>
        </row>
        <row r="643">
          <cell r="E643" t="str">
            <v>REM0001720</v>
          </cell>
          <cell r="F643" t="str">
            <v>奥驰广角镜片</v>
          </cell>
          <cell r="G643" t="str">
            <v>浮法玻璃</v>
          </cell>
          <cell r="H643" t="str">
            <v>Ea</v>
          </cell>
          <cell r="I643">
            <v>0</v>
          </cell>
          <cell r="J643">
            <v>3.8632</v>
          </cell>
          <cell r="K643">
            <v>3.8632</v>
          </cell>
          <cell r="L643">
            <v>0</v>
          </cell>
          <cell r="M643">
            <v>500</v>
          </cell>
          <cell r="N643">
            <v>3.6846312128999998</v>
          </cell>
          <cell r="O643">
            <v>3.8632</v>
          </cell>
          <cell r="P643">
            <v>-0.17856878709999999</v>
          </cell>
          <cell r="Q643">
            <v>1842.3156064499999</v>
          </cell>
          <cell r="R643">
            <v>-486</v>
          </cell>
        </row>
        <row r="644">
          <cell r="E644" t="str">
            <v>REM0001721</v>
          </cell>
          <cell r="F644" t="str">
            <v>奥驰防水帽</v>
          </cell>
          <cell r="G644" t="str">
            <v>ABS黑色</v>
          </cell>
          <cell r="H644" t="str">
            <v>Ea</v>
          </cell>
          <cell r="I644">
            <v>71</v>
          </cell>
          <cell r="J644">
            <v>0.97944771740000003</v>
          </cell>
          <cell r="K644">
            <v>1.0613999999999999</v>
          </cell>
          <cell r="L644">
            <v>69.540787935400004</v>
          </cell>
          <cell r="M644">
            <v>604</v>
          </cell>
          <cell r="N644">
            <v>1.0123388820999999</v>
          </cell>
          <cell r="O644">
            <v>1.0613999999999999</v>
          </cell>
          <cell r="P644">
            <v>-4.9061117899999999E-2</v>
          </cell>
          <cell r="Q644">
            <v>611.45268478840001</v>
          </cell>
          <cell r="R644">
            <v>-576</v>
          </cell>
        </row>
        <row r="645">
          <cell r="E645" t="str">
            <v>REM0001722</v>
          </cell>
          <cell r="F645" t="str">
            <v>时代S小碗</v>
          </cell>
          <cell r="G645" t="str">
            <v>Q235t=2.5mm</v>
          </cell>
          <cell r="H645" t="str">
            <v>Ea</v>
          </cell>
          <cell r="I645">
            <v>31</v>
          </cell>
          <cell r="J645">
            <v>0.106028399</v>
          </cell>
          <cell r="K645">
            <v>0.1149</v>
          </cell>
          <cell r="L645">
            <v>3.2868803689999999</v>
          </cell>
          <cell r="M645">
            <v>475</v>
          </cell>
          <cell r="N645">
            <v>0.99192805480000001</v>
          </cell>
          <cell r="O645">
            <v>0.1149</v>
          </cell>
          <cell r="P645">
            <v>0.87702805480000001</v>
          </cell>
          <cell r="Q645">
            <v>471.16582603000001</v>
          </cell>
          <cell r="R645">
            <v>-439</v>
          </cell>
        </row>
        <row r="646">
          <cell r="E646" t="str">
            <v>REM0001723</v>
          </cell>
          <cell r="F646" t="str">
            <v>奥驰右镜杆(喷涂)</v>
          </cell>
          <cell r="G646" t="str">
            <v>Q195喷涂黑∮28*1.5mm</v>
          </cell>
          <cell r="H646" t="str">
            <v>Ea</v>
          </cell>
          <cell r="I646">
            <v>353</v>
          </cell>
          <cell r="J646">
            <v>16.764050766299999</v>
          </cell>
          <cell r="K646">
            <v>18.199639999999999</v>
          </cell>
          <cell r="L646">
            <v>5917.7099205039003</v>
          </cell>
          <cell r="M646">
            <v>385</v>
          </cell>
          <cell r="N646">
            <v>17.259595418899998</v>
          </cell>
          <cell r="O646">
            <v>18.199639999999999</v>
          </cell>
          <cell r="P646">
            <v>-0.9400445811</v>
          </cell>
          <cell r="Q646">
            <v>6644.9442362765003</v>
          </cell>
          <cell r="R646">
            <v>-220</v>
          </cell>
        </row>
        <row r="647">
          <cell r="E647" t="str">
            <v>REM0001725</v>
          </cell>
          <cell r="F647" t="str">
            <v>奥驰右镜体</v>
          </cell>
          <cell r="G647" t="str">
            <v>ABS黑色</v>
          </cell>
          <cell r="H647" t="str">
            <v>Ea</v>
          </cell>
          <cell r="I647">
            <v>152</v>
          </cell>
          <cell r="J647">
            <v>15.1320951752</v>
          </cell>
          <cell r="K647">
            <v>15.091119215000001</v>
          </cell>
          <cell r="L647">
            <v>2300.0784666303998</v>
          </cell>
          <cell r="M647">
            <v>751</v>
          </cell>
          <cell r="N647">
            <v>15.4312135791</v>
          </cell>
          <cell r="O647">
            <v>15.091119215000001</v>
          </cell>
          <cell r="P647">
            <v>0.34009436409999999</v>
          </cell>
          <cell r="Q647">
            <v>11588.8413979041</v>
          </cell>
          <cell r="R647">
            <v>-575</v>
          </cell>
        </row>
        <row r="648">
          <cell r="E648" t="str">
            <v>REM0001726</v>
          </cell>
          <cell r="F648" t="str">
            <v>奥驰右镜框</v>
          </cell>
          <cell r="G648" t="str">
            <v>ABS黑色</v>
          </cell>
          <cell r="H648" t="str">
            <v>Ea</v>
          </cell>
          <cell r="I648">
            <v>567</v>
          </cell>
          <cell r="J648">
            <v>11.1521863845</v>
          </cell>
          <cell r="K648">
            <v>10.943064185000001</v>
          </cell>
          <cell r="L648">
            <v>6323.2896800115004</v>
          </cell>
          <cell r="M648">
            <v>514</v>
          </cell>
          <cell r="N648">
            <v>11.344019229100001</v>
          </cell>
          <cell r="O648">
            <v>10.943064185000001</v>
          </cell>
          <cell r="P648">
            <v>0.40095504409999999</v>
          </cell>
          <cell r="Q648">
            <v>5830.8258837574003</v>
          </cell>
          <cell r="R648">
            <v>-575</v>
          </cell>
        </row>
        <row r="649">
          <cell r="E649" t="str">
            <v>REM0001727</v>
          </cell>
          <cell r="F649" t="str">
            <v>奥驰右后盖</v>
          </cell>
          <cell r="G649" t="str">
            <v>ABS黑色</v>
          </cell>
          <cell r="H649" t="str">
            <v>Ea</v>
          </cell>
          <cell r="I649">
            <v>4</v>
          </cell>
          <cell r="J649">
            <v>0.53014199510000004</v>
          </cell>
          <cell r="K649">
            <v>0.57450000000000001</v>
          </cell>
          <cell r="L649">
            <v>2.1205679804000002</v>
          </cell>
          <cell r="M649">
            <v>573</v>
          </cell>
          <cell r="N649">
            <v>0.99192805480000001</v>
          </cell>
          <cell r="O649">
            <v>0.57450000000000001</v>
          </cell>
          <cell r="P649">
            <v>0.4174280548</v>
          </cell>
          <cell r="Q649">
            <v>568.37477540040004</v>
          </cell>
          <cell r="R649">
            <v>-575</v>
          </cell>
        </row>
        <row r="650">
          <cell r="E650" t="str">
            <v>REM0001728</v>
          </cell>
          <cell r="F650" t="str">
            <v>奥驰右主镜片</v>
          </cell>
          <cell r="G650" t="str">
            <v>浮法玻璃</v>
          </cell>
          <cell r="H650" t="str">
            <v>Ea</v>
          </cell>
          <cell r="I650">
            <v>0</v>
          </cell>
          <cell r="J650">
            <v>4.7324000000000002</v>
          </cell>
          <cell r="K650">
            <v>4.7324000000000002</v>
          </cell>
          <cell r="L650">
            <v>0</v>
          </cell>
          <cell r="M650">
            <v>575</v>
          </cell>
          <cell r="N650">
            <v>4.7324000000000002</v>
          </cell>
          <cell r="O650">
            <v>4.7324000000000002</v>
          </cell>
          <cell r="P650">
            <v>0</v>
          </cell>
          <cell r="Q650">
            <v>2721.13</v>
          </cell>
          <cell r="R650">
            <v>-575</v>
          </cell>
        </row>
        <row r="651">
          <cell r="E651" t="str">
            <v>REM0001729</v>
          </cell>
          <cell r="F651" t="str">
            <v>奥驰右广角镜托</v>
          </cell>
          <cell r="G651" t="str">
            <v>组件</v>
          </cell>
          <cell r="H651" t="str">
            <v>Ea</v>
          </cell>
          <cell r="I651">
            <v>279</v>
          </cell>
          <cell r="J651">
            <v>9.3563716540000001</v>
          </cell>
          <cell r="K651">
            <v>9.4856835470000007</v>
          </cell>
          <cell r="L651">
            <v>2610.4276914659999</v>
          </cell>
          <cell r="M651">
            <v>486</v>
          </cell>
          <cell r="N651">
            <v>9.5660523332</v>
          </cell>
          <cell r="O651">
            <v>9.4856835470000007</v>
          </cell>
          <cell r="P651">
            <v>8.03687862E-2</v>
          </cell>
          <cell r="Q651">
            <v>4649.1014339351996</v>
          </cell>
          <cell r="R651">
            <v>-575</v>
          </cell>
        </row>
        <row r="652">
          <cell r="E652" t="str">
            <v>REM0001730</v>
          </cell>
          <cell r="F652" t="str">
            <v>奥驰V左镜杆喷涂</v>
          </cell>
          <cell r="G652" t="str">
            <v>Q195∮28*1.5mm喷涂状态</v>
          </cell>
          <cell r="H652" t="str">
            <v>Ea</v>
          </cell>
          <cell r="I652">
            <v>143</v>
          </cell>
          <cell r="J652">
            <v>6.5359835506000001</v>
          </cell>
          <cell r="K652">
            <v>7.1135999999999999</v>
          </cell>
          <cell r="L652">
            <v>934.64564773580003</v>
          </cell>
          <cell r="M652">
            <v>100</v>
          </cell>
          <cell r="N652">
            <v>6.6925026538000001</v>
          </cell>
          <cell r="O652">
            <v>7.1135999999999999</v>
          </cell>
          <cell r="P652">
            <v>-0.4210973462</v>
          </cell>
          <cell r="Q652">
            <v>669.25026537999997</v>
          </cell>
          <cell r="R652">
            <v>-125</v>
          </cell>
        </row>
        <row r="653">
          <cell r="E653" t="str">
            <v>REM0001731</v>
          </cell>
          <cell r="F653" t="str">
            <v>奥驰V左镜座</v>
          </cell>
          <cell r="G653" t="str">
            <v>ZL104</v>
          </cell>
          <cell r="H653" t="str">
            <v>Ea</v>
          </cell>
          <cell r="I653">
            <v>378</v>
          </cell>
          <cell r="J653">
            <v>7.3361686011999998</v>
          </cell>
          <cell r="K653">
            <v>7.95</v>
          </cell>
          <cell r="L653">
            <v>2773.0717312535999</v>
          </cell>
          <cell r="M653">
            <v>0</v>
          </cell>
          <cell r="N653">
            <v>7.5825269575999998</v>
          </cell>
          <cell r="O653">
            <v>7.95</v>
          </cell>
          <cell r="P653">
            <v>-0.36747304240000001</v>
          </cell>
          <cell r="Q653">
            <v>0</v>
          </cell>
          <cell r="R653">
            <v>-125</v>
          </cell>
        </row>
        <row r="654">
          <cell r="E654" t="str">
            <v>REM0001732</v>
          </cell>
          <cell r="F654" t="str">
            <v>奥驰小碗</v>
          </cell>
          <cell r="G654" t="str">
            <v>Q235t=2.5mm</v>
          </cell>
          <cell r="H654" t="str">
            <v>Ea</v>
          </cell>
          <cell r="I654">
            <v>807</v>
          </cell>
          <cell r="J654">
            <v>0.1438627277</v>
          </cell>
          <cell r="K654">
            <v>0.15590000000000001</v>
          </cell>
          <cell r="L654">
            <v>116.0972212539</v>
          </cell>
          <cell r="M654">
            <v>0</v>
          </cell>
          <cell r="N654">
            <v>0.14869383050000001</v>
          </cell>
          <cell r="O654">
            <v>0.15590000000000001</v>
          </cell>
          <cell r="P654">
            <v>-7.2061694999999999E-3</v>
          </cell>
          <cell r="Q654">
            <v>0</v>
          </cell>
          <cell r="R654">
            <v>-135</v>
          </cell>
        </row>
        <row r="655">
          <cell r="E655" t="str">
            <v>REM0001733</v>
          </cell>
          <cell r="F655" t="str">
            <v>欧马可镜座垫圈</v>
          </cell>
          <cell r="G655" t="str">
            <v>Pa6</v>
          </cell>
          <cell r="H655" t="str">
            <v>Ea</v>
          </cell>
          <cell r="I655">
            <v>0</v>
          </cell>
          <cell r="J655">
            <v>6.9199999999999998E-2</v>
          </cell>
          <cell r="K655">
            <v>6.9199999999999998E-2</v>
          </cell>
          <cell r="L655">
            <v>0</v>
          </cell>
          <cell r="M655">
            <v>320</v>
          </cell>
          <cell r="N655">
            <v>6.6001366699999994E-2</v>
          </cell>
          <cell r="O655">
            <v>6.9199999999999998E-2</v>
          </cell>
          <cell r="P655">
            <v>-3.1986332999999999E-3</v>
          </cell>
          <cell r="Q655">
            <v>21.120437343999999</v>
          </cell>
          <cell r="R655">
            <v>-295</v>
          </cell>
        </row>
        <row r="656">
          <cell r="E656" t="str">
            <v>REM0001734</v>
          </cell>
          <cell r="F656" t="str">
            <v>奥驰V右镜杆喷涂</v>
          </cell>
          <cell r="G656" t="str">
            <v>Q195∮28*1.5mm喷涂状态</v>
          </cell>
          <cell r="H656" t="str">
            <v>Ea</v>
          </cell>
          <cell r="I656">
            <v>4</v>
          </cell>
          <cell r="J656">
            <v>14.656352356699999</v>
          </cell>
          <cell r="K656">
            <v>15.91456</v>
          </cell>
          <cell r="L656">
            <v>58.625409426799997</v>
          </cell>
          <cell r="M656">
            <v>97</v>
          </cell>
          <cell r="N656">
            <v>15.083220276600001</v>
          </cell>
          <cell r="O656">
            <v>15.91456</v>
          </cell>
          <cell r="P656">
            <v>-0.83133972339999995</v>
          </cell>
          <cell r="Q656">
            <v>1463.0723668302001</v>
          </cell>
          <cell r="R656">
            <v>-10</v>
          </cell>
        </row>
        <row r="657">
          <cell r="E657" t="str">
            <v>REM0001735</v>
          </cell>
          <cell r="F657" t="str">
            <v>奥驰V右镜座</v>
          </cell>
          <cell r="G657" t="str">
            <v>ZL104</v>
          </cell>
          <cell r="H657" t="str">
            <v>Ea</v>
          </cell>
          <cell r="I657">
            <v>2</v>
          </cell>
          <cell r="J657">
            <v>7.3361686011999998</v>
          </cell>
          <cell r="K657">
            <v>7.95</v>
          </cell>
          <cell r="L657">
            <v>14.6723372024</v>
          </cell>
          <cell r="M657">
            <v>0</v>
          </cell>
          <cell r="N657">
            <v>7.95</v>
          </cell>
          <cell r="O657">
            <v>7.95</v>
          </cell>
          <cell r="P657">
            <v>0</v>
          </cell>
          <cell r="Q657">
            <v>0</v>
          </cell>
          <cell r="R657">
            <v>-2</v>
          </cell>
        </row>
        <row r="658">
          <cell r="E658" t="str">
            <v>REM0001736</v>
          </cell>
          <cell r="F658" t="str">
            <v>奥铃镜头</v>
          </cell>
          <cell r="G658" t="str">
            <v>组件</v>
          </cell>
          <cell r="H658" t="str">
            <v>Ea</v>
          </cell>
          <cell r="I658">
            <v>144</v>
          </cell>
          <cell r="J658">
            <v>14.060651378299999</v>
          </cell>
          <cell r="K658">
            <v>14.1714284</v>
          </cell>
          <cell r="L658">
            <v>2024.7337984752</v>
          </cell>
          <cell r="M658">
            <v>0</v>
          </cell>
          <cell r="N658">
            <v>14.1932266506</v>
          </cell>
          <cell r="O658">
            <v>14.1714284</v>
          </cell>
          <cell r="P658">
            <v>2.1798250599999999E-2</v>
          </cell>
          <cell r="Q658">
            <v>0</v>
          </cell>
          <cell r="R658">
            <v>-108</v>
          </cell>
        </row>
        <row r="659">
          <cell r="E659" t="str">
            <v>REM0001737</v>
          </cell>
          <cell r="F659" t="str">
            <v>奥铃镜头后盖</v>
          </cell>
          <cell r="G659" t="str">
            <v>PP 黑色</v>
          </cell>
          <cell r="H659" t="str">
            <v>Ea</v>
          </cell>
          <cell r="I659">
            <v>567</v>
          </cell>
          <cell r="J659">
            <v>6.0400448368999999</v>
          </cell>
          <cell r="K659">
            <v>5.8094430499999996</v>
          </cell>
          <cell r="L659">
            <v>3424.7054225223001</v>
          </cell>
          <cell r="M659">
            <v>0</v>
          </cell>
          <cell r="N659">
            <v>6.1145912937000002</v>
          </cell>
          <cell r="O659">
            <v>5.8094430499999996</v>
          </cell>
          <cell r="P659">
            <v>0.30514824369999999</v>
          </cell>
          <cell r="Q659">
            <v>0</v>
          </cell>
          <cell r="R659">
            <v>-108</v>
          </cell>
        </row>
        <row r="660">
          <cell r="E660" t="str">
            <v>REM0001738</v>
          </cell>
          <cell r="F660" t="str">
            <v>奥铃17左镜杆喷涂</v>
          </cell>
          <cell r="G660" t="str">
            <v>Q235∮25*1.5</v>
          </cell>
          <cell r="H660" t="str">
            <v>Ea</v>
          </cell>
          <cell r="I660">
            <v>269</v>
          </cell>
          <cell r="J660">
            <v>7.4162687189999996</v>
          </cell>
          <cell r="K660">
            <v>8.0549700000000009</v>
          </cell>
          <cell r="L660">
            <v>1994.9762854109999</v>
          </cell>
          <cell r="M660">
            <v>0</v>
          </cell>
          <cell r="N660">
            <v>7.6280997088999998</v>
          </cell>
          <cell r="O660">
            <v>8.0549700000000009</v>
          </cell>
          <cell r="P660">
            <v>-0.42687029110000002</v>
          </cell>
          <cell r="Q660">
            <v>0</v>
          </cell>
          <cell r="R660">
            <v>-108</v>
          </cell>
        </row>
        <row r="661">
          <cell r="E661" t="str">
            <v>REM0001739</v>
          </cell>
          <cell r="F661" t="str">
            <v>奥铃左镜座</v>
          </cell>
          <cell r="G661" t="str">
            <v>Q235</v>
          </cell>
          <cell r="H661" t="str">
            <v>Ea</v>
          </cell>
          <cell r="I661">
            <v>155</v>
          </cell>
          <cell r="J661">
            <v>3.4861104078</v>
          </cell>
          <cell r="K661">
            <v>3.7778</v>
          </cell>
          <cell r="L661">
            <v>540.34711320899999</v>
          </cell>
          <cell r="M661">
            <v>0</v>
          </cell>
          <cell r="N661">
            <v>3.6031786592000001</v>
          </cell>
          <cell r="O661">
            <v>3.7778</v>
          </cell>
          <cell r="P661">
            <v>-0.1746213408</v>
          </cell>
          <cell r="Q661">
            <v>0</v>
          </cell>
          <cell r="R661">
            <v>-108</v>
          </cell>
        </row>
        <row r="662">
          <cell r="E662" t="str">
            <v>REM0001740</v>
          </cell>
          <cell r="F662" t="str">
            <v>奥铃小碗</v>
          </cell>
          <cell r="G662" t="str">
            <v>Q235 t=2mm</v>
          </cell>
          <cell r="H662" t="str">
            <v>Ea</v>
          </cell>
          <cell r="I662">
            <v>1</v>
          </cell>
          <cell r="J662">
            <v>6.0627204699999999E-2</v>
          </cell>
          <cell r="K662">
            <v>6.5699999999999995E-2</v>
          </cell>
          <cell r="L662">
            <v>6.0627204699999999E-2</v>
          </cell>
          <cell r="M662">
            <v>108</v>
          </cell>
          <cell r="N662">
            <v>6.2663147299999999E-2</v>
          </cell>
          <cell r="O662">
            <v>6.5699999999999995E-2</v>
          </cell>
          <cell r="P662">
            <v>-3.0368526999999998E-3</v>
          </cell>
          <cell r="Q662">
            <v>6.7676199084000004</v>
          </cell>
          <cell r="R662">
            <v>-108</v>
          </cell>
        </row>
        <row r="663">
          <cell r="E663" t="str">
            <v>REM0001741</v>
          </cell>
          <cell r="F663" t="str">
            <v>奥铃防水帽</v>
          </cell>
          <cell r="G663" t="str">
            <v>PP 黑色</v>
          </cell>
          <cell r="H663" t="str">
            <v>Ea</v>
          </cell>
          <cell r="I663">
            <v>1</v>
          </cell>
          <cell r="J663">
            <v>0.15382884350000001</v>
          </cell>
          <cell r="K663">
            <v>0.16669999999999999</v>
          </cell>
          <cell r="L663">
            <v>0.15382884350000001</v>
          </cell>
          <cell r="M663">
            <v>108</v>
          </cell>
          <cell r="N663">
            <v>0.15899462189999999</v>
          </cell>
          <cell r="O663">
            <v>0.16669999999999999</v>
          </cell>
          <cell r="P663">
            <v>-7.7053781000000002E-3</v>
          </cell>
          <cell r="Q663">
            <v>17.1714191652</v>
          </cell>
          <cell r="R663">
            <v>-108</v>
          </cell>
        </row>
        <row r="664">
          <cell r="E664" t="str">
            <v>REM0001742</v>
          </cell>
          <cell r="F664" t="str">
            <v>奥铃18右镜杆喷涂</v>
          </cell>
          <cell r="G664" t="str">
            <v>Q235∮25*1.5</v>
          </cell>
          <cell r="H664" t="str">
            <v>Ea</v>
          </cell>
          <cell r="I664">
            <v>201</v>
          </cell>
          <cell r="J664">
            <v>13.735600144799999</v>
          </cell>
          <cell r="K664">
            <v>14.91991</v>
          </cell>
          <cell r="L664">
            <v>2760.8556291047998</v>
          </cell>
          <cell r="M664">
            <v>0</v>
          </cell>
          <cell r="N664">
            <v>14.1251087622</v>
          </cell>
          <cell r="O664">
            <v>14.91991</v>
          </cell>
          <cell r="P664">
            <v>-0.7948012378</v>
          </cell>
          <cell r="Q664">
            <v>0</v>
          </cell>
          <cell r="R664">
            <v>0</v>
          </cell>
        </row>
        <row r="665">
          <cell r="E665" t="str">
            <v>REM0001743</v>
          </cell>
          <cell r="F665" t="str">
            <v>奥铃右镜座</v>
          </cell>
          <cell r="G665" t="str">
            <v>Q235</v>
          </cell>
          <cell r="H665" t="str">
            <v>Ea</v>
          </cell>
          <cell r="I665">
            <v>4</v>
          </cell>
          <cell r="J665">
            <v>3.4861104078</v>
          </cell>
          <cell r="K665">
            <v>3.7778</v>
          </cell>
          <cell r="L665">
            <v>13.9444416312</v>
          </cell>
          <cell r="M665">
            <v>0</v>
          </cell>
          <cell r="N665">
            <v>3.6031786592000001</v>
          </cell>
          <cell r="O665">
            <v>3.7778</v>
          </cell>
          <cell r="P665">
            <v>-0.1746213408</v>
          </cell>
          <cell r="Q665">
            <v>0</v>
          </cell>
          <cell r="R665">
            <v>0</v>
          </cell>
        </row>
        <row r="666">
          <cell r="E666" t="str">
            <v>REM0001747</v>
          </cell>
          <cell r="F666" t="str">
            <v>1029室支架(老)</v>
          </cell>
          <cell r="G666" t="str">
            <v>三元乙丙橡胶</v>
          </cell>
          <cell r="H666" t="str">
            <v>Ea</v>
          </cell>
          <cell r="I666">
            <v>0</v>
          </cell>
          <cell r="J666">
            <v>2.5999999999999999E-2</v>
          </cell>
          <cell r="K666">
            <v>2.5999999999999999E-2</v>
          </cell>
          <cell r="L666">
            <v>0</v>
          </cell>
          <cell r="M666">
            <v>3700</v>
          </cell>
          <cell r="N666">
            <v>2.4798201400000001E-2</v>
          </cell>
          <cell r="O666">
            <v>2.5999999999999999E-2</v>
          </cell>
          <cell r="P666">
            <v>-1.2017986E-3</v>
          </cell>
          <cell r="Q666">
            <v>91.753345179999997</v>
          </cell>
          <cell r="R666">
            <v>-2700</v>
          </cell>
        </row>
        <row r="667">
          <cell r="E667" t="str">
            <v>REM0001749</v>
          </cell>
          <cell r="F667" t="str">
            <v>奥铃升级窄车左镜杆(喷涂)</v>
          </cell>
          <cell r="G667" t="str">
            <v>Q195∮25*2mm喷涂</v>
          </cell>
          <cell r="H667" t="str">
            <v>Ea</v>
          </cell>
          <cell r="I667">
            <v>703</v>
          </cell>
          <cell r="J667">
            <v>9.5008706887999992</v>
          </cell>
          <cell r="K667">
            <v>10.33736</v>
          </cell>
          <cell r="L667">
            <v>6679.1120942263997</v>
          </cell>
          <cell r="M667">
            <v>-78</v>
          </cell>
          <cell r="N667">
            <v>9.5753119627000007</v>
          </cell>
          <cell r="O667">
            <v>10.33736</v>
          </cell>
          <cell r="P667">
            <v>-0.76204803730000004</v>
          </cell>
          <cell r="Q667">
            <v>-746.87433309059998</v>
          </cell>
          <cell r="R667">
            <v>-370</v>
          </cell>
        </row>
        <row r="668">
          <cell r="E668" t="str">
            <v>REM0001750</v>
          </cell>
          <cell r="F668" t="str">
            <v>奥铃左长支杆喷涂</v>
          </cell>
          <cell r="G668" t="str">
            <v>Q195∮25*2mm喷涂</v>
          </cell>
          <cell r="H668" t="str">
            <v>Ea</v>
          </cell>
          <cell r="I668">
            <v>686</v>
          </cell>
          <cell r="J668">
            <v>6.8930084715</v>
          </cell>
          <cell r="K668">
            <v>7.49526</v>
          </cell>
          <cell r="L668">
            <v>4728.6038114490002</v>
          </cell>
          <cell r="M668">
            <v>206</v>
          </cell>
          <cell r="N668">
            <v>7.0722469307000004</v>
          </cell>
          <cell r="O668">
            <v>7.49526</v>
          </cell>
          <cell r="P668">
            <v>-0.42301306929999999</v>
          </cell>
          <cell r="Q668">
            <v>1456.8828677242</v>
          </cell>
          <cell r="R668">
            <v>-390</v>
          </cell>
        </row>
        <row r="669">
          <cell r="E669" t="str">
            <v>REM0001751</v>
          </cell>
          <cell r="F669" t="str">
            <v>奥铃左短支杆喷涂</v>
          </cell>
          <cell r="G669" t="str">
            <v>Q195∮25*2mm喷涂</v>
          </cell>
          <cell r="H669" t="str">
            <v>Ea</v>
          </cell>
          <cell r="I669">
            <v>594</v>
          </cell>
          <cell r="J669">
            <v>3.4719338438</v>
          </cell>
          <cell r="K669">
            <v>3.7694399999999999</v>
          </cell>
          <cell r="L669">
            <v>2062.3287032172002</v>
          </cell>
          <cell r="M669">
            <v>-14</v>
          </cell>
          <cell r="N669">
            <v>3.3139617023999999</v>
          </cell>
          <cell r="O669">
            <v>3.7694399999999999</v>
          </cell>
          <cell r="P669">
            <v>-0.45547829760000003</v>
          </cell>
          <cell r="Q669">
            <v>-46.395463833599997</v>
          </cell>
          <cell r="R669">
            <v>-390</v>
          </cell>
        </row>
        <row r="670">
          <cell r="E670" t="str">
            <v>REM0001752</v>
          </cell>
          <cell r="F670" t="str">
            <v>捷运左上镜座</v>
          </cell>
          <cell r="G670" t="str">
            <v>PA6+30%GF黑</v>
          </cell>
          <cell r="H670" t="str">
            <v>Ea</v>
          </cell>
          <cell r="I670">
            <v>32</v>
          </cell>
          <cell r="J670">
            <v>1.9063887690000001</v>
          </cell>
          <cell r="K670">
            <v>2.0659000000000001</v>
          </cell>
          <cell r="L670">
            <v>61.004440608000003</v>
          </cell>
          <cell r="M670">
            <v>390</v>
          </cell>
          <cell r="N670">
            <v>1.9704078543000001</v>
          </cell>
          <cell r="O670">
            <v>2.0659000000000001</v>
          </cell>
          <cell r="P670">
            <v>-9.5492145700000003E-2</v>
          </cell>
          <cell r="Q670">
            <v>768.45906317699996</v>
          </cell>
          <cell r="R670">
            <v>-390</v>
          </cell>
        </row>
        <row r="671">
          <cell r="E671" t="str">
            <v>REM0001753</v>
          </cell>
          <cell r="F671" t="str">
            <v>奥铃路面镜装饰盖左</v>
          </cell>
          <cell r="H671" t="str">
            <v>Ea</v>
          </cell>
          <cell r="I671">
            <v>31</v>
          </cell>
          <cell r="J671">
            <v>0.82727989319999995</v>
          </cell>
          <cell r="K671">
            <v>0.89649999999999996</v>
          </cell>
          <cell r="L671">
            <v>25.645676689199998</v>
          </cell>
          <cell r="M671">
            <v>359</v>
          </cell>
          <cell r="N671">
            <v>0.89649999999999996</v>
          </cell>
          <cell r="O671">
            <v>0.89649999999999996</v>
          </cell>
          <cell r="P671">
            <v>0</v>
          </cell>
          <cell r="Q671">
            <v>321.84350000000001</v>
          </cell>
          <cell r="R671">
            <v>-390</v>
          </cell>
        </row>
        <row r="672">
          <cell r="E672" t="str">
            <v>REM0001754</v>
          </cell>
          <cell r="F672" t="str">
            <v>奥铃升级主镜体(镜片铬背)</v>
          </cell>
          <cell r="G672" t="str">
            <v>组件</v>
          </cell>
          <cell r="H672" t="str">
            <v>Ea</v>
          </cell>
          <cell r="I672">
            <v>51</v>
          </cell>
          <cell r="J672">
            <v>16.0369752521</v>
          </cell>
          <cell r="K672">
            <v>16.574579489000001</v>
          </cell>
          <cell r="L672">
            <v>817.88573785710003</v>
          </cell>
          <cell r="M672">
            <v>1009</v>
          </cell>
          <cell r="N672">
            <v>16.244910481600002</v>
          </cell>
          <cell r="O672">
            <v>16.574579489000001</v>
          </cell>
          <cell r="P672">
            <v>-0.32966900739999999</v>
          </cell>
          <cell r="Q672">
            <v>16391.114675934401</v>
          </cell>
          <cell r="R672">
            <v>-792</v>
          </cell>
        </row>
        <row r="673">
          <cell r="E673" t="str">
            <v>REM0001755</v>
          </cell>
          <cell r="F673" t="str">
            <v>奥铃升级广角镜体镜片铬背</v>
          </cell>
          <cell r="G673" t="str">
            <v>组件</v>
          </cell>
          <cell r="H673" t="str">
            <v>Ea</v>
          </cell>
          <cell r="I673">
            <v>665</v>
          </cell>
          <cell r="J673">
            <v>15.1987472715</v>
          </cell>
          <cell r="K673">
            <v>15.666215354</v>
          </cell>
          <cell r="L673">
            <v>10107.166935547501</v>
          </cell>
          <cell r="M673">
            <v>220</v>
          </cell>
          <cell r="N673">
            <v>15.439419882799999</v>
          </cell>
          <cell r="O673">
            <v>15.666215354</v>
          </cell>
          <cell r="P673">
            <v>-0.22679547119999999</v>
          </cell>
          <cell r="Q673">
            <v>3396.6723742160002</v>
          </cell>
          <cell r="R673">
            <v>-792</v>
          </cell>
        </row>
        <row r="674">
          <cell r="E674" t="str">
            <v>REM0001756</v>
          </cell>
          <cell r="F674" t="str">
            <v>ETX镜座右</v>
          </cell>
          <cell r="G674" t="str">
            <v>ZL104</v>
          </cell>
          <cell r="H674" t="str">
            <v>Ea</v>
          </cell>
          <cell r="I674">
            <v>497</v>
          </cell>
          <cell r="J674">
            <v>8.5542494256000001</v>
          </cell>
          <cell r="K674">
            <v>9.27</v>
          </cell>
          <cell r="L674">
            <v>4251.4619645231996</v>
          </cell>
          <cell r="M674">
            <v>0</v>
          </cell>
          <cell r="N674">
            <v>8.8415125657000004</v>
          </cell>
          <cell r="O674">
            <v>9.27</v>
          </cell>
          <cell r="P674">
            <v>-0.42848743430000003</v>
          </cell>
          <cell r="Q674">
            <v>0</v>
          </cell>
          <cell r="R674">
            <v>-480</v>
          </cell>
        </row>
        <row r="675">
          <cell r="E675" t="str">
            <v>REM0001757</v>
          </cell>
          <cell r="F675" t="str">
            <v>捷运右下镜座软垫</v>
          </cell>
          <cell r="G675" t="str">
            <v>TPR</v>
          </cell>
          <cell r="H675" t="str">
            <v>Ea</v>
          </cell>
          <cell r="I675">
            <v>1461</v>
          </cell>
          <cell r="J675">
            <v>0.3213149568</v>
          </cell>
          <cell r="K675">
            <v>0.34820000000000001</v>
          </cell>
          <cell r="L675">
            <v>469.44115188479998</v>
          </cell>
          <cell r="M675">
            <v>0</v>
          </cell>
          <cell r="N675">
            <v>0.33210514299999999</v>
          </cell>
          <cell r="O675">
            <v>0.34820000000000001</v>
          </cell>
          <cell r="P675">
            <v>-1.6094857000000001E-2</v>
          </cell>
          <cell r="Q675">
            <v>0</v>
          </cell>
          <cell r="R675">
            <v>-480</v>
          </cell>
        </row>
        <row r="676">
          <cell r="E676" t="str">
            <v>REM0001759</v>
          </cell>
          <cell r="F676" t="str">
            <v>ETX衬套</v>
          </cell>
          <cell r="G676" t="str">
            <v>ABS黑色</v>
          </cell>
          <cell r="H676" t="str">
            <v>Ea</v>
          </cell>
          <cell r="I676">
            <v>0</v>
          </cell>
          <cell r="J676">
            <v>0.36930000000000002</v>
          </cell>
          <cell r="K676">
            <v>0.36930000000000002</v>
          </cell>
          <cell r="L676">
            <v>0</v>
          </cell>
          <cell r="M676">
            <v>1054</v>
          </cell>
          <cell r="N676">
            <v>0.36930000000000002</v>
          </cell>
          <cell r="O676">
            <v>0.36930000000000002</v>
          </cell>
          <cell r="P676">
            <v>0</v>
          </cell>
          <cell r="Q676">
            <v>389.24220000000003</v>
          </cell>
          <cell r="R676">
            <v>-1054</v>
          </cell>
        </row>
        <row r="677">
          <cell r="E677" t="str">
            <v>REM0001760</v>
          </cell>
          <cell r="F677" t="str">
            <v>ETX镜座右装饰盖</v>
          </cell>
          <cell r="G677" t="str">
            <v>ABS黑色</v>
          </cell>
          <cell r="H677" t="str">
            <v>Ea</v>
          </cell>
          <cell r="I677">
            <v>1144</v>
          </cell>
          <cell r="J677">
            <v>7.3520031583999996</v>
          </cell>
          <cell r="K677">
            <v>7.1487452500000002</v>
          </cell>
          <cell r="L677">
            <v>8410.6916132095994</v>
          </cell>
          <cell r="M677">
            <v>0</v>
          </cell>
          <cell r="N677">
            <v>7.4680093597999999</v>
          </cell>
          <cell r="O677">
            <v>7.1487452500000002</v>
          </cell>
          <cell r="P677">
            <v>0.31926410979999997</v>
          </cell>
          <cell r="Q677">
            <v>0</v>
          </cell>
          <cell r="R677">
            <v>-480</v>
          </cell>
        </row>
        <row r="678">
          <cell r="E678" t="str">
            <v>REM0001761</v>
          </cell>
          <cell r="F678" t="str">
            <v>H3主镜片铬背</v>
          </cell>
          <cell r="G678" t="str">
            <v>浮法玻璃</v>
          </cell>
          <cell r="H678" t="str">
            <v>Ea</v>
          </cell>
          <cell r="I678">
            <v>380</v>
          </cell>
          <cell r="J678">
            <v>7.1299253706999997</v>
          </cell>
          <cell r="K678">
            <v>7.7264999999999997</v>
          </cell>
          <cell r="L678">
            <v>2709.3716408659998</v>
          </cell>
          <cell r="M678">
            <v>640</v>
          </cell>
          <cell r="N678">
            <v>7.7264999999999997</v>
          </cell>
          <cell r="O678">
            <v>7.7264999999999997</v>
          </cell>
          <cell r="P678">
            <v>0</v>
          </cell>
          <cell r="Q678">
            <v>4944.96</v>
          </cell>
          <cell r="R678">
            <v>-1020</v>
          </cell>
        </row>
        <row r="679">
          <cell r="E679" t="str">
            <v>REM0001762</v>
          </cell>
          <cell r="F679" t="str">
            <v>H3广角镜片铬背</v>
          </cell>
          <cell r="G679" t="str">
            <v>浮法玻璃</v>
          </cell>
          <cell r="H679" t="str">
            <v>Ea</v>
          </cell>
          <cell r="I679">
            <v>1</v>
          </cell>
          <cell r="J679">
            <v>6.9516426319000004</v>
          </cell>
          <cell r="K679">
            <v>7.5332999999999997</v>
          </cell>
          <cell r="L679">
            <v>6.9516426319000004</v>
          </cell>
          <cell r="M679">
            <v>1000</v>
          </cell>
          <cell r="N679">
            <v>7.1850880918</v>
          </cell>
          <cell r="O679">
            <v>7.5332999999999997</v>
          </cell>
          <cell r="P679">
            <v>-0.34821190819999998</v>
          </cell>
          <cell r="Q679">
            <v>7185.0880918000003</v>
          </cell>
          <cell r="R679">
            <v>-220</v>
          </cell>
        </row>
        <row r="680">
          <cell r="E680" t="str">
            <v>REM0001763</v>
          </cell>
          <cell r="F680" t="str">
            <v>奥铃升级窄车右镜杆(喷涂)</v>
          </cell>
          <cell r="G680" t="str">
            <v>Q195∮25*2mm喷涂</v>
          </cell>
          <cell r="H680" t="str">
            <v>Ea</v>
          </cell>
          <cell r="I680">
            <v>349</v>
          </cell>
          <cell r="J680">
            <v>9.5008706887999992</v>
          </cell>
          <cell r="K680">
            <v>10.33736</v>
          </cell>
          <cell r="L680">
            <v>3315.8038703911998</v>
          </cell>
          <cell r="M680">
            <v>229</v>
          </cell>
          <cell r="N680">
            <v>9.5753119627000007</v>
          </cell>
          <cell r="O680">
            <v>10.33736</v>
          </cell>
          <cell r="P680">
            <v>-0.76204803730000004</v>
          </cell>
          <cell r="Q680">
            <v>2192.7464394582998</v>
          </cell>
          <cell r="R680">
            <v>-370</v>
          </cell>
        </row>
        <row r="681">
          <cell r="E681" t="str">
            <v>REM0001764</v>
          </cell>
          <cell r="F681" t="str">
            <v>奥铃右长支杆喷涂</v>
          </cell>
          <cell r="G681" t="str">
            <v>Q195∮25*2mm喷涂</v>
          </cell>
          <cell r="H681" t="str">
            <v>Ea</v>
          </cell>
          <cell r="I681">
            <v>226</v>
          </cell>
          <cell r="J681">
            <v>6.8930084715</v>
          </cell>
          <cell r="K681">
            <v>7.49526</v>
          </cell>
          <cell r="L681">
            <v>1557.8199145589999</v>
          </cell>
          <cell r="M681">
            <v>469</v>
          </cell>
          <cell r="N681">
            <v>7.0722469307000004</v>
          </cell>
          <cell r="O681">
            <v>7.49526</v>
          </cell>
          <cell r="P681">
            <v>-0.42301306929999999</v>
          </cell>
          <cell r="Q681">
            <v>3316.8838104983001</v>
          </cell>
          <cell r="R681">
            <v>-402</v>
          </cell>
        </row>
        <row r="682">
          <cell r="E682" t="str">
            <v>REM0001765</v>
          </cell>
          <cell r="F682" t="str">
            <v>奥铃右短支杆喷涂</v>
          </cell>
          <cell r="G682" t="str">
            <v>Q195∮25*2mm喷涂</v>
          </cell>
          <cell r="H682" t="str">
            <v>Ea</v>
          </cell>
          <cell r="I682">
            <v>320</v>
          </cell>
          <cell r="J682">
            <v>3.4719338438</v>
          </cell>
          <cell r="K682">
            <v>3.7694399999999999</v>
          </cell>
          <cell r="L682">
            <v>1111.018830016</v>
          </cell>
          <cell r="M682">
            <v>315</v>
          </cell>
          <cell r="N682">
            <v>3.3139617023999999</v>
          </cell>
          <cell r="O682">
            <v>3.7694399999999999</v>
          </cell>
          <cell r="P682">
            <v>-0.45547829760000003</v>
          </cell>
          <cell r="Q682">
            <v>1043.8979362560001</v>
          </cell>
          <cell r="R682">
            <v>-402</v>
          </cell>
        </row>
        <row r="683">
          <cell r="E683" t="str">
            <v>REM0001766</v>
          </cell>
          <cell r="F683" t="str">
            <v>捷运右上镜座</v>
          </cell>
          <cell r="G683" t="str">
            <v>PA6+30%GF黑</v>
          </cell>
          <cell r="H683" t="str">
            <v>Ea</v>
          </cell>
          <cell r="I683">
            <v>0</v>
          </cell>
          <cell r="J683">
            <v>2.0659000000000001</v>
          </cell>
          <cell r="K683">
            <v>2.0659000000000001</v>
          </cell>
          <cell r="L683">
            <v>0</v>
          </cell>
          <cell r="M683">
            <v>402</v>
          </cell>
          <cell r="N683">
            <v>2.0659000000000001</v>
          </cell>
          <cell r="O683">
            <v>2.0659000000000001</v>
          </cell>
          <cell r="P683">
            <v>0</v>
          </cell>
          <cell r="Q683">
            <v>830.49180000000001</v>
          </cell>
          <cell r="R683">
            <v>-402</v>
          </cell>
        </row>
        <row r="684">
          <cell r="E684" t="str">
            <v>REM0001767</v>
          </cell>
          <cell r="F684" t="str">
            <v>ETX镜座左</v>
          </cell>
          <cell r="G684" t="str">
            <v>ZL104</v>
          </cell>
          <cell r="H684" t="str">
            <v>Ea</v>
          </cell>
          <cell r="I684">
            <v>68</v>
          </cell>
          <cell r="J684">
            <v>6.3949243279000001</v>
          </cell>
          <cell r="K684">
            <v>6.93</v>
          </cell>
          <cell r="L684">
            <v>434.85485429720001</v>
          </cell>
          <cell r="M684">
            <v>104</v>
          </cell>
          <cell r="N684">
            <v>6.93</v>
          </cell>
          <cell r="O684">
            <v>6.93</v>
          </cell>
          <cell r="P684">
            <v>0</v>
          </cell>
          <cell r="Q684">
            <v>720.72</v>
          </cell>
          <cell r="R684">
            <v>-172</v>
          </cell>
        </row>
        <row r="685">
          <cell r="E685" t="str">
            <v>REM0001768</v>
          </cell>
          <cell r="F685" t="str">
            <v>捷运左下镜座软垫</v>
          </cell>
          <cell r="G685" t="str">
            <v>TPR</v>
          </cell>
          <cell r="H685" t="str">
            <v>Ea</v>
          </cell>
          <cell r="I685">
            <v>1411</v>
          </cell>
          <cell r="J685">
            <v>0.3213149568</v>
          </cell>
          <cell r="K685">
            <v>0.34820000000000001</v>
          </cell>
          <cell r="L685">
            <v>453.37540404480001</v>
          </cell>
          <cell r="M685">
            <v>0</v>
          </cell>
          <cell r="N685">
            <v>0.33210514299999999</v>
          </cell>
          <cell r="O685">
            <v>0.34820000000000001</v>
          </cell>
          <cell r="P685">
            <v>-1.6094857000000001E-2</v>
          </cell>
          <cell r="Q685">
            <v>0</v>
          </cell>
          <cell r="R685">
            <v>-574</v>
          </cell>
        </row>
        <row r="686">
          <cell r="E686" t="str">
            <v>REM0001769</v>
          </cell>
          <cell r="F686" t="str">
            <v>ETX镜座左装饰盖</v>
          </cell>
          <cell r="G686" t="str">
            <v>ABS黑色</v>
          </cell>
          <cell r="H686" t="str">
            <v>Ea</v>
          </cell>
          <cell r="I686">
            <v>1186</v>
          </cell>
          <cell r="J686">
            <v>7.3520031583999996</v>
          </cell>
          <cell r="K686">
            <v>7.1487452500000002</v>
          </cell>
          <cell r="L686">
            <v>8719.4757458624008</v>
          </cell>
          <cell r="M686">
            <v>0</v>
          </cell>
          <cell r="N686">
            <v>7.4680093597999999</v>
          </cell>
          <cell r="O686">
            <v>7.1487452500000002</v>
          </cell>
          <cell r="P686">
            <v>0.31926410979999997</v>
          </cell>
          <cell r="Q686">
            <v>0</v>
          </cell>
          <cell r="R686">
            <v>-574</v>
          </cell>
        </row>
        <row r="687">
          <cell r="E687" t="str">
            <v>REM0001770</v>
          </cell>
          <cell r="F687" t="str">
            <v>奥铃升级宽车左镜杆(喷涂)</v>
          </cell>
          <cell r="G687" t="str">
            <v>Q195∮25*2mm喷涂</v>
          </cell>
          <cell r="H687" t="str">
            <v>Ea</v>
          </cell>
          <cell r="I687">
            <v>0</v>
          </cell>
          <cell r="J687">
            <v>12.123860000000001</v>
          </cell>
          <cell r="K687">
            <v>12.123860000000001</v>
          </cell>
          <cell r="L687">
            <v>0</v>
          </cell>
          <cell r="M687">
            <v>141</v>
          </cell>
          <cell r="N687">
            <v>11.240759951099999</v>
          </cell>
          <cell r="O687">
            <v>12.123860000000001</v>
          </cell>
          <cell r="P687">
            <v>-0.88310004890000005</v>
          </cell>
          <cell r="Q687">
            <v>1584.9471531050999</v>
          </cell>
          <cell r="R687">
            <v>-20</v>
          </cell>
        </row>
        <row r="688">
          <cell r="E688" t="str">
            <v>REM0001771</v>
          </cell>
          <cell r="F688" t="str">
            <v>奥铃升级宽车右镜杆(喷涂)</v>
          </cell>
          <cell r="G688" t="str">
            <v>Q195∮25*2mm喷涂</v>
          </cell>
          <cell r="H688" t="str">
            <v>Ea</v>
          </cell>
          <cell r="I688">
            <v>15</v>
          </cell>
          <cell r="J688">
            <v>11.2567111343</v>
          </cell>
          <cell r="K688">
            <v>12.252929999999999</v>
          </cell>
          <cell r="L688">
            <v>168.8506670145</v>
          </cell>
          <cell r="M688">
            <v>134</v>
          </cell>
          <cell r="N688">
            <v>11.3638639454</v>
          </cell>
          <cell r="O688">
            <v>12.252929999999999</v>
          </cell>
          <cell r="P688">
            <v>-0.88906605459999999</v>
          </cell>
          <cell r="Q688">
            <v>1522.7577686836</v>
          </cell>
          <cell r="R688">
            <v>-32</v>
          </cell>
        </row>
        <row r="689">
          <cell r="E689" t="str">
            <v>REM0001774</v>
          </cell>
          <cell r="F689" t="str">
            <v>重卡1号</v>
          </cell>
          <cell r="G689" t="str">
            <v>浮法玻璃</v>
          </cell>
          <cell r="H689" t="str">
            <v>Ea</v>
          </cell>
          <cell r="I689">
            <v>3</v>
          </cell>
          <cell r="J689">
            <v>5.6147989271999998</v>
          </cell>
          <cell r="K689">
            <v>6.0846</v>
          </cell>
          <cell r="L689">
            <v>16.8443967816</v>
          </cell>
          <cell r="M689">
            <v>207</v>
          </cell>
          <cell r="N689">
            <v>5.8033513870000002</v>
          </cell>
          <cell r="O689">
            <v>6.0846</v>
          </cell>
          <cell r="P689">
            <v>-0.28124861299999998</v>
          </cell>
          <cell r="Q689">
            <v>1201.2937371089999</v>
          </cell>
          <cell r="R689">
            <v>-203</v>
          </cell>
        </row>
        <row r="690">
          <cell r="E690" t="str">
            <v>REM0001776</v>
          </cell>
          <cell r="F690" t="str">
            <v>调整座大(调整座)</v>
          </cell>
          <cell r="G690" t="str">
            <v>Pa66</v>
          </cell>
          <cell r="H690" t="str">
            <v>Ea</v>
          </cell>
          <cell r="I690">
            <v>6903</v>
          </cell>
          <cell r="J690">
            <v>5.5215378805000004</v>
          </cell>
          <cell r="K690">
            <v>5.3770848000000004</v>
          </cell>
          <cell r="L690">
            <v>38115.175989091498</v>
          </cell>
          <cell r="M690">
            <v>2121</v>
          </cell>
          <cell r="N690">
            <v>5.4242806135999997</v>
          </cell>
          <cell r="O690">
            <v>5.3770848000000004</v>
          </cell>
          <cell r="P690">
            <v>4.7195813599999997E-2</v>
          </cell>
          <cell r="Q690">
            <v>11504.8991814456</v>
          </cell>
          <cell r="R690">
            <v>-439</v>
          </cell>
        </row>
        <row r="691">
          <cell r="E691" t="str">
            <v>REM0001777</v>
          </cell>
          <cell r="F691" t="str">
            <v>弹簧底盖</v>
          </cell>
          <cell r="G691" t="str">
            <v>Pa66</v>
          </cell>
          <cell r="H691" t="str">
            <v>Ea</v>
          </cell>
          <cell r="I691">
            <v>1230</v>
          </cell>
          <cell r="J691">
            <v>5.1099579668999997</v>
          </cell>
          <cell r="K691">
            <v>4.9310672000000002</v>
          </cell>
          <cell r="L691">
            <v>6285.248299287</v>
          </cell>
          <cell r="M691">
            <v>9570</v>
          </cell>
          <cell r="N691">
            <v>5.1170469220000001</v>
          </cell>
          <cell r="O691">
            <v>4.9310672000000002</v>
          </cell>
          <cell r="P691">
            <v>0.18597972199999999</v>
          </cell>
          <cell r="Q691">
            <v>48970.139043540003</v>
          </cell>
          <cell r="R691">
            <v>-4356</v>
          </cell>
        </row>
        <row r="692">
          <cell r="E692" t="str">
            <v>REM0001778</v>
          </cell>
          <cell r="F692" t="str">
            <v>弹簧压盖</v>
          </cell>
          <cell r="G692" t="str">
            <v>Pa66</v>
          </cell>
          <cell r="H692" t="str">
            <v>Ea</v>
          </cell>
          <cell r="I692">
            <v>3572</v>
          </cell>
          <cell r="J692">
            <v>5.2275522279000004</v>
          </cell>
          <cell r="K692">
            <v>5.0585008</v>
          </cell>
          <cell r="L692">
            <v>18672.816558058799</v>
          </cell>
          <cell r="M692">
            <v>8900</v>
          </cell>
          <cell r="N692">
            <v>5.2048279767999999</v>
          </cell>
          <cell r="O692">
            <v>5.0585008</v>
          </cell>
          <cell r="P692">
            <v>0.14632717679999999</v>
          </cell>
          <cell r="Q692">
            <v>46322.96899352</v>
          </cell>
          <cell r="R692">
            <v>-4375</v>
          </cell>
        </row>
        <row r="693">
          <cell r="E693" t="str">
            <v>REM0001779</v>
          </cell>
          <cell r="F693" t="str">
            <v>重卡镜头安装块</v>
          </cell>
          <cell r="G693" t="str">
            <v>OA-0015-T03</v>
          </cell>
          <cell r="H693" t="str">
            <v>Ea</v>
          </cell>
          <cell r="I693">
            <v>38</v>
          </cell>
          <cell r="J693">
            <v>0.29178572470000003</v>
          </cell>
          <cell r="K693">
            <v>0.31619999999999998</v>
          </cell>
          <cell r="L693">
            <v>11.0878575386</v>
          </cell>
          <cell r="M693">
            <v>2072</v>
          </cell>
          <cell r="N693">
            <v>0.30158427970000001</v>
          </cell>
          <cell r="O693">
            <v>0.31619999999999998</v>
          </cell>
          <cell r="P693">
            <v>-1.4615720299999999E-2</v>
          </cell>
          <cell r="Q693">
            <v>624.88262753840002</v>
          </cell>
          <cell r="R693">
            <v>-1916</v>
          </cell>
        </row>
        <row r="694">
          <cell r="E694" t="str">
            <v>REM0001788</v>
          </cell>
          <cell r="F694" t="str">
            <v>重卡小保护盖(705)</v>
          </cell>
          <cell r="G694" t="str">
            <v>ABS黑色 022705</v>
          </cell>
          <cell r="H694" t="str">
            <v>Ea</v>
          </cell>
          <cell r="I694">
            <v>204</v>
          </cell>
          <cell r="J694">
            <v>6.9987854571000003</v>
          </cell>
          <cell r="K694">
            <v>6.8484033499999999</v>
          </cell>
          <cell r="L694">
            <v>1427.7522332484</v>
          </cell>
          <cell r="M694">
            <v>0</v>
          </cell>
          <cell r="N694">
            <v>7.1161126868000002</v>
          </cell>
          <cell r="O694">
            <v>6.8484033499999999</v>
          </cell>
          <cell r="P694">
            <v>0.26770933679999998</v>
          </cell>
          <cell r="Q694">
            <v>0</v>
          </cell>
          <cell r="R694">
            <v>-112</v>
          </cell>
        </row>
        <row r="695">
          <cell r="E695" t="str">
            <v>REM0001790</v>
          </cell>
          <cell r="F695" t="str">
            <v>出口捷运小镜片托(2杠)</v>
          </cell>
          <cell r="G695" t="str">
            <v>ABS黑色</v>
          </cell>
          <cell r="H695" t="str">
            <v>Ea</v>
          </cell>
          <cell r="I695">
            <v>160</v>
          </cell>
          <cell r="J695">
            <v>9.2117441783</v>
          </cell>
          <cell r="K695">
            <v>9.0816641849999993</v>
          </cell>
          <cell r="L695">
            <v>1473.8790685280001</v>
          </cell>
          <cell r="M695">
            <v>0</v>
          </cell>
          <cell r="N695">
            <v>9.3770204201999992</v>
          </cell>
          <cell r="O695">
            <v>9.0816641849999993</v>
          </cell>
          <cell r="P695">
            <v>0.29535623519999998</v>
          </cell>
          <cell r="Q695">
            <v>0</v>
          </cell>
          <cell r="R695">
            <v>-70</v>
          </cell>
        </row>
        <row r="696">
          <cell r="E696" t="str">
            <v>REM0001791</v>
          </cell>
          <cell r="F696" t="str">
            <v>重卡2号改裁R325镜片</v>
          </cell>
          <cell r="G696" t="str">
            <v>浮法玻璃</v>
          </cell>
          <cell r="H696" t="str">
            <v>Ea</v>
          </cell>
          <cell r="I696">
            <v>0</v>
          </cell>
          <cell r="J696">
            <v>3.4769000000000001</v>
          </cell>
          <cell r="K696">
            <v>3.4769000000000001</v>
          </cell>
          <cell r="L696">
            <v>0</v>
          </cell>
          <cell r="M696">
            <v>135</v>
          </cell>
          <cell r="N696">
            <v>3.3161871671999998</v>
          </cell>
          <cell r="O696">
            <v>3.4769000000000001</v>
          </cell>
          <cell r="P696">
            <v>-0.16071283280000001</v>
          </cell>
          <cell r="Q696">
            <v>447.68526757199999</v>
          </cell>
          <cell r="R696">
            <v>-132</v>
          </cell>
        </row>
        <row r="697">
          <cell r="E697" t="str">
            <v>REM0001796</v>
          </cell>
          <cell r="F697" t="str">
            <v>重卡2号直烧镜片</v>
          </cell>
          <cell r="G697" t="str">
            <v>浮法玻璃SR425</v>
          </cell>
          <cell r="H697" t="str">
            <v>Ea</v>
          </cell>
          <cell r="I697">
            <v>3</v>
          </cell>
          <cell r="J697">
            <v>1.8002680911</v>
          </cell>
          <cell r="K697">
            <v>1.9509000000000001</v>
          </cell>
          <cell r="L697">
            <v>5.4008042733000003</v>
          </cell>
          <cell r="M697">
            <v>74</v>
          </cell>
          <cell r="N697">
            <v>1.8607235020999999</v>
          </cell>
          <cell r="O697">
            <v>1.9509000000000001</v>
          </cell>
          <cell r="P697">
            <v>-9.0176497899999999E-2</v>
          </cell>
          <cell r="Q697">
            <v>137.6935391554</v>
          </cell>
          <cell r="R697">
            <v>-75</v>
          </cell>
        </row>
        <row r="698">
          <cell r="E698" t="str">
            <v>REM0001799</v>
          </cell>
          <cell r="F698" t="str">
            <v>豪泺大镜体</v>
          </cell>
          <cell r="G698" t="str">
            <v>ABS黑色</v>
          </cell>
          <cell r="H698" t="str">
            <v>Ea</v>
          </cell>
          <cell r="I698">
            <v>0</v>
          </cell>
          <cell r="J698">
            <v>13.211145345</v>
          </cell>
          <cell r="K698">
            <v>13.211145345</v>
          </cell>
          <cell r="L698">
            <v>0</v>
          </cell>
          <cell r="M698">
            <v>200</v>
          </cell>
          <cell r="N698">
            <v>13.4464994407</v>
          </cell>
          <cell r="O698">
            <v>13.211145345</v>
          </cell>
          <cell r="P698">
            <v>0.23535409569999999</v>
          </cell>
          <cell r="Q698">
            <v>2689.2998881399999</v>
          </cell>
          <cell r="R698">
            <v>-68</v>
          </cell>
        </row>
        <row r="699">
          <cell r="E699" t="str">
            <v>REM0001800</v>
          </cell>
          <cell r="F699" t="str">
            <v>豪泺大保护盖左</v>
          </cell>
          <cell r="G699" t="str">
            <v>ABS黑色 022704</v>
          </cell>
          <cell r="H699" t="str">
            <v>Ea</v>
          </cell>
          <cell r="I699">
            <v>175</v>
          </cell>
          <cell r="J699">
            <v>9.6406124144999996</v>
          </cell>
          <cell r="K699">
            <v>9.5464166549999998</v>
          </cell>
          <cell r="L699">
            <v>1687.1071725375</v>
          </cell>
          <cell r="M699">
            <v>0</v>
          </cell>
          <cell r="N699">
            <v>9.8202906255000002</v>
          </cell>
          <cell r="O699">
            <v>9.5464166549999998</v>
          </cell>
          <cell r="P699">
            <v>0.27387397050000001</v>
          </cell>
          <cell r="Q699">
            <v>0</v>
          </cell>
          <cell r="R699">
            <v>-76</v>
          </cell>
        </row>
        <row r="700">
          <cell r="E700" t="str">
            <v>REM0001801</v>
          </cell>
          <cell r="F700" t="str">
            <v>豪泺左上镜座</v>
          </cell>
          <cell r="G700" t="str">
            <v>ZL104</v>
          </cell>
          <cell r="H700" t="str">
            <v>Ea</v>
          </cell>
          <cell r="I700">
            <v>16</v>
          </cell>
          <cell r="J700">
            <v>4.6916413085000004</v>
          </cell>
          <cell r="K700">
            <v>5.0842000000000001</v>
          </cell>
          <cell r="L700">
            <v>75.066260936000006</v>
          </cell>
          <cell r="M700">
            <v>20</v>
          </cell>
          <cell r="N700">
            <v>5.0842000000000001</v>
          </cell>
          <cell r="O700">
            <v>5.0842000000000001</v>
          </cell>
          <cell r="P700">
            <v>0</v>
          </cell>
          <cell r="Q700">
            <v>101.684</v>
          </cell>
          <cell r="R700">
            <v>-36</v>
          </cell>
        </row>
        <row r="701">
          <cell r="E701" t="str">
            <v>REM0001802</v>
          </cell>
          <cell r="F701" t="str">
            <v>豪泺左下镜座</v>
          </cell>
          <cell r="G701" t="str">
            <v>ZL104</v>
          </cell>
          <cell r="H701" t="str">
            <v>Ea</v>
          </cell>
          <cell r="I701">
            <v>0</v>
          </cell>
          <cell r="J701">
            <v>6.7511000000000001</v>
          </cell>
          <cell r="K701">
            <v>6.7511000000000001</v>
          </cell>
          <cell r="L701">
            <v>0</v>
          </cell>
          <cell r="M701">
            <v>32</v>
          </cell>
          <cell r="N701">
            <v>6.7511000000000001</v>
          </cell>
          <cell r="O701">
            <v>6.7511000000000001</v>
          </cell>
          <cell r="P701">
            <v>0</v>
          </cell>
          <cell r="Q701">
            <v>216.0352</v>
          </cell>
          <cell r="R701">
            <v>-32</v>
          </cell>
        </row>
        <row r="702">
          <cell r="E702" t="str">
            <v>REM0001803</v>
          </cell>
          <cell r="F702" t="str">
            <v>豪泺左上镜座盖</v>
          </cell>
          <cell r="G702" t="str">
            <v>ABS黑色</v>
          </cell>
          <cell r="H702" t="str">
            <v>Ea</v>
          </cell>
          <cell r="I702">
            <v>17</v>
          </cell>
          <cell r="J702">
            <v>0.52036043700000001</v>
          </cell>
          <cell r="K702">
            <v>0.56389999999999996</v>
          </cell>
          <cell r="L702">
            <v>8.8461274289999992</v>
          </cell>
          <cell r="M702">
            <v>35</v>
          </cell>
          <cell r="N702">
            <v>0.53783483669999999</v>
          </cell>
          <cell r="O702">
            <v>0.56389999999999996</v>
          </cell>
          <cell r="P702">
            <v>-2.6065163299999999E-2</v>
          </cell>
          <cell r="Q702">
            <v>18.8242192845</v>
          </cell>
          <cell r="R702">
            <v>-36</v>
          </cell>
        </row>
        <row r="703">
          <cell r="E703" t="str">
            <v>REM0001804</v>
          </cell>
          <cell r="F703" t="str">
            <v>豪泺左下镜座盖</v>
          </cell>
          <cell r="G703" t="str">
            <v>ABS黑色</v>
          </cell>
          <cell r="H703" t="str">
            <v>Ea</v>
          </cell>
          <cell r="I703">
            <v>14</v>
          </cell>
          <cell r="J703">
            <v>1.5227855881000001</v>
          </cell>
          <cell r="K703">
            <v>1.6501999999999999</v>
          </cell>
          <cell r="L703">
            <v>21.318998233399999</v>
          </cell>
          <cell r="M703">
            <v>36</v>
          </cell>
          <cell r="N703">
            <v>1.5739227655000001</v>
          </cell>
          <cell r="O703">
            <v>1.6501999999999999</v>
          </cell>
          <cell r="P703">
            <v>-7.6277234499999999E-2</v>
          </cell>
          <cell r="Q703">
            <v>56.661219557999999</v>
          </cell>
          <cell r="R703">
            <v>-36</v>
          </cell>
        </row>
        <row r="704">
          <cell r="E704" t="str">
            <v>REM0001805</v>
          </cell>
          <cell r="F704" t="str">
            <v>豪泺小钢片</v>
          </cell>
          <cell r="G704" t="str">
            <v>65Mn t=0.8</v>
          </cell>
          <cell r="H704" t="str">
            <v>Ea</v>
          </cell>
          <cell r="I704">
            <v>1366</v>
          </cell>
          <cell r="J704">
            <v>9.1448340700000005E-2</v>
          </cell>
          <cell r="K704">
            <v>9.9099999999999994E-2</v>
          </cell>
          <cell r="L704">
            <v>124.9184333962</v>
          </cell>
          <cell r="M704">
            <v>0</v>
          </cell>
          <cell r="N704">
            <v>9.4519298299999999E-2</v>
          </cell>
          <cell r="O704">
            <v>9.9099999999999994E-2</v>
          </cell>
          <cell r="P704">
            <v>-4.5807017000000002E-3</v>
          </cell>
          <cell r="Q704">
            <v>0</v>
          </cell>
          <cell r="R704">
            <v>-68</v>
          </cell>
        </row>
        <row r="705">
          <cell r="E705" t="str">
            <v>REM0001806</v>
          </cell>
          <cell r="F705" t="str">
            <v>豪泺小碗</v>
          </cell>
          <cell r="G705" t="str">
            <v>Q235 t=2</v>
          </cell>
          <cell r="H705" t="str">
            <v>Ea</v>
          </cell>
          <cell r="I705">
            <v>1.0000000000000001E-9</v>
          </cell>
          <cell r="J705">
            <v>6.8194070400000001E-2</v>
          </cell>
          <cell r="K705">
            <v>7.3899999999999993E-2</v>
          </cell>
          <cell r="L705">
            <v>1E-10</v>
          </cell>
          <cell r="M705">
            <v>790</v>
          </cell>
          <cell r="N705">
            <v>7.0484118499999998E-2</v>
          </cell>
          <cell r="O705">
            <v>7.3899999999999993E-2</v>
          </cell>
          <cell r="P705">
            <v>-3.4158815000000001E-3</v>
          </cell>
          <cell r="Q705">
            <v>55.682453615</v>
          </cell>
          <cell r="R705">
            <v>-783</v>
          </cell>
        </row>
        <row r="706">
          <cell r="E706" t="str">
            <v>REM0001807</v>
          </cell>
          <cell r="F706" t="str">
            <v>豪泺防水帽</v>
          </cell>
          <cell r="G706" t="str">
            <v>ABS黑色</v>
          </cell>
          <cell r="H706" t="str">
            <v>Ea</v>
          </cell>
          <cell r="I706">
            <v>13</v>
          </cell>
          <cell r="J706">
            <v>0.27545236820000002</v>
          </cell>
          <cell r="K706">
            <v>0.29849999999999999</v>
          </cell>
          <cell r="L706">
            <v>3.5808807865999999</v>
          </cell>
          <cell r="M706">
            <v>136</v>
          </cell>
          <cell r="N706">
            <v>0.2847024273</v>
          </cell>
          <cell r="O706">
            <v>0.29849999999999999</v>
          </cell>
          <cell r="P706">
            <v>-1.37975727E-2</v>
          </cell>
          <cell r="Q706">
            <v>38.719530112800001</v>
          </cell>
          <cell r="R706">
            <v>-136</v>
          </cell>
        </row>
        <row r="707">
          <cell r="E707" t="str">
            <v>REM0001808</v>
          </cell>
          <cell r="F707" t="str">
            <v>豪泺镜杆左喷涂</v>
          </cell>
          <cell r="G707" t="str">
            <v>Q235∮22*1.5</v>
          </cell>
          <cell r="H707" t="str">
            <v>Ea</v>
          </cell>
          <cell r="I707">
            <v>7</v>
          </cell>
          <cell r="J707">
            <v>13.2895134983</v>
          </cell>
          <cell r="K707">
            <v>14.45543</v>
          </cell>
          <cell r="L707">
            <v>93.026594488100002</v>
          </cell>
          <cell r="M707">
            <v>97</v>
          </cell>
          <cell r="N707">
            <v>11.673097867899999</v>
          </cell>
          <cell r="O707">
            <v>14.45543</v>
          </cell>
          <cell r="P707">
            <v>-2.7823321321000001</v>
          </cell>
          <cell r="Q707">
            <v>1132.2904931863</v>
          </cell>
          <cell r="R707">
            <v>-32</v>
          </cell>
        </row>
        <row r="708">
          <cell r="E708" t="str">
            <v>REM0001809</v>
          </cell>
          <cell r="F708" t="str">
            <v>豪泺左上镜胶垫</v>
          </cell>
          <cell r="G708" t="str">
            <v>三元乙丙橡胶</v>
          </cell>
          <cell r="H708" t="str">
            <v>Ea</v>
          </cell>
          <cell r="I708">
            <v>21</v>
          </cell>
          <cell r="J708">
            <v>0.4194073747</v>
          </cell>
          <cell r="K708">
            <v>0.45450000000000002</v>
          </cell>
          <cell r="L708">
            <v>8.8075548687000005</v>
          </cell>
          <cell r="M708">
            <v>35</v>
          </cell>
          <cell r="N708">
            <v>0.43349163550000003</v>
          </cell>
          <cell r="O708">
            <v>0.45450000000000002</v>
          </cell>
          <cell r="P708">
            <v>-2.1008364500000001E-2</v>
          </cell>
          <cell r="Q708">
            <v>15.172207242500001</v>
          </cell>
          <cell r="R708">
            <v>-36</v>
          </cell>
        </row>
        <row r="709">
          <cell r="E709" t="str">
            <v>REM0001810</v>
          </cell>
          <cell r="F709" t="str">
            <v>豪泺左下镜胶垫</v>
          </cell>
          <cell r="G709" t="str">
            <v>三元乙丙橡胶</v>
          </cell>
          <cell r="H709" t="str">
            <v>Ea</v>
          </cell>
          <cell r="I709">
            <v>50</v>
          </cell>
          <cell r="J709">
            <v>1.1581918505</v>
          </cell>
          <cell r="K709">
            <v>1.2551000000000001</v>
          </cell>
          <cell r="L709">
            <v>57.909592525000001</v>
          </cell>
          <cell r="M709">
            <v>36</v>
          </cell>
          <cell r="N709">
            <v>1.1970854822999999</v>
          </cell>
          <cell r="O709">
            <v>1.2551000000000001</v>
          </cell>
          <cell r="P709">
            <v>-5.8014517699999997E-2</v>
          </cell>
          <cell r="Q709">
            <v>43.095077362799998</v>
          </cell>
          <cell r="R709">
            <v>-36</v>
          </cell>
        </row>
        <row r="710">
          <cell r="E710" t="str">
            <v>REM0001811</v>
          </cell>
          <cell r="F710" t="str">
            <v>豪泺大保护盖右</v>
          </cell>
          <cell r="G710" t="str">
            <v>ABS黑色</v>
          </cell>
          <cell r="H710" t="str">
            <v>Ea</v>
          </cell>
          <cell r="I710">
            <v>333</v>
          </cell>
          <cell r="J710">
            <v>9.6406124144999996</v>
          </cell>
          <cell r="K710">
            <v>9.5464166549999998</v>
          </cell>
          <cell r="L710">
            <v>3210.3239340284999</v>
          </cell>
          <cell r="M710">
            <v>0</v>
          </cell>
          <cell r="N710">
            <v>9.8202906255000002</v>
          </cell>
          <cell r="O710">
            <v>9.5464166549999998</v>
          </cell>
          <cell r="P710">
            <v>0.27387397050000001</v>
          </cell>
          <cell r="Q710">
            <v>0</v>
          </cell>
          <cell r="R710">
            <v>-36</v>
          </cell>
        </row>
        <row r="711">
          <cell r="E711" t="str">
            <v>REM0001812</v>
          </cell>
          <cell r="F711" t="str">
            <v>豪泺右上镜座</v>
          </cell>
          <cell r="G711" t="str">
            <v>Zl104</v>
          </cell>
          <cell r="H711" t="str">
            <v>Ea</v>
          </cell>
          <cell r="I711">
            <v>38</v>
          </cell>
          <cell r="J711">
            <v>4.6916413085000004</v>
          </cell>
          <cell r="K711">
            <v>5.0842000000000001</v>
          </cell>
          <cell r="L711">
            <v>178.28236972299999</v>
          </cell>
          <cell r="M711">
            <v>12</v>
          </cell>
          <cell r="N711">
            <v>4.8491929004000003</v>
          </cell>
          <cell r="O711">
            <v>5.0842000000000001</v>
          </cell>
          <cell r="P711">
            <v>-0.23500709959999999</v>
          </cell>
          <cell r="Q711">
            <v>58.190314804800003</v>
          </cell>
          <cell r="R711">
            <v>-36</v>
          </cell>
        </row>
        <row r="712">
          <cell r="E712" t="str">
            <v>REM0001813</v>
          </cell>
          <cell r="F712" t="str">
            <v>豪泺右下镜座</v>
          </cell>
          <cell r="G712" t="str">
            <v>Zl104</v>
          </cell>
          <cell r="H712" t="str">
            <v>Ea</v>
          </cell>
          <cell r="I712">
            <v>-7</v>
          </cell>
          <cell r="J712">
            <v>6.2298374646000001</v>
          </cell>
          <cell r="K712">
            <v>6.7511000000000001</v>
          </cell>
          <cell r="L712">
            <v>-43.608862252199998</v>
          </cell>
          <cell r="M712">
            <v>36</v>
          </cell>
          <cell r="N712">
            <v>6.4390437412999999</v>
          </cell>
          <cell r="O712">
            <v>6.7511000000000001</v>
          </cell>
          <cell r="P712">
            <v>-0.31205625869999998</v>
          </cell>
          <cell r="Q712">
            <v>231.80557468680001</v>
          </cell>
          <cell r="R712">
            <v>-36</v>
          </cell>
        </row>
        <row r="713">
          <cell r="E713" t="str">
            <v>REM0001814</v>
          </cell>
          <cell r="F713" t="str">
            <v>豪泺右上盖</v>
          </cell>
          <cell r="G713" t="str">
            <v>ABS黑色</v>
          </cell>
          <cell r="H713" t="str">
            <v>Ea</v>
          </cell>
          <cell r="I713">
            <v>14</v>
          </cell>
          <cell r="J713">
            <v>0.52036043700000001</v>
          </cell>
          <cell r="K713">
            <v>0.56389999999999996</v>
          </cell>
          <cell r="L713">
            <v>7.2850461180000003</v>
          </cell>
          <cell r="M713">
            <v>36</v>
          </cell>
          <cell r="N713">
            <v>0.53783483669999999</v>
          </cell>
          <cell r="O713">
            <v>0.56389999999999996</v>
          </cell>
          <cell r="P713">
            <v>-2.6065163299999999E-2</v>
          </cell>
          <cell r="Q713">
            <v>19.3620541212</v>
          </cell>
          <cell r="R713">
            <v>-36</v>
          </cell>
        </row>
        <row r="714">
          <cell r="E714" t="str">
            <v>REM0001815</v>
          </cell>
          <cell r="F714" t="str">
            <v>豪泺右下盖</v>
          </cell>
          <cell r="G714" t="str">
            <v>ABS黑色</v>
          </cell>
          <cell r="H714" t="str">
            <v>Ea</v>
          </cell>
          <cell r="I714">
            <v>14</v>
          </cell>
          <cell r="J714">
            <v>1.5227855881000001</v>
          </cell>
          <cell r="K714">
            <v>1.6501999999999999</v>
          </cell>
          <cell r="L714">
            <v>21.318998233399999</v>
          </cell>
          <cell r="M714">
            <v>35</v>
          </cell>
          <cell r="N714">
            <v>1.5739227655000001</v>
          </cell>
          <cell r="O714">
            <v>1.6501999999999999</v>
          </cell>
          <cell r="P714">
            <v>-7.6277234499999999E-2</v>
          </cell>
          <cell r="Q714">
            <v>55.087296792499998</v>
          </cell>
          <cell r="R714">
            <v>-36</v>
          </cell>
        </row>
        <row r="715">
          <cell r="E715" t="str">
            <v>REM0001816</v>
          </cell>
          <cell r="F715" t="str">
            <v>豪泺镜杆右喷涂</v>
          </cell>
          <cell r="G715" t="str">
            <v>Q235∮22*1.5</v>
          </cell>
          <cell r="H715" t="str">
            <v>Ea</v>
          </cell>
          <cell r="I715">
            <v>37</v>
          </cell>
          <cell r="J715">
            <v>12.718740782999999</v>
          </cell>
          <cell r="K715">
            <v>13.83253</v>
          </cell>
          <cell r="L715">
            <v>470.59340897099997</v>
          </cell>
          <cell r="M715">
            <v>60</v>
          </cell>
          <cell r="N715">
            <v>11.406855572</v>
          </cell>
          <cell r="O715">
            <v>13.83253</v>
          </cell>
          <cell r="P715">
            <v>-2.4256744280000002</v>
          </cell>
          <cell r="Q715">
            <v>684.41133432000004</v>
          </cell>
          <cell r="R715">
            <v>-36</v>
          </cell>
        </row>
        <row r="716">
          <cell r="E716" t="str">
            <v>REM0001817</v>
          </cell>
          <cell r="F716" t="str">
            <v>豪泺右下座胶垫</v>
          </cell>
          <cell r="G716" t="str">
            <v>三元乙丙橡胶</v>
          </cell>
          <cell r="H716" t="str">
            <v>Ea</v>
          </cell>
          <cell r="I716">
            <v>-33</v>
          </cell>
          <cell r="J716">
            <v>1.1581918505</v>
          </cell>
          <cell r="K716">
            <v>1.2551000000000001</v>
          </cell>
          <cell r="L716">
            <v>-38.220331066500002</v>
          </cell>
          <cell r="M716">
            <v>0</v>
          </cell>
          <cell r="N716">
            <v>1.1970854822999999</v>
          </cell>
          <cell r="O716">
            <v>1.2551000000000001</v>
          </cell>
          <cell r="P716">
            <v>-5.8014517699999997E-2</v>
          </cell>
          <cell r="Q716">
            <v>0</v>
          </cell>
          <cell r="R716">
            <v>-32</v>
          </cell>
        </row>
        <row r="717">
          <cell r="E717" t="str">
            <v>REM0001818</v>
          </cell>
          <cell r="F717" t="str">
            <v>豪泺右上座胶垫</v>
          </cell>
          <cell r="G717" t="str">
            <v>三元乙丙橡胶</v>
          </cell>
          <cell r="H717" t="str">
            <v>Ea</v>
          </cell>
          <cell r="I717">
            <v>74</v>
          </cell>
          <cell r="J717">
            <v>0.4194073747</v>
          </cell>
          <cell r="K717">
            <v>0.45450000000000002</v>
          </cell>
          <cell r="L717">
            <v>31.036145727800001</v>
          </cell>
          <cell r="M717">
            <v>36</v>
          </cell>
          <cell r="N717">
            <v>0.43349163550000003</v>
          </cell>
          <cell r="O717">
            <v>0.45450000000000002</v>
          </cell>
          <cell r="P717">
            <v>-2.1008364500000001E-2</v>
          </cell>
          <cell r="Q717">
            <v>15.605698878</v>
          </cell>
          <cell r="R717">
            <v>-48</v>
          </cell>
        </row>
        <row r="718">
          <cell r="E718" t="str">
            <v>REM0001820</v>
          </cell>
          <cell r="F718" t="str">
            <v>0.75平方红线</v>
          </cell>
          <cell r="G718" t="str">
            <v>0.75铜导线</v>
          </cell>
          <cell r="H718" t="str">
            <v>M</v>
          </cell>
          <cell r="I718">
            <v>1815.5</v>
          </cell>
          <cell r="J718">
            <v>0.53078794709999999</v>
          </cell>
          <cell r="K718">
            <v>0.57520000000000004</v>
          </cell>
          <cell r="L718">
            <v>963.64551796010005</v>
          </cell>
          <cell r="M718">
            <v>200</v>
          </cell>
          <cell r="N718">
            <v>0.54861251649999998</v>
          </cell>
          <cell r="O718">
            <v>0.57520000000000004</v>
          </cell>
          <cell r="P718">
            <v>-2.6587483499999998E-2</v>
          </cell>
          <cell r="Q718">
            <v>109.7225033</v>
          </cell>
          <cell r="R718">
            <v>-1895.5</v>
          </cell>
        </row>
        <row r="719">
          <cell r="E719" t="str">
            <v>REM0001821</v>
          </cell>
          <cell r="F719" t="str">
            <v>0.75平方黑线</v>
          </cell>
          <cell r="G719" t="str">
            <v>0.75铜导线</v>
          </cell>
          <cell r="H719" t="str">
            <v>M</v>
          </cell>
          <cell r="I719">
            <v>1480.97</v>
          </cell>
          <cell r="J719">
            <v>0.53078794709999999</v>
          </cell>
          <cell r="K719">
            <v>0.57520000000000004</v>
          </cell>
          <cell r="L719">
            <v>786.08102601669998</v>
          </cell>
          <cell r="M719">
            <v>0</v>
          </cell>
          <cell r="N719">
            <v>0.54861251649999998</v>
          </cell>
          <cell r="O719">
            <v>0.57520000000000004</v>
          </cell>
          <cell r="P719">
            <v>-2.6587483499999998E-2</v>
          </cell>
          <cell r="Q719">
            <v>0</v>
          </cell>
          <cell r="R719">
            <v>-229.25</v>
          </cell>
        </row>
        <row r="720">
          <cell r="E720" t="str">
            <v>REM0001822</v>
          </cell>
          <cell r="F720" t="str">
            <v>￠6护管</v>
          </cell>
          <cell r="G720" t="str">
            <v>PVC</v>
          </cell>
          <cell r="H720" t="str">
            <v>M</v>
          </cell>
          <cell r="I720">
            <v>240</v>
          </cell>
          <cell r="J720">
            <v>9.3201638999999992E-3</v>
          </cell>
          <cell r="K720">
            <v>1.01E-2</v>
          </cell>
          <cell r="L720">
            <v>2.2368393360000001</v>
          </cell>
          <cell r="M720">
            <v>0</v>
          </cell>
          <cell r="N720">
            <v>9.6331474999999996E-3</v>
          </cell>
          <cell r="O720">
            <v>1.01E-2</v>
          </cell>
          <cell r="P720">
            <v>-4.6685249999999998E-4</v>
          </cell>
          <cell r="Q720">
            <v>0</v>
          </cell>
          <cell r="R720">
            <v>-71.400000000000006</v>
          </cell>
        </row>
        <row r="721">
          <cell r="E721" t="str">
            <v>REM0001823</v>
          </cell>
          <cell r="F721" t="str">
            <v>ETX镜头加热片</v>
          </cell>
          <cell r="H721" t="str">
            <v>Ea</v>
          </cell>
          <cell r="I721">
            <v>461</v>
          </cell>
          <cell r="J721">
            <v>7.7641579090999997</v>
          </cell>
          <cell r="K721">
            <v>8.4138000000000002</v>
          </cell>
          <cell r="L721">
            <v>3579.2767960951001</v>
          </cell>
          <cell r="M721">
            <v>0</v>
          </cell>
          <cell r="N721">
            <v>8.0248887189999998</v>
          </cell>
          <cell r="O721">
            <v>8.4138000000000002</v>
          </cell>
          <cell r="P721">
            <v>-0.388911281</v>
          </cell>
          <cell r="Q721">
            <v>0</v>
          </cell>
          <cell r="R721">
            <v>-68</v>
          </cell>
        </row>
        <row r="722">
          <cell r="E722" t="str">
            <v>REM0001829</v>
          </cell>
          <cell r="F722" t="str">
            <v>6102快换机构托板</v>
          </cell>
          <cell r="G722" t="str">
            <v>PA66+GF35黑</v>
          </cell>
          <cell r="H722" t="str">
            <v>Ea</v>
          </cell>
          <cell r="I722">
            <v>504</v>
          </cell>
          <cell r="J722">
            <v>6.4996649721999997</v>
          </cell>
          <cell r="K722">
            <v>6.5371474999999997</v>
          </cell>
          <cell r="L722">
            <v>3275.8311459888</v>
          </cell>
          <cell r="M722">
            <v>2584</v>
          </cell>
          <cell r="N722">
            <v>5.8836336511000003</v>
          </cell>
          <cell r="O722">
            <v>6.5371474999999997</v>
          </cell>
          <cell r="P722">
            <v>-0.65351384889999997</v>
          </cell>
          <cell r="Q722">
            <v>15203.309354442399</v>
          </cell>
          <cell r="R722">
            <v>-505</v>
          </cell>
        </row>
        <row r="723">
          <cell r="E723" t="str">
            <v>REM0001832</v>
          </cell>
          <cell r="F723" t="str">
            <v>ETX镜头压板内(螺母)</v>
          </cell>
          <cell r="H723" t="str">
            <v>Ea</v>
          </cell>
          <cell r="I723">
            <v>6700</v>
          </cell>
          <cell r="J723">
            <v>0.44164657769999999</v>
          </cell>
          <cell r="K723">
            <v>0.47860000000000003</v>
          </cell>
          <cell r="L723">
            <v>2959.0320705899999</v>
          </cell>
          <cell r="M723">
            <v>0</v>
          </cell>
          <cell r="N723">
            <v>0.4564776606</v>
          </cell>
          <cell r="O723">
            <v>0.47860000000000003</v>
          </cell>
          <cell r="P723">
            <v>-2.21223394E-2</v>
          </cell>
          <cell r="Q723">
            <v>0</v>
          </cell>
          <cell r="R723">
            <v>-200</v>
          </cell>
        </row>
        <row r="724">
          <cell r="E724" t="str">
            <v>REM0001833</v>
          </cell>
          <cell r="F724" t="str">
            <v>ETX镜头压板外</v>
          </cell>
          <cell r="H724" t="str">
            <v>Ea</v>
          </cell>
          <cell r="I724">
            <v>518</v>
          </cell>
          <cell r="J724">
            <v>0.2603186368</v>
          </cell>
          <cell r="K724">
            <v>0.28210000000000002</v>
          </cell>
          <cell r="L724">
            <v>134.84505386239999</v>
          </cell>
          <cell r="M724">
            <v>0</v>
          </cell>
          <cell r="N724">
            <v>0.26906048490000001</v>
          </cell>
          <cell r="O724">
            <v>0.28210000000000002</v>
          </cell>
          <cell r="P724">
            <v>-1.3039515099999999E-2</v>
          </cell>
          <cell r="Q724">
            <v>0</v>
          </cell>
          <cell r="R724">
            <v>-262</v>
          </cell>
        </row>
        <row r="725">
          <cell r="E725" t="str">
            <v>REM0001890</v>
          </cell>
          <cell r="F725" t="str">
            <v>一汽军车压块</v>
          </cell>
          <cell r="G725" t="str">
            <v>尼龙</v>
          </cell>
          <cell r="H725" t="str">
            <v>Ea</v>
          </cell>
          <cell r="I725">
            <v>33</v>
          </cell>
          <cell r="J725">
            <v>4.2943956461999999</v>
          </cell>
          <cell r="K725">
            <v>4.2540037000000002</v>
          </cell>
          <cell r="L725">
            <v>141.7150563246</v>
          </cell>
          <cell r="M725">
            <v>0</v>
          </cell>
          <cell r="N725">
            <v>4.4113080271999996</v>
          </cell>
          <cell r="O725">
            <v>4.2540037000000002</v>
          </cell>
          <cell r="P725">
            <v>0.15730432720000001</v>
          </cell>
          <cell r="Q725">
            <v>0</v>
          </cell>
          <cell r="R725">
            <v>0</v>
          </cell>
        </row>
        <row r="726">
          <cell r="E726" t="str">
            <v>REM0001894</v>
          </cell>
          <cell r="F726" t="str">
            <v>一汽军车广角镜镜片</v>
          </cell>
          <cell r="G726" t="str">
            <v>浮法玻璃</v>
          </cell>
          <cell r="H726" t="str">
            <v>Ea</v>
          </cell>
          <cell r="I726">
            <v>0</v>
          </cell>
          <cell r="J726">
            <v>3.5030000000000001</v>
          </cell>
          <cell r="K726">
            <v>3.5030000000000001</v>
          </cell>
          <cell r="L726">
            <v>0</v>
          </cell>
          <cell r="M726">
            <v>1</v>
          </cell>
          <cell r="N726">
            <v>3.5030000000000001</v>
          </cell>
          <cell r="O726">
            <v>3.5030000000000001</v>
          </cell>
          <cell r="P726">
            <v>0</v>
          </cell>
          <cell r="Q726">
            <v>3.5030000000000001</v>
          </cell>
          <cell r="R726">
            <v>-1</v>
          </cell>
        </row>
        <row r="727">
          <cell r="E727" t="str">
            <v>REM0001895</v>
          </cell>
          <cell r="F727" t="str">
            <v>捷运13AO镜杆喷涂</v>
          </cell>
          <cell r="G727" t="str">
            <v>Q235∮25*1.5</v>
          </cell>
          <cell r="H727" t="str">
            <v>Ea</v>
          </cell>
          <cell r="I727">
            <v>354</v>
          </cell>
          <cell r="J727">
            <v>7.2473755800999999</v>
          </cell>
          <cell r="K727">
            <v>7.8959700000000002</v>
          </cell>
          <cell r="L727">
            <v>2565.5709553554002</v>
          </cell>
          <cell r="M727">
            <v>200</v>
          </cell>
          <cell r="N727">
            <v>7.4043194121999996</v>
          </cell>
          <cell r="O727">
            <v>7.8959700000000002</v>
          </cell>
          <cell r="P727">
            <v>-0.49165058779999998</v>
          </cell>
          <cell r="Q727">
            <v>1480.86388244</v>
          </cell>
          <cell r="R727">
            <v>-50</v>
          </cell>
        </row>
        <row r="728">
          <cell r="E728" t="str">
            <v>REM0001898</v>
          </cell>
          <cell r="F728" t="str">
            <v>捷运连接杆左喷涂</v>
          </cell>
          <cell r="G728" t="str">
            <v>Q235∮22*1.5</v>
          </cell>
          <cell r="H728" t="str">
            <v>Ea</v>
          </cell>
          <cell r="I728">
            <v>237</v>
          </cell>
          <cell r="J728">
            <v>7.2089105406999998</v>
          </cell>
          <cell r="K728">
            <v>7.8399200000000002</v>
          </cell>
          <cell r="L728">
            <v>1708.5117981459</v>
          </cell>
          <cell r="M728">
            <v>212</v>
          </cell>
          <cell r="N728">
            <v>7.3939929479000002</v>
          </cell>
          <cell r="O728">
            <v>7.8399200000000002</v>
          </cell>
          <cell r="P728">
            <v>-0.4459270521</v>
          </cell>
          <cell r="Q728">
            <v>1567.5265049548</v>
          </cell>
          <cell r="R728">
            <v>-50</v>
          </cell>
        </row>
        <row r="729">
          <cell r="E729" t="str">
            <v>REM0001899</v>
          </cell>
          <cell r="F729" t="str">
            <v>ETX上镜杆护套(无柱)</v>
          </cell>
          <cell r="G729" t="str">
            <v>PA6+30%GF</v>
          </cell>
          <cell r="H729" t="str">
            <v>Ea</v>
          </cell>
          <cell r="I729">
            <v>8</v>
          </cell>
          <cell r="J729">
            <v>2.7455726339000002</v>
          </cell>
          <cell r="K729">
            <v>2.9752999999999998</v>
          </cell>
          <cell r="L729">
            <v>21.964581071200001</v>
          </cell>
          <cell r="M729">
            <v>459</v>
          </cell>
          <cell r="N729">
            <v>2.8377726361</v>
          </cell>
          <cell r="O729">
            <v>2.9752999999999998</v>
          </cell>
          <cell r="P729">
            <v>-0.1375273639</v>
          </cell>
          <cell r="Q729">
            <v>1302.5376399699001</v>
          </cell>
          <cell r="R729">
            <v>-446</v>
          </cell>
        </row>
        <row r="730">
          <cell r="E730" t="str">
            <v>REM0001900</v>
          </cell>
          <cell r="F730" t="str">
            <v>ETX垫板</v>
          </cell>
          <cell r="G730" t="str">
            <v>PA6+30%GF</v>
          </cell>
          <cell r="H730" t="str">
            <v>Ea</v>
          </cell>
          <cell r="I730">
            <v>0</v>
          </cell>
          <cell r="J730">
            <v>0.47599999999999998</v>
          </cell>
          <cell r="K730">
            <v>0.47599999999999998</v>
          </cell>
          <cell r="L730">
            <v>0</v>
          </cell>
          <cell r="M730">
            <v>90</v>
          </cell>
          <cell r="N730">
            <v>0.47599999999999998</v>
          </cell>
          <cell r="O730">
            <v>0.47599999999999998</v>
          </cell>
          <cell r="P730">
            <v>0</v>
          </cell>
          <cell r="Q730">
            <v>42.84</v>
          </cell>
          <cell r="R730">
            <v>-90</v>
          </cell>
        </row>
        <row r="731">
          <cell r="E731" t="str">
            <v>REM0001901</v>
          </cell>
          <cell r="F731" t="str">
            <v>捷运支架保护盖左</v>
          </cell>
          <cell r="G731" t="str">
            <v>PP黑色</v>
          </cell>
          <cell r="H731" t="str">
            <v>Ea</v>
          </cell>
          <cell r="I731">
            <v>25</v>
          </cell>
          <cell r="J731">
            <v>0.94041376369999996</v>
          </cell>
          <cell r="K731">
            <v>1.0190999999999999</v>
          </cell>
          <cell r="L731">
            <v>23.510344092499999</v>
          </cell>
          <cell r="M731">
            <v>50</v>
          </cell>
          <cell r="N731">
            <v>0.97199411599999996</v>
          </cell>
          <cell r="O731">
            <v>1.0190999999999999</v>
          </cell>
          <cell r="P731">
            <v>-4.7105884000000001E-2</v>
          </cell>
          <cell r="Q731">
            <v>48.599705800000002</v>
          </cell>
          <cell r="R731">
            <v>-50</v>
          </cell>
        </row>
        <row r="732">
          <cell r="E732" t="str">
            <v>REM0001902</v>
          </cell>
          <cell r="F732" t="str">
            <v>捷运左上支架密封圈</v>
          </cell>
          <cell r="G732" t="str">
            <v>三元乙丙橡胶</v>
          </cell>
          <cell r="H732" t="str">
            <v>Ea</v>
          </cell>
          <cell r="I732">
            <v>0</v>
          </cell>
          <cell r="J732">
            <v>1.8947000000000001</v>
          </cell>
          <cell r="K732">
            <v>1.8947000000000001</v>
          </cell>
          <cell r="L732">
            <v>0</v>
          </cell>
          <cell r="M732">
            <v>50</v>
          </cell>
          <cell r="N732">
            <v>1.8947000000000001</v>
          </cell>
          <cell r="O732">
            <v>1.8947000000000001</v>
          </cell>
          <cell r="P732">
            <v>0</v>
          </cell>
          <cell r="Q732">
            <v>94.734999999999999</v>
          </cell>
          <cell r="R732">
            <v>-50</v>
          </cell>
        </row>
        <row r="733">
          <cell r="E733" t="str">
            <v>REM0001903</v>
          </cell>
          <cell r="F733" t="str">
            <v>捷运路面镜支镜保护盖</v>
          </cell>
          <cell r="G733" t="str">
            <v>PP黑色</v>
          </cell>
          <cell r="H733" t="str">
            <v>Ea</v>
          </cell>
          <cell r="I733">
            <v>0</v>
          </cell>
          <cell r="J733">
            <v>0.80020000000000002</v>
          </cell>
          <cell r="K733">
            <v>0.80020000000000002</v>
          </cell>
          <cell r="L733">
            <v>0</v>
          </cell>
          <cell r="M733">
            <v>90</v>
          </cell>
          <cell r="N733">
            <v>0.80020000000000002</v>
          </cell>
          <cell r="O733">
            <v>0.80020000000000002</v>
          </cell>
          <cell r="P733">
            <v>0</v>
          </cell>
          <cell r="Q733">
            <v>72.018000000000001</v>
          </cell>
          <cell r="R733">
            <v>-90</v>
          </cell>
        </row>
        <row r="734">
          <cell r="E734" t="str">
            <v>REM0001904</v>
          </cell>
          <cell r="F734" t="str">
            <v>捷运路面镜密封圈</v>
          </cell>
          <cell r="G734" t="str">
            <v>三元乙丙橡胶</v>
          </cell>
          <cell r="H734" t="str">
            <v>Ea</v>
          </cell>
          <cell r="I734">
            <v>2</v>
          </cell>
          <cell r="J734">
            <v>1.4903034328</v>
          </cell>
          <cell r="K734">
            <v>1.615</v>
          </cell>
          <cell r="L734">
            <v>2.9806068656</v>
          </cell>
          <cell r="M734">
            <v>90</v>
          </cell>
          <cell r="N734">
            <v>1.5403498159</v>
          </cell>
          <cell r="O734">
            <v>1.615</v>
          </cell>
          <cell r="P734">
            <v>-7.4650184100000003E-2</v>
          </cell>
          <cell r="Q734">
            <v>138.63148343099999</v>
          </cell>
          <cell r="R734">
            <v>-90</v>
          </cell>
        </row>
        <row r="735">
          <cell r="E735" t="str">
            <v>REM0001905</v>
          </cell>
          <cell r="F735" t="str">
            <v>欧曼重卡防水帽</v>
          </cell>
          <cell r="G735" t="str">
            <v>PP黑色</v>
          </cell>
          <cell r="H735" t="str">
            <v>Ea</v>
          </cell>
          <cell r="I735">
            <v>0</v>
          </cell>
          <cell r="J735">
            <v>7.2900000000000006E-2</v>
          </cell>
          <cell r="K735">
            <v>7.2900000000000006E-2</v>
          </cell>
          <cell r="L735">
            <v>0</v>
          </cell>
          <cell r="M735">
            <v>110</v>
          </cell>
          <cell r="N735">
            <v>6.9530341499999995E-2</v>
          </cell>
          <cell r="O735">
            <v>7.2900000000000006E-2</v>
          </cell>
          <cell r="P735">
            <v>-3.3696584999999999E-3</v>
          </cell>
          <cell r="Q735">
            <v>7.6483375650000003</v>
          </cell>
          <cell r="R735">
            <v>-90</v>
          </cell>
        </row>
        <row r="736">
          <cell r="E736" t="str">
            <v>REM0001906</v>
          </cell>
          <cell r="F736" t="str">
            <v>捷运14AO镜杆喷涂</v>
          </cell>
          <cell r="G736" t="str">
            <v>Q235∮25*1.5</v>
          </cell>
          <cell r="H736" t="str">
            <v>Ea</v>
          </cell>
          <cell r="I736">
            <v>599</v>
          </cell>
          <cell r="J736">
            <v>7.2473755800999999</v>
          </cell>
          <cell r="K736">
            <v>7.8959700000000002</v>
          </cell>
          <cell r="L736">
            <v>4341.1779724798998</v>
          </cell>
          <cell r="M736">
            <v>198</v>
          </cell>
          <cell r="N736">
            <v>7.4043194121999996</v>
          </cell>
          <cell r="O736">
            <v>7.8959700000000002</v>
          </cell>
          <cell r="P736">
            <v>-0.49165058779999998</v>
          </cell>
          <cell r="Q736">
            <v>1466.0552436155999</v>
          </cell>
          <cell r="R736">
            <v>-40</v>
          </cell>
        </row>
        <row r="737">
          <cell r="E737" t="str">
            <v>REM0001907</v>
          </cell>
          <cell r="F737" t="str">
            <v>捷运连接杆右喷涂</v>
          </cell>
          <cell r="G737" t="str">
            <v>Q235∮22*1.5</v>
          </cell>
          <cell r="H737" t="str">
            <v>Ea</v>
          </cell>
          <cell r="I737">
            <v>240</v>
          </cell>
          <cell r="J737">
            <v>7.2089105406999998</v>
          </cell>
          <cell r="K737">
            <v>7.8399200000000002</v>
          </cell>
          <cell r="L737">
            <v>1730.1385297679999</v>
          </cell>
          <cell r="M737">
            <v>226</v>
          </cell>
          <cell r="N737">
            <v>7.3939929479000002</v>
          </cell>
          <cell r="O737">
            <v>7.8399200000000002</v>
          </cell>
          <cell r="P737">
            <v>-0.4459270521</v>
          </cell>
          <cell r="Q737">
            <v>1671.0424062254001</v>
          </cell>
          <cell r="R737">
            <v>-40</v>
          </cell>
        </row>
        <row r="738">
          <cell r="E738" t="str">
            <v>REM0001908</v>
          </cell>
          <cell r="F738" t="str">
            <v>捷运支架保护盖右</v>
          </cell>
          <cell r="G738" t="str">
            <v>PP黑色</v>
          </cell>
          <cell r="H738" t="str">
            <v>Ea</v>
          </cell>
          <cell r="I738">
            <v>45</v>
          </cell>
          <cell r="J738">
            <v>0.94041376369999996</v>
          </cell>
          <cell r="K738">
            <v>1.0190999999999999</v>
          </cell>
          <cell r="L738">
            <v>42.318619366500002</v>
          </cell>
          <cell r="M738">
            <v>35</v>
          </cell>
          <cell r="N738">
            <v>0.97199411599999996</v>
          </cell>
          <cell r="O738">
            <v>1.0190999999999999</v>
          </cell>
          <cell r="P738">
            <v>-4.7105884000000001E-2</v>
          </cell>
          <cell r="Q738">
            <v>34.019794060000002</v>
          </cell>
          <cell r="R738">
            <v>-40</v>
          </cell>
        </row>
        <row r="739">
          <cell r="E739" t="str">
            <v>REM0001909</v>
          </cell>
          <cell r="F739" t="str">
            <v>捷运右上支架密封圈</v>
          </cell>
          <cell r="G739" t="str">
            <v>三元乙丙橡胶</v>
          </cell>
          <cell r="H739" t="str">
            <v>Ea</v>
          </cell>
          <cell r="I739">
            <v>16</v>
          </cell>
          <cell r="J739">
            <v>1.7484073771999999</v>
          </cell>
          <cell r="K739">
            <v>1.8947000000000001</v>
          </cell>
          <cell r="L739">
            <v>27.974518035199999</v>
          </cell>
          <cell r="M739">
            <v>40</v>
          </cell>
          <cell r="N739">
            <v>1.807121236</v>
          </cell>
          <cell r="O739">
            <v>1.8947000000000001</v>
          </cell>
          <cell r="P739">
            <v>-8.7578764000000003E-2</v>
          </cell>
          <cell r="Q739">
            <v>72.284849440000002</v>
          </cell>
          <cell r="R739">
            <v>-40</v>
          </cell>
        </row>
        <row r="740">
          <cell r="E740" t="str">
            <v>REM0001912</v>
          </cell>
          <cell r="F740" t="str">
            <v>重卡大保护盖022704</v>
          </cell>
          <cell r="G740" t="str">
            <v>ABS黑色</v>
          </cell>
          <cell r="H740" t="str">
            <v>Ea</v>
          </cell>
          <cell r="I740">
            <v>16</v>
          </cell>
          <cell r="J740">
            <v>5.8470647935000004</v>
          </cell>
          <cell r="K740">
            <v>6.3362999999999996</v>
          </cell>
          <cell r="L740">
            <v>93.553036696000007</v>
          </cell>
          <cell r="M740">
            <v>90</v>
          </cell>
          <cell r="N740">
            <v>6.0434170517999997</v>
          </cell>
          <cell r="O740">
            <v>6.3362999999999996</v>
          </cell>
          <cell r="P740">
            <v>-0.29288294819999999</v>
          </cell>
          <cell r="Q740">
            <v>543.90753466199999</v>
          </cell>
          <cell r="R740">
            <v>-90</v>
          </cell>
        </row>
        <row r="741">
          <cell r="E741" t="str">
            <v>REM0001913</v>
          </cell>
          <cell r="F741" t="str">
            <v>重卡小保护盖(902)</v>
          </cell>
          <cell r="G741" t="str">
            <v>ABS黑色</v>
          </cell>
          <cell r="H741" t="str">
            <v>Ea</v>
          </cell>
          <cell r="I741">
            <v>313</v>
          </cell>
          <cell r="J741">
            <v>6.9987854571000003</v>
          </cell>
          <cell r="K741">
            <v>6.8484033499999999</v>
          </cell>
          <cell r="L741">
            <v>2190.6198480723001</v>
          </cell>
          <cell r="M741">
            <v>0</v>
          </cell>
          <cell r="N741">
            <v>7.1161126868000002</v>
          </cell>
          <cell r="O741">
            <v>6.8484033499999999</v>
          </cell>
          <cell r="P741">
            <v>0.26770933679999998</v>
          </cell>
          <cell r="Q741">
            <v>0</v>
          </cell>
          <cell r="R741">
            <v>-90</v>
          </cell>
        </row>
        <row r="742">
          <cell r="E742" t="str">
            <v>REM0001919</v>
          </cell>
          <cell r="F742" t="str">
            <v>仿丰田镜片</v>
          </cell>
          <cell r="H742" t="str">
            <v>Ea</v>
          </cell>
          <cell r="I742">
            <v>104</v>
          </cell>
          <cell r="J742">
            <v>1.8715996424000001</v>
          </cell>
          <cell r="K742">
            <v>2.0282</v>
          </cell>
          <cell r="L742">
            <v>194.64636280959999</v>
          </cell>
          <cell r="M742">
            <v>0</v>
          </cell>
          <cell r="N742">
            <v>1.9344504623000001</v>
          </cell>
          <cell r="O742">
            <v>2.0282</v>
          </cell>
          <cell r="P742">
            <v>-9.3749537699999996E-2</v>
          </cell>
          <cell r="Q742">
            <v>0</v>
          </cell>
          <cell r="R742">
            <v>0</v>
          </cell>
        </row>
        <row r="743">
          <cell r="E743" t="str">
            <v>REM0001920</v>
          </cell>
          <cell r="F743" t="str">
            <v>驭菱左镜体</v>
          </cell>
          <cell r="G743" t="str">
            <v>ABS黑色</v>
          </cell>
          <cell r="H743" t="str">
            <v>Ea</v>
          </cell>
          <cell r="I743">
            <v>0</v>
          </cell>
          <cell r="J743">
            <v>9.6082036399999993</v>
          </cell>
          <cell r="K743">
            <v>9.6082036399999993</v>
          </cell>
          <cell r="L743">
            <v>0</v>
          </cell>
          <cell r="M743">
            <v>800</v>
          </cell>
          <cell r="N743">
            <v>9.6082036399999993</v>
          </cell>
          <cell r="O743">
            <v>9.6082036399999993</v>
          </cell>
          <cell r="P743">
            <v>0</v>
          </cell>
          <cell r="Q743">
            <v>7686.5629120000003</v>
          </cell>
          <cell r="R743">
            <v>-800</v>
          </cell>
        </row>
        <row r="744">
          <cell r="E744" t="str">
            <v>REM0001921</v>
          </cell>
          <cell r="F744" t="str">
            <v>驭菱左镜体压框</v>
          </cell>
          <cell r="G744" t="str">
            <v>ABS黑色</v>
          </cell>
          <cell r="H744" t="str">
            <v>Ea</v>
          </cell>
          <cell r="I744">
            <v>699</v>
          </cell>
          <cell r="J744">
            <v>6.9461737029000004</v>
          </cell>
          <cell r="K744">
            <v>6.7089592600000003</v>
          </cell>
          <cell r="L744">
            <v>4855.3754183271003</v>
          </cell>
          <cell r="M744">
            <v>1457</v>
          </cell>
          <cell r="N744">
            <v>7.0485516083000004</v>
          </cell>
          <cell r="O744">
            <v>6.7089592600000003</v>
          </cell>
          <cell r="P744">
            <v>0.33959234830000001</v>
          </cell>
          <cell r="Q744">
            <v>10269.739693293101</v>
          </cell>
          <cell r="R744">
            <v>-800</v>
          </cell>
        </row>
        <row r="745">
          <cell r="E745" t="str">
            <v>REM0001922</v>
          </cell>
          <cell r="F745" t="str">
            <v>驭菱左镜座</v>
          </cell>
          <cell r="G745" t="str">
            <v>Pa66+GF30</v>
          </cell>
          <cell r="H745" t="str">
            <v>Ea</v>
          </cell>
          <cell r="I745">
            <v>1798</v>
          </cell>
          <cell r="J745">
            <v>9.8768752328999998</v>
          </cell>
          <cell r="K745">
            <v>9.7690251000000004</v>
          </cell>
          <cell r="L745">
            <v>17758.6216687542</v>
          </cell>
          <cell r="M745">
            <v>0</v>
          </cell>
          <cell r="N745">
            <v>10.0579349238</v>
          </cell>
          <cell r="O745">
            <v>9.7690251000000004</v>
          </cell>
          <cell r="P745">
            <v>0.28890982380000002</v>
          </cell>
          <cell r="Q745">
            <v>0</v>
          </cell>
          <cell r="R745">
            <v>-800</v>
          </cell>
        </row>
        <row r="746">
          <cell r="E746" t="str">
            <v>REM0001923</v>
          </cell>
          <cell r="F746" t="str">
            <v>驭菱左镜座上盖</v>
          </cell>
          <cell r="G746" t="str">
            <v>Pa66+GF30</v>
          </cell>
          <cell r="H746" t="str">
            <v>Ea</v>
          </cell>
          <cell r="I746">
            <v>0</v>
          </cell>
          <cell r="J746">
            <v>1.4007000000000001</v>
          </cell>
          <cell r="K746">
            <v>1.4007000000000001</v>
          </cell>
          <cell r="L746">
            <v>0</v>
          </cell>
          <cell r="M746">
            <v>800</v>
          </cell>
          <cell r="N746">
            <v>1.4007000000000001</v>
          </cell>
          <cell r="O746">
            <v>1.4007000000000001</v>
          </cell>
          <cell r="P746">
            <v>0</v>
          </cell>
          <cell r="Q746">
            <v>1120.56</v>
          </cell>
          <cell r="R746">
            <v>-800</v>
          </cell>
        </row>
        <row r="747">
          <cell r="E747" t="str">
            <v>REM0001924</v>
          </cell>
          <cell r="F747" t="str">
            <v>驭菱左镜座下盖</v>
          </cell>
          <cell r="G747" t="str">
            <v>ABS黑色</v>
          </cell>
          <cell r="H747" t="str">
            <v>Ea</v>
          </cell>
          <cell r="I747">
            <v>0</v>
          </cell>
          <cell r="J747">
            <v>0.50439999999999996</v>
          </cell>
          <cell r="K747">
            <v>0.50439999999999996</v>
          </cell>
          <cell r="L747">
            <v>0</v>
          </cell>
          <cell r="M747">
            <v>800</v>
          </cell>
          <cell r="N747">
            <v>0.50439999999999996</v>
          </cell>
          <cell r="O747">
            <v>0.50439999999999996</v>
          </cell>
          <cell r="P747">
            <v>0</v>
          </cell>
          <cell r="Q747">
            <v>403.52</v>
          </cell>
          <cell r="R747">
            <v>-800</v>
          </cell>
        </row>
        <row r="748">
          <cell r="E748" t="str">
            <v>REM0001925</v>
          </cell>
          <cell r="F748" t="str">
            <v>驭菱左镜片</v>
          </cell>
          <cell r="G748" t="str">
            <v>浮法玻璃</v>
          </cell>
          <cell r="H748" t="str">
            <v>Ea</v>
          </cell>
          <cell r="I748">
            <v>0</v>
          </cell>
          <cell r="J748">
            <v>2.6076999999999999</v>
          </cell>
          <cell r="K748">
            <v>2.6076999999999999</v>
          </cell>
          <cell r="L748">
            <v>0</v>
          </cell>
          <cell r="M748">
            <v>810</v>
          </cell>
          <cell r="N748">
            <v>2.6076999999999999</v>
          </cell>
          <cell r="O748">
            <v>2.6076999999999999</v>
          </cell>
          <cell r="P748">
            <v>0</v>
          </cell>
          <cell r="Q748">
            <v>2112.2370000000001</v>
          </cell>
          <cell r="R748">
            <v>-810</v>
          </cell>
        </row>
        <row r="749">
          <cell r="E749" t="str">
            <v>REM0001926</v>
          </cell>
          <cell r="F749" t="str">
            <v>驭菱右镜体</v>
          </cell>
          <cell r="G749" t="str">
            <v>ABS黑色</v>
          </cell>
          <cell r="H749" t="str">
            <v>Ea</v>
          </cell>
          <cell r="I749">
            <v>0</v>
          </cell>
          <cell r="J749">
            <v>9.6082036399999993</v>
          </cell>
          <cell r="K749">
            <v>9.6082036399999993</v>
          </cell>
          <cell r="L749">
            <v>0</v>
          </cell>
          <cell r="M749">
            <v>600</v>
          </cell>
          <cell r="N749">
            <v>9.6082036399999993</v>
          </cell>
          <cell r="O749">
            <v>9.6082036399999993</v>
          </cell>
          <cell r="P749">
            <v>0</v>
          </cell>
          <cell r="Q749">
            <v>5764.922184</v>
          </cell>
          <cell r="R749">
            <v>-600</v>
          </cell>
        </row>
        <row r="750">
          <cell r="E750" t="str">
            <v>REM0001927</v>
          </cell>
          <cell r="F750" t="str">
            <v>驭菱右镜体压框</v>
          </cell>
          <cell r="G750" t="str">
            <v>ABS黑色</v>
          </cell>
          <cell r="H750" t="str">
            <v>Ea</v>
          </cell>
          <cell r="I750">
            <v>1254</v>
          </cell>
          <cell r="J750">
            <v>6.9461737029000004</v>
          </cell>
          <cell r="K750">
            <v>6.7089592600000003</v>
          </cell>
          <cell r="L750">
            <v>8710.5018234365998</v>
          </cell>
          <cell r="M750">
            <v>1445</v>
          </cell>
          <cell r="N750">
            <v>7.0485516083000004</v>
          </cell>
          <cell r="O750">
            <v>6.7089592600000003</v>
          </cell>
          <cell r="P750">
            <v>0.33959234830000001</v>
          </cell>
          <cell r="Q750">
            <v>10185.1570739935</v>
          </cell>
          <cell r="R750">
            <v>-600</v>
          </cell>
        </row>
        <row r="751">
          <cell r="E751" t="str">
            <v>REM0001928</v>
          </cell>
          <cell r="F751" t="str">
            <v>驭菱右镜座</v>
          </cell>
          <cell r="G751" t="str">
            <v>Pa66+GF30</v>
          </cell>
          <cell r="H751" t="str">
            <v>Ea</v>
          </cell>
          <cell r="I751">
            <v>2011</v>
          </cell>
          <cell r="J751">
            <v>9.8768752328999998</v>
          </cell>
          <cell r="K751">
            <v>9.7690251000000004</v>
          </cell>
          <cell r="L751">
            <v>19862.396093361898</v>
          </cell>
          <cell r="M751">
            <v>0</v>
          </cell>
          <cell r="N751">
            <v>10.0579349238</v>
          </cell>
          <cell r="O751">
            <v>9.7690251000000004</v>
          </cell>
          <cell r="P751">
            <v>0.28890982380000002</v>
          </cell>
          <cell r="Q751">
            <v>0</v>
          </cell>
          <cell r="R751">
            <v>-600</v>
          </cell>
        </row>
        <row r="752">
          <cell r="E752" t="str">
            <v>REM0001929</v>
          </cell>
          <cell r="F752" t="str">
            <v>驭菱右镜座上盖</v>
          </cell>
          <cell r="G752" t="str">
            <v>Pa66+GF30</v>
          </cell>
          <cell r="H752" t="str">
            <v>Ea</v>
          </cell>
          <cell r="I752">
            <v>0</v>
          </cell>
          <cell r="J752">
            <v>1.4007000000000001</v>
          </cell>
          <cell r="K752">
            <v>1.4007000000000001</v>
          </cell>
          <cell r="L752">
            <v>0</v>
          </cell>
          <cell r="M752">
            <v>600</v>
          </cell>
          <cell r="N752">
            <v>1.4007000000000001</v>
          </cell>
          <cell r="O752">
            <v>1.4007000000000001</v>
          </cell>
          <cell r="P752">
            <v>0</v>
          </cell>
          <cell r="Q752">
            <v>840.42</v>
          </cell>
          <cell r="R752">
            <v>-600</v>
          </cell>
        </row>
        <row r="753">
          <cell r="E753" t="str">
            <v>REM0001930</v>
          </cell>
          <cell r="F753" t="str">
            <v>驭菱右镜座下盖</v>
          </cell>
          <cell r="G753" t="str">
            <v>ABS 黑色</v>
          </cell>
          <cell r="H753" t="str">
            <v>Ea</v>
          </cell>
          <cell r="I753">
            <v>0</v>
          </cell>
          <cell r="J753">
            <v>0.50439999999999996</v>
          </cell>
          <cell r="K753">
            <v>0.50439999999999996</v>
          </cell>
          <cell r="L753">
            <v>0</v>
          </cell>
          <cell r="M753">
            <v>600</v>
          </cell>
          <cell r="N753">
            <v>0.50439999999999996</v>
          </cell>
          <cell r="O753">
            <v>0.50439999999999996</v>
          </cell>
          <cell r="P753">
            <v>0</v>
          </cell>
          <cell r="Q753">
            <v>302.64</v>
          </cell>
          <cell r="R753">
            <v>-600</v>
          </cell>
        </row>
        <row r="754">
          <cell r="E754" t="str">
            <v>REM0001931</v>
          </cell>
          <cell r="F754" t="str">
            <v>驭菱右镜片</v>
          </cell>
          <cell r="G754" t="str">
            <v>浮法玻璃</v>
          </cell>
          <cell r="H754" t="str">
            <v>Ea</v>
          </cell>
          <cell r="I754">
            <v>65</v>
          </cell>
          <cell r="J754">
            <v>2.4063555801000001</v>
          </cell>
          <cell r="K754">
            <v>2.6076999999999999</v>
          </cell>
          <cell r="L754">
            <v>156.41311270649999</v>
          </cell>
          <cell r="M754">
            <v>602</v>
          </cell>
          <cell r="N754">
            <v>2.4871642197999999</v>
          </cell>
          <cell r="O754">
            <v>2.6076999999999999</v>
          </cell>
          <cell r="P754">
            <v>-0.1205357802</v>
          </cell>
          <cell r="Q754">
            <v>1497.2728603196001</v>
          </cell>
          <cell r="R754">
            <v>-600</v>
          </cell>
        </row>
        <row r="755">
          <cell r="E755" t="str">
            <v>REM0001934</v>
          </cell>
          <cell r="F755" t="str">
            <v>济南轻卡右后视镜</v>
          </cell>
          <cell r="G755" t="str">
            <v>LG1614770002/1</v>
          </cell>
          <cell r="H755" t="str">
            <v>Ea</v>
          </cell>
          <cell r="I755">
            <v>4</v>
          </cell>
          <cell r="J755">
            <v>66.246248421100006</v>
          </cell>
          <cell r="K755">
            <v>71.789199999999994</v>
          </cell>
          <cell r="L755">
            <v>264.98499368440002</v>
          </cell>
          <cell r="M755">
            <v>0</v>
          </cell>
          <cell r="N755">
            <v>68.470886071099997</v>
          </cell>
          <cell r="O755">
            <v>71.789199999999994</v>
          </cell>
          <cell r="P755">
            <v>-3.3183139288999999</v>
          </cell>
          <cell r="Q755">
            <v>0</v>
          </cell>
          <cell r="R755">
            <v>0</v>
          </cell>
        </row>
        <row r="756">
          <cell r="E756" t="str">
            <v>REM0001935</v>
          </cell>
          <cell r="F756" t="str">
            <v>济南轻卡右舵右镜座总成</v>
          </cell>
          <cell r="G756" t="str">
            <v>LG1614770004/1</v>
          </cell>
          <cell r="H756" t="str">
            <v>Ea</v>
          </cell>
          <cell r="I756">
            <v>1</v>
          </cell>
          <cell r="J756">
            <v>22.432988515200002</v>
          </cell>
          <cell r="K756">
            <v>24.31</v>
          </cell>
          <cell r="L756">
            <v>22.432988515200002</v>
          </cell>
          <cell r="M756">
            <v>0</v>
          </cell>
          <cell r="N756">
            <v>23.1863182817</v>
          </cell>
          <cell r="O756">
            <v>24.31</v>
          </cell>
          <cell r="P756">
            <v>-1.1236817183000001</v>
          </cell>
          <cell r="Q756">
            <v>0</v>
          </cell>
          <cell r="R756">
            <v>0</v>
          </cell>
        </row>
        <row r="757">
          <cell r="E757" t="str">
            <v>REM0001936</v>
          </cell>
          <cell r="F757" t="str">
            <v>济南轻卡左后视镜</v>
          </cell>
          <cell r="G757" t="str">
            <v>LG1614770001/1</v>
          </cell>
          <cell r="H757" t="str">
            <v>Ea</v>
          </cell>
          <cell r="I757">
            <v>2</v>
          </cell>
          <cell r="J757">
            <v>54.464361647499999</v>
          </cell>
          <cell r="K757">
            <v>59.021500000000003</v>
          </cell>
          <cell r="L757">
            <v>108.928723295</v>
          </cell>
          <cell r="M757">
            <v>0</v>
          </cell>
          <cell r="N757">
            <v>56.293347777199997</v>
          </cell>
          <cell r="O757">
            <v>59.021500000000003</v>
          </cell>
          <cell r="P757">
            <v>-2.7281522227999999</v>
          </cell>
          <cell r="Q757">
            <v>0</v>
          </cell>
          <cell r="R757">
            <v>0</v>
          </cell>
        </row>
        <row r="758">
          <cell r="E758" t="str">
            <v>REM0001937</v>
          </cell>
          <cell r="F758" t="str">
            <v>济南轻卡右舵左镜座总成</v>
          </cell>
          <cell r="G758" t="str">
            <v>LG1614770003/1</v>
          </cell>
          <cell r="H758" t="str">
            <v>Ea</v>
          </cell>
          <cell r="I758">
            <v>1</v>
          </cell>
          <cell r="J758">
            <v>23.540334719200001</v>
          </cell>
          <cell r="K758">
            <v>25.51</v>
          </cell>
          <cell r="L758">
            <v>23.540334719200001</v>
          </cell>
          <cell r="M758">
            <v>0</v>
          </cell>
          <cell r="N758">
            <v>24.330850652700001</v>
          </cell>
          <cell r="O758">
            <v>25.51</v>
          </cell>
          <cell r="P758">
            <v>-1.1791493473000001</v>
          </cell>
          <cell r="Q758">
            <v>0</v>
          </cell>
          <cell r="R758">
            <v>0</v>
          </cell>
        </row>
        <row r="759">
          <cell r="E759" t="str">
            <v>REM0001944</v>
          </cell>
          <cell r="F759" t="str">
            <v>济南轻卡左舵右后视镜</v>
          </cell>
          <cell r="G759" t="str">
            <v>LG1611771012/1</v>
          </cell>
          <cell r="H759" t="str">
            <v>Ea</v>
          </cell>
          <cell r="I759">
            <v>7</v>
          </cell>
          <cell r="J759">
            <v>60.691707583199999</v>
          </cell>
          <cell r="K759">
            <v>65.769900000000007</v>
          </cell>
          <cell r="L759">
            <v>424.84195308239998</v>
          </cell>
          <cell r="M759">
            <v>0</v>
          </cell>
          <cell r="N759">
            <v>62.729816320700003</v>
          </cell>
          <cell r="O759">
            <v>65.769900000000007</v>
          </cell>
          <cell r="P759">
            <v>-3.0400836792999999</v>
          </cell>
          <cell r="Q759">
            <v>0</v>
          </cell>
          <cell r="R759">
            <v>0</v>
          </cell>
        </row>
        <row r="760">
          <cell r="E760" t="str">
            <v>REM0001950</v>
          </cell>
          <cell r="F760" t="str">
            <v>铰链扶手大底盖</v>
          </cell>
          <cell r="G760" t="str">
            <v>PP</v>
          </cell>
          <cell r="H760" t="str">
            <v>Ea</v>
          </cell>
          <cell r="I760">
            <v>0</v>
          </cell>
          <cell r="J760">
            <v>0.25850000000000001</v>
          </cell>
          <cell r="K760">
            <v>0.25850000000000001</v>
          </cell>
          <cell r="L760">
            <v>0</v>
          </cell>
          <cell r="M760">
            <v>507</v>
          </cell>
          <cell r="N760">
            <v>0.25850000000000001</v>
          </cell>
          <cell r="O760">
            <v>0.25850000000000001</v>
          </cell>
          <cell r="P760">
            <v>0</v>
          </cell>
          <cell r="Q760">
            <v>131.05950000000001</v>
          </cell>
          <cell r="R760">
            <v>-507</v>
          </cell>
        </row>
        <row r="761">
          <cell r="E761" t="str">
            <v>REM0001951</v>
          </cell>
          <cell r="F761" t="str">
            <v>铰链扶手小底盖</v>
          </cell>
          <cell r="G761" t="str">
            <v>PP</v>
          </cell>
          <cell r="H761" t="str">
            <v>Ea</v>
          </cell>
          <cell r="I761">
            <v>0</v>
          </cell>
          <cell r="J761">
            <v>0.23780000000000001</v>
          </cell>
          <cell r="K761">
            <v>0.23780000000000001</v>
          </cell>
          <cell r="L761">
            <v>0</v>
          </cell>
          <cell r="M761">
            <v>507</v>
          </cell>
          <cell r="N761">
            <v>0.23780000000000001</v>
          </cell>
          <cell r="O761">
            <v>0.23780000000000001</v>
          </cell>
          <cell r="P761">
            <v>0</v>
          </cell>
          <cell r="Q761">
            <v>120.5646</v>
          </cell>
          <cell r="R761">
            <v>-507</v>
          </cell>
        </row>
        <row r="762">
          <cell r="E762" t="str">
            <v>REM0001952</v>
          </cell>
          <cell r="F762" t="str">
            <v>捷运北京右后视镜</v>
          </cell>
          <cell r="G762" t="str">
            <v>L0821010024A0</v>
          </cell>
          <cell r="H762" t="str">
            <v>Ea</v>
          </cell>
          <cell r="I762">
            <v>62</v>
          </cell>
          <cell r="J762">
            <v>158.5049465079</v>
          </cell>
          <cell r="K762">
            <v>161.47817365079999</v>
          </cell>
          <cell r="L762">
            <v>9827.3066834898</v>
          </cell>
          <cell r="M762">
            <v>0</v>
          </cell>
          <cell r="N762">
            <v>161.83060441489999</v>
          </cell>
          <cell r="O762">
            <v>161.47817365079999</v>
          </cell>
          <cell r="P762">
            <v>0.35243076410000002</v>
          </cell>
          <cell r="Q762">
            <v>0</v>
          </cell>
          <cell r="R762">
            <v>0</v>
          </cell>
        </row>
        <row r="763">
          <cell r="E763" t="str">
            <v>REM0001953</v>
          </cell>
          <cell r="F763" t="str">
            <v>捷运北京左后视镜</v>
          </cell>
          <cell r="G763" t="str">
            <v>L0821010023A0</v>
          </cell>
          <cell r="H763" t="str">
            <v>Ea</v>
          </cell>
          <cell r="I763">
            <v>102</v>
          </cell>
          <cell r="J763">
            <v>160.66427160559999</v>
          </cell>
          <cell r="K763">
            <v>163.81817365079999</v>
          </cell>
          <cell r="L763">
            <v>16387.755703771199</v>
          </cell>
          <cell r="M763">
            <v>20</v>
          </cell>
          <cell r="N763">
            <v>164.0624425382</v>
          </cell>
          <cell r="O763">
            <v>163.81817365079999</v>
          </cell>
          <cell r="P763">
            <v>0.2442688874</v>
          </cell>
          <cell r="Q763">
            <v>3281.2488507640001</v>
          </cell>
          <cell r="R763">
            <v>-20</v>
          </cell>
        </row>
        <row r="764">
          <cell r="E764" t="str">
            <v>REM0001956</v>
          </cell>
          <cell r="F764" t="str">
            <v>捷运出口右后视镜改曲率</v>
          </cell>
          <cell r="G764" t="str">
            <v>1B20082100004</v>
          </cell>
          <cell r="H764" t="str">
            <v>Ea</v>
          </cell>
          <cell r="I764">
            <v>54</v>
          </cell>
          <cell r="J764">
            <v>160.48600396290001</v>
          </cell>
          <cell r="K764">
            <v>163.62499001</v>
          </cell>
          <cell r="L764">
            <v>8666.2442139966006</v>
          </cell>
          <cell r="M764">
            <v>40</v>
          </cell>
          <cell r="N764">
            <v>163.8781884295</v>
          </cell>
          <cell r="O764">
            <v>163.62499001</v>
          </cell>
          <cell r="P764">
            <v>0.25319841949999999</v>
          </cell>
          <cell r="Q764">
            <v>6555.1275371800002</v>
          </cell>
          <cell r="R764">
            <v>-40</v>
          </cell>
        </row>
        <row r="765">
          <cell r="E765" t="str">
            <v>REM0001959</v>
          </cell>
          <cell r="F765" t="str">
            <v>捷运出口左后视镜改曲率</v>
          </cell>
          <cell r="G765" t="str">
            <v>1B20082100206</v>
          </cell>
          <cell r="H765" t="str">
            <v>Ea</v>
          </cell>
          <cell r="I765">
            <v>60</v>
          </cell>
          <cell r="J765">
            <v>162.64532906060001</v>
          </cell>
          <cell r="K765">
            <v>165.96499001000001</v>
          </cell>
          <cell r="L765">
            <v>9758.7197436360002</v>
          </cell>
          <cell r="M765">
            <v>30</v>
          </cell>
          <cell r="N765">
            <v>166.1100265529</v>
          </cell>
          <cell r="O765">
            <v>165.96499001000001</v>
          </cell>
          <cell r="P765">
            <v>0.14503654290000001</v>
          </cell>
          <cell r="Q765">
            <v>4983.3007965870001</v>
          </cell>
          <cell r="R765">
            <v>-31</v>
          </cell>
        </row>
        <row r="766">
          <cell r="E766" t="str">
            <v>REM0001966</v>
          </cell>
          <cell r="F766" t="str">
            <v>康瑞H3宽车右后视镜</v>
          </cell>
          <cell r="G766" t="str">
            <v>L0821010210A0</v>
          </cell>
          <cell r="H766" t="str">
            <v>Ea</v>
          </cell>
          <cell r="I766">
            <v>200</v>
          </cell>
          <cell r="J766">
            <v>78.755593911199995</v>
          </cell>
          <cell r="K766">
            <v>82.130609226900006</v>
          </cell>
          <cell r="L766">
            <v>15751.118782240001</v>
          </cell>
          <cell r="M766">
            <v>2</v>
          </cell>
          <cell r="N766">
            <v>80.413522859300002</v>
          </cell>
          <cell r="O766">
            <v>82.130609226900006</v>
          </cell>
          <cell r="P766">
            <v>-1.7170863676000001</v>
          </cell>
          <cell r="Q766">
            <v>160.8270457186</v>
          </cell>
          <cell r="R766">
            <v>-71</v>
          </cell>
        </row>
        <row r="767">
          <cell r="E767" t="str">
            <v>REM0001967</v>
          </cell>
          <cell r="F767" t="str">
            <v>康瑞H3宽车左后视镜</v>
          </cell>
          <cell r="G767" t="str">
            <v>L0821010133A0</v>
          </cell>
          <cell r="H767" t="str">
            <v>Ea</v>
          </cell>
          <cell r="I767">
            <v>189</v>
          </cell>
          <cell r="J767">
            <v>81.120516287399994</v>
          </cell>
          <cell r="K767">
            <v>84.693409226900002</v>
          </cell>
          <cell r="L767">
            <v>15331.777578318601</v>
          </cell>
          <cell r="M767">
            <v>2</v>
          </cell>
          <cell r="N767">
            <v>82.857862492899997</v>
          </cell>
          <cell r="O767">
            <v>84.693409226900002</v>
          </cell>
          <cell r="P767">
            <v>-1.835546734</v>
          </cell>
          <cell r="Q767">
            <v>165.71572498579999</v>
          </cell>
          <cell r="R767">
            <v>-56</v>
          </cell>
        </row>
        <row r="768">
          <cell r="E768" t="str">
            <v>REM0001968</v>
          </cell>
          <cell r="F768" t="str">
            <v>康瑞H3右后视镜</v>
          </cell>
          <cell r="G768" t="str">
            <v>L0821010203A0</v>
          </cell>
          <cell r="H768" t="str">
            <v>Ea</v>
          </cell>
          <cell r="I768">
            <v>111</v>
          </cell>
          <cell r="J768">
            <v>81.664923625499995</v>
          </cell>
          <cell r="K768">
            <v>85.281254226900003</v>
          </cell>
          <cell r="L768">
            <v>9064.8065224304992</v>
          </cell>
          <cell r="M768">
            <v>0</v>
          </cell>
          <cell r="N768">
            <v>83.424882257099995</v>
          </cell>
          <cell r="O768">
            <v>85.281254226900003</v>
          </cell>
          <cell r="P768">
            <v>-1.8563719698000001</v>
          </cell>
          <cell r="Q768">
            <v>0</v>
          </cell>
          <cell r="R768">
            <v>-20</v>
          </cell>
        </row>
        <row r="769">
          <cell r="E769" t="str">
            <v>REM0001969</v>
          </cell>
          <cell r="F769" t="str">
            <v>康瑞H3左后视镜</v>
          </cell>
          <cell r="G769" t="str">
            <v>L0821010126A0</v>
          </cell>
          <cell r="H769" t="str">
            <v>Ea</v>
          </cell>
          <cell r="I769">
            <v>132</v>
          </cell>
          <cell r="J769">
            <v>80.192489992000006</v>
          </cell>
          <cell r="K769">
            <v>83.685619226900002</v>
          </cell>
          <cell r="L769">
            <v>10585.408678944001</v>
          </cell>
          <cell r="M769">
            <v>0</v>
          </cell>
          <cell r="N769">
            <v>81.903011870100002</v>
          </cell>
          <cell r="O769">
            <v>83.685619226900002</v>
          </cell>
          <cell r="P769">
            <v>-1.7826073568</v>
          </cell>
          <cell r="Q769">
            <v>0</v>
          </cell>
          <cell r="R769">
            <v>-25</v>
          </cell>
        </row>
        <row r="770">
          <cell r="E770" t="str">
            <v>REM0001970</v>
          </cell>
          <cell r="F770" t="str">
            <v>重卡内扶手按钮大(新灰)</v>
          </cell>
          <cell r="H770" t="str">
            <v>Ea</v>
          </cell>
          <cell r="I770">
            <v>2435</v>
          </cell>
          <cell r="J770">
            <v>4.7021850558000002</v>
          </cell>
          <cell r="K770">
            <v>4.5245023739999999</v>
          </cell>
          <cell r="L770">
            <v>11449.820610872999</v>
          </cell>
          <cell r="M770">
            <v>173</v>
          </cell>
          <cell r="N770">
            <v>4.7687544734999996</v>
          </cell>
          <cell r="O770">
            <v>4.5245023739999999</v>
          </cell>
          <cell r="P770">
            <v>0.24425209949999999</v>
          </cell>
          <cell r="Q770">
            <v>824.99452391550005</v>
          </cell>
          <cell r="R770">
            <v>100</v>
          </cell>
        </row>
        <row r="771">
          <cell r="E771" t="str">
            <v>REM0001971</v>
          </cell>
          <cell r="F771" t="str">
            <v>重卡内扶手按钮小(新灰)</v>
          </cell>
          <cell r="H771" t="str">
            <v>Ea</v>
          </cell>
          <cell r="I771">
            <v>2435</v>
          </cell>
          <cell r="J771">
            <v>4.6414315067</v>
          </cell>
          <cell r="K771">
            <v>4.4586654579999996</v>
          </cell>
          <cell r="L771">
            <v>11301.885718814499</v>
          </cell>
          <cell r="M771">
            <v>100</v>
          </cell>
          <cell r="N771">
            <v>4.7059607389</v>
          </cell>
          <cell r="O771">
            <v>4.4586654579999996</v>
          </cell>
          <cell r="P771">
            <v>0.2472952809</v>
          </cell>
          <cell r="Q771">
            <v>470.59607389000001</v>
          </cell>
          <cell r="R771">
            <v>100</v>
          </cell>
        </row>
        <row r="772">
          <cell r="E772" t="str">
            <v>REM0001972</v>
          </cell>
          <cell r="F772" t="str">
            <v>重卡内扶手按钮中(新灰)</v>
          </cell>
          <cell r="H772" t="str">
            <v>Ea</v>
          </cell>
          <cell r="I772">
            <v>2262</v>
          </cell>
          <cell r="J772">
            <v>4.6616820615999996</v>
          </cell>
          <cell r="K772">
            <v>4.4806104160000002</v>
          </cell>
          <cell r="L772">
            <v>10544.7248233392</v>
          </cell>
          <cell r="M772">
            <v>0</v>
          </cell>
          <cell r="N772">
            <v>4.7268913346000003</v>
          </cell>
          <cell r="O772">
            <v>4.4806104160000002</v>
          </cell>
          <cell r="P772">
            <v>0.24628091860000001</v>
          </cell>
          <cell r="Q772">
            <v>0</v>
          </cell>
          <cell r="R772">
            <v>-173</v>
          </cell>
        </row>
        <row r="773">
          <cell r="E773" t="str">
            <v>REM0001978</v>
          </cell>
          <cell r="F773" t="str">
            <v>欧马可小碗</v>
          </cell>
          <cell r="G773" t="str">
            <v>Q235</v>
          </cell>
          <cell r="H773" t="str">
            <v>Ea</v>
          </cell>
          <cell r="I773">
            <v>97</v>
          </cell>
          <cell r="J773">
            <v>6.0627204699999999E-2</v>
          </cell>
          <cell r="K773">
            <v>6.5699999999999995E-2</v>
          </cell>
          <cell r="L773">
            <v>5.8808388559000004</v>
          </cell>
          <cell r="M773">
            <v>160</v>
          </cell>
          <cell r="N773">
            <v>6.2663147299999999E-2</v>
          </cell>
          <cell r="O773">
            <v>6.5699999999999995E-2</v>
          </cell>
          <cell r="P773">
            <v>-3.0368526999999998E-3</v>
          </cell>
          <cell r="Q773">
            <v>10.026103568</v>
          </cell>
          <cell r="R773">
            <v>-160</v>
          </cell>
        </row>
        <row r="774">
          <cell r="E774" t="str">
            <v>REM0001979</v>
          </cell>
          <cell r="F774" t="str">
            <v>欧马可右舵改右镜杆喷涂</v>
          </cell>
          <cell r="G774" t="str">
            <v>Q235 ∮25*1.5mm</v>
          </cell>
          <cell r="H774" t="str">
            <v>Ea</v>
          </cell>
          <cell r="I774">
            <v>158</v>
          </cell>
          <cell r="J774">
            <v>9.7407551081000001</v>
          </cell>
          <cell r="K774">
            <v>10.57343</v>
          </cell>
          <cell r="L774">
            <v>1539.0393070798</v>
          </cell>
          <cell r="M774">
            <v>0</v>
          </cell>
          <cell r="N774">
            <v>10.0317120412</v>
          </cell>
          <cell r="O774">
            <v>10.57343</v>
          </cell>
          <cell r="P774">
            <v>-0.54171795879999995</v>
          </cell>
          <cell r="Q774">
            <v>0</v>
          </cell>
          <cell r="R774">
            <v>-80</v>
          </cell>
        </row>
        <row r="775">
          <cell r="E775" t="str">
            <v>REM0001980</v>
          </cell>
          <cell r="F775" t="str">
            <v>欧马可右舵改左镜杆喷涂</v>
          </cell>
          <cell r="G775" t="str">
            <v>Q235 ∮25*1.5mm</v>
          </cell>
          <cell r="H775" t="str">
            <v>Ea</v>
          </cell>
          <cell r="I775">
            <v>145</v>
          </cell>
          <cell r="J775">
            <v>9.4289010404999996</v>
          </cell>
          <cell r="K775">
            <v>10.24253</v>
          </cell>
          <cell r="L775">
            <v>1367.1906508725001</v>
          </cell>
          <cell r="M775">
            <v>0</v>
          </cell>
          <cell r="N775">
            <v>9.6949484609999992</v>
          </cell>
          <cell r="O775">
            <v>10.24253</v>
          </cell>
          <cell r="P775">
            <v>-0.54758153899999995</v>
          </cell>
          <cell r="Q775">
            <v>0</v>
          </cell>
          <cell r="R775">
            <v>-80</v>
          </cell>
        </row>
        <row r="776">
          <cell r="E776" t="str">
            <v>REM0001981</v>
          </cell>
          <cell r="F776" t="str">
            <v>欧马可右舵右后视镜</v>
          </cell>
          <cell r="G776" t="str">
            <v>L082100000004</v>
          </cell>
          <cell r="H776" t="str">
            <v>Ea</v>
          </cell>
          <cell r="I776">
            <v>308</v>
          </cell>
          <cell r="J776">
            <v>41.493207384599998</v>
          </cell>
          <cell r="K776">
            <v>42.838428986499999</v>
          </cell>
          <cell r="L776">
            <v>12779.9078744568</v>
          </cell>
          <cell r="M776">
            <v>80</v>
          </cell>
          <cell r="N776">
            <v>42.300775547000001</v>
          </cell>
          <cell r="O776">
            <v>42.838428986499999</v>
          </cell>
          <cell r="P776">
            <v>-0.5376534395</v>
          </cell>
          <cell r="Q776">
            <v>3384.0620437600001</v>
          </cell>
          <cell r="R776">
            <v>0</v>
          </cell>
        </row>
        <row r="777">
          <cell r="E777" t="str">
            <v>REM0001982</v>
          </cell>
          <cell r="F777" t="str">
            <v>欧马可右舵左后视镜</v>
          </cell>
          <cell r="G777" t="str">
            <v>L082100000003</v>
          </cell>
          <cell r="H777" t="str">
            <v>Ea</v>
          </cell>
          <cell r="I777">
            <v>304</v>
          </cell>
          <cell r="J777">
            <v>39.723347481799998</v>
          </cell>
          <cell r="K777">
            <v>40.9275289865</v>
          </cell>
          <cell r="L777">
            <v>12075.897634467199</v>
          </cell>
          <cell r="M777">
            <v>80</v>
          </cell>
          <cell r="N777">
            <v>40.457044345100002</v>
          </cell>
          <cell r="O777">
            <v>40.9275289865</v>
          </cell>
          <cell r="P777">
            <v>-0.47048464140000001</v>
          </cell>
          <cell r="Q777">
            <v>3236.5635476080001</v>
          </cell>
          <cell r="R777">
            <v>0</v>
          </cell>
        </row>
        <row r="778">
          <cell r="E778" t="str">
            <v>REM0001983</v>
          </cell>
          <cell r="F778" t="str">
            <v>欧马可右镜座</v>
          </cell>
          <cell r="G778" t="str">
            <v>铝</v>
          </cell>
          <cell r="H778" t="str">
            <v>Ea</v>
          </cell>
          <cell r="I778">
            <v>80</v>
          </cell>
          <cell r="J778">
            <v>7.1792945557000003</v>
          </cell>
          <cell r="K778">
            <v>7.78</v>
          </cell>
          <cell r="L778">
            <v>574.34356445599997</v>
          </cell>
          <cell r="M778">
            <v>0</v>
          </cell>
          <cell r="N778">
            <v>7.78</v>
          </cell>
          <cell r="O778">
            <v>7.78</v>
          </cell>
          <cell r="P778">
            <v>0</v>
          </cell>
          <cell r="Q778">
            <v>0</v>
          </cell>
          <cell r="R778">
            <v>-80</v>
          </cell>
        </row>
        <row r="779">
          <cell r="E779" t="str">
            <v>REM0001985</v>
          </cell>
          <cell r="F779" t="str">
            <v>欧马可右置左后视镜</v>
          </cell>
          <cell r="G779" t="str">
            <v>1B18082100501</v>
          </cell>
          <cell r="H779" t="str">
            <v>Ea</v>
          </cell>
          <cell r="I779">
            <v>132</v>
          </cell>
          <cell r="J779">
            <v>32.268492476600002</v>
          </cell>
          <cell r="K779">
            <v>32.856614284000003</v>
          </cell>
          <cell r="L779">
            <v>4259.4410069112</v>
          </cell>
          <cell r="M779">
            <v>0</v>
          </cell>
          <cell r="N779">
            <v>32.73606667</v>
          </cell>
          <cell r="O779">
            <v>32.856614284000003</v>
          </cell>
          <cell r="P779">
            <v>-0.120547614</v>
          </cell>
          <cell r="Q779">
            <v>0</v>
          </cell>
          <cell r="R779">
            <v>0</v>
          </cell>
        </row>
        <row r="780">
          <cell r="E780" t="str">
            <v>REM0001987</v>
          </cell>
          <cell r="F780" t="str">
            <v>欧马可左镜座</v>
          </cell>
          <cell r="G780" t="str">
            <v>铝</v>
          </cell>
          <cell r="H780" t="str">
            <v>Ea</v>
          </cell>
          <cell r="I780">
            <v>0</v>
          </cell>
          <cell r="J780">
            <v>6.2</v>
          </cell>
          <cell r="K780">
            <v>6.2</v>
          </cell>
          <cell r="L780">
            <v>0</v>
          </cell>
          <cell r="M780">
            <v>65</v>
          </cell>
          <cell r="N780">
            <v>6.2</v>
          </cell>
          <cell r="O780">
            <v>6.2</v>
          </cell>
          <cell r="P780">
            <v>0</v>
          </cell>
          <cell r="Q780">
            <v>403</v>
          </cell>
          <cell r="R780">
            <v>-65</v>
          </cell>
        </row>
        <row r="781">
          <cell r="E781" t="str">
            <v>REM0001989</v>
          </cell>
          <cell r="F781" t="str">
            <v>欧马克内视镜头(黑色)</v>
          </cell>
          <cell r="G781" t="str">
            <v>组件黑色</v>
          </cell>
          <cell r="H781" t="str">
            <v>Ea</v>
          </cell>
          <cell r="I781">
            <v>193</v>
          </cell>
          <cell r="J781">
            <v>4.4834602220999997</v>
          </cell>
          <cell r="K781">
            <v>4.8586</v>
          </cell>
          <cell r="L781">
            <v>865.30782286529995</v>
          </cell>
          <cell r="M781">
            <v>0</v>
          </cell>
          <cell r="N781">
            <v>4.6340208146000004</v>
          </cell>
          <cell r="O781">
            <v>4.8586</v>
          </cell>
          <cell r="P781">
            <v>-0.22457918539999999</v>
          </cell>
          <cell r="Q781">
            <v>0</v>
          </cell>
          <cell r="R781">
            <v>0</v>
          </cell>
        </row>
        <row r="782">
          <cell r="E782" t="str">
            <v>REM0001991</v>
          </cell>
          <cell r="F782" t="str">
            <v>欧马克室内镜杆(黑色)</v>
          </cell>
          <cell r="G782" t="str">
            <v>铸铝喷涂黑色</v>
          </cell>
          <cell r="H782" t="str">
            <v>Ea</v>
          </cell>
          <cell r="I782">
            <v>0</v>
          </cell>
          <cell r="J782">
            <v>1.9682999999999999</v>
          </cell>
          <cell r="K782">
            <v>1.9682999999999999</v>
          </cell>
          <cell r="L782">
            <v>0</v>
          </cell>
          <cell r="M782">
            <v>2622</v>
          </cell>
          <cell r="N782">
            <v>1.8773192215000001</v>
          </cell>
          <cell r="O782">
            <v>1.9682999999999999</v>
          </cell>
          <cell r="P782">
            <v>-9.0980778499999998E-2</v>
          </cell>
          <cell r="Q782">
            <v>4922.3309987729999</v>
          </cell>
          <cell r="R782">
            <v>-2589</v>
          </cell>
        </row>
        <row r="783">
          <cell r="E783" t="str">
            <v>REM0001992</v>
          </cell>
          <cell r="F783" t="str">
            <v>M31RB牌照板</v>
          </cell>
          <cell r="H783" t="str">
            <v>Ea</v>
          </cell>
          <cell r="I783">
            <v>101</v>
          </cell>
          <cell r="J783">
            <v>21.488896764700002</v>
          </cell>
          <cell r="K783">
            <v>21.683249154999999</v>
          </cell>
          <cell r="L783">
            <v>2170.3785732347001</v>
          </cell>
          <cell r="M783">
            <v>0</v>
          </cell>
          <cell r="N783">
            <v>21.951985941499998</v>
          </cell>
          <cell r="O783">
            <v>21.683249154999999</v>
          </cell>
          <cell r="P783">
            <v>0.26873678649999999</v>
          </cell>
          <cell r="Q783">
            <v>0</v>
          </cell>
          <cell r="R783">
            <v>0</v>
          </cell>
        </row>
        <row r="784">
          <cell r="E784" t="str">
            <v>REM0001993</v>
          </cell>
          <cell r="F784" t="str">
            <v>1580右后视镜</v>
          </cell>
          <cell r="G784" t="str">
            <v>1B15882100310</v>
          </cell>
          <cell r="H784" t="str">
            <v>Ea</v>
          </cell>
          <cell r="I784">
            <v>1243</v>
          </cell>
          <cell r="J784">
            <v>53.474919205500001</v>
          </cell>
          <cell r="K784">
            <v>54.929581413999998</v>
          </cell>
          <cell r="L784">
            <v>66469.324572436497</v>
          </cell>
          <cell r="M784">
            <v>1360</v>
          </cell>
          <cell r="N784">
            <v>54.293781547599998</v>
          </cell>
          <cell r="O784">
            <v>54.929581413999998</v>
          </cell>
          <cell r="P784">
            <v>-0.63579986639999997</v>
          </cell>
          <cell r="Q784">
            <v>73839.542904735994</v>
          </cell>
          <cell r="R784">
            <v>-1605</v>
          </cell>
        </row>
        <row r="785">
          <cell r="E785" t="str">
            <v>REM0001994</v>
          </cell>
          <cell r="F785" t="str">
            <v>1580左后视镜</v>
          </cell>
          <cell r="G785" t="str">
            <v>1B15882100300</v>
          </cell>
          <cell r="H785" t="str">
            <v>Ea</v>
          </cell>
          <cell r="I785">
            <v>984</v>
          </cell>
          <cell r="J785">
            <v>49.181597081900001</v>
          </cell>
          <cell r="K785">
            <v>50.264731414000003</v>
          </cell>
          <cell r="L785">
            <v>48394.691528589603</v>
          </cell>
          <cell r="M785">
            <v>1407</v>
          </cell>
          <cell r="N785">
            <v>50.041585930099998</v>
          </cell>
          <cell r="O785">
            <v>50.264731414000003</v>
          </cell>
          <cell r="P785">
            <v>-0.2231454839</v>
          </cell>
          <cell r="Q785">
            <v>70408.5114036507</v>
          </cell>
          <cell r="R785">
            <v>-1605</v>
          </cell>
        </row>
        <row r="786">
          <cell r="E786" t="str">
            <v>REM0001995</v>
          </cell>
          <cell r="F786" t="str">
            <v>新驭菱右后视镜</v>
          </cell>
          <cell r="G786" t="str">
            <v>L0821010205A0</v>
          </cell>
          <cell r="H786" t="str">
            <v>Ea</v>
          </cell>
          <cell r="I786">
            <v>1329</v>
          </cell>
          <cell r="J786">
            <v>40.403625947000002</v>
          </cell>
          <cell r="K786">
            <v>40.061188000000001</v>
          </cell>
          <cell r="L786">
            <v>53696.418883562998</v>
          </cell>
          <cell r="M786">
            <v>600</v>
          </cell>
          <cell r="N786">
            <v>41.568573095600001</v>
          </cell>
          <cell r="O786">
            <v>40.061188000000001</v>
          </cell>
          <cell r="P786">
            <v>1.5073850955999999</v>
          </cell>
          <cell r="Q786">
            <v>24941.143857359999</v>
          </cell>
          <cell r="R786">
            <v>-524</v>
          </cell>
        </row>
        <row r="787">
          <cell r="E787" t="str">
            <v>REM0001996</v>
          </cell>
          <cell r="F787" t="str">
            <v>新驭菱左后视镜</v>
          </cell>
          <cell r="G787" t="str">
            <v>L0821010127A0</v>
          </cell>
          <cell r="H787" t="str">
            <v>Ea</v>
          </cell>
          <cell r="I787">
            <v>1329</v>
          </cell>
          <cell r="J787">
            <v>40.403625947000002</v>
          </cell>
          <cell r="K787">
            <v>40.061188000000001</v>
          </cell>
          <cell r="L787">
            <v>53696.418883562998</v>
          </cell>
          <cell r="M787">
            <v>800</v>
          </cell>
          <cell r="N787">
            <v>41.568573095600001</v>
          </cell>
          <cell r="O787">
            <v>40.061188000000001</v>
          </cell>
          <cell r="P787">
            <v>1.5073850955999999</v>
          </cell>
          <cell r="Q787">
            <v>33254.858476480003</v>
          </cell>
          <cell r="R787">
            <v>-524</v>
          </cell>
        </row>
        <row r="788">
          <cell r="E788" t="str">
            <v>REM0001998</v>
          </cell>
          <cell r="F788" t="str">
            <v>驭菱右舵右后视镜</v>
          </cell>
          <cell r="G788" t="str">
            <v>1B14882100021</v>
          </cell>
          <cell r="H788" t="str">
            <v>Ea</v>
          </cell>
          <cell r="I788">
            <v>9</v>
          </cell>
          <cell r="J788">
            <v>21.073536492199999</v>
          </cell>
          <cell r="K788">
            <v>22.8368</v>
          </cell>
          <cell r="L788">
            <v>189.66182842980001</v>
          </cell>
          <cell r="M788">
            <v>0</v>
          </cell>
          <cell r="N788">
            <v>21.7812140409</v>
          </cell>
          <cell r="O788">
            <v>22.8368</v>
          </cell>
          <cell r="P788">
            <v>-1.0555859591000001</v>
          </cell>
          <cell r="Q788">
            <v>0</v>
          </cell>
          <cell r="R788">
            <v>0</v>
          </cell>
        </row>
        <row r="789">
          <cell r="E789" t="str">
            <v>REM0002001</v>
          </cell>
          <cell r="F789" t="str">
            <v>1475左后视镜</v>
          </cell>
          <cell r="G789" t="str">
            <v>1B14882100050</v>
          </cell>
          <cell r="H789" t="str">
            <v>EA</v>
          </cell>
          <cell r="I789">
            <v>19</v>
          </cell>
          <cell r="J789">
            <v>10.741719572699999</v>
          </cell>
          <cell r="K789">
            <v>11.640499999999999</v>
          </cell>
          <cell r="L789">
            <v>204.09267188129999</v>
          </cell>
          <cell r="M789">
            <v>0</v>
          </cell>
          <cell r="N789">
            <v>11.1024408868</v>
          </cell>
          <cell r="O789">
            <v>11.640499999999999</v>
          </cell>
          <cell r="P789">
            <v>-0.53805911319999999</v>
          </cell>
          <cell r="Q789">
            <v>0</v>
          </cell>
          <cell r="R789">
            <v>0</v>
          </cell>
        </row>
        <row r="790">
          <cell r="E790" t="str">
            <v>REM0002002</v>
          </cell>
          <cell r="F790" t="str">
            <v>1029镜头总成(含附件)</v>
          </cell>
          <cell r="G790" t="str">
            <v>0</v>
          </cell>
          <cell r="H790" t="str">
            <v>Ea</v>
          </cell>
          <cell r="I790">
            <v>63</v>
          </cell>
          <cell r="J790">
            <v>23.123913832700001</v>
          </cell>
          <cell r="K790">
            <v>22.837626011000001</v>
          </cell>
          <cell r="L790">
            <v>1456.8065714601</v>
          </cell>
          <cell r="M790">
            <v>0</v>
          </cell>
          <cell r="N790">
            <v>23.2567812391</v>
          </cell>
          <cell r="O790">
            <v>22.837626011000001</v>
          </cell>
          <cell r="P790">
            <v>0.4191552281</v>
          </cell>
          <cell r="Q790">
            <v>0</v>
          </cell>
          <cell r="R790">
            <v>-30</v>
          </cell>
        </row>
        <row r="791">
          <cell r="E791" t="str">
            <v>REM0002003</v>
          </cell>
          <cell r="F791" t="str">
            <v>1029室支架</v>
          </cell>
          <cell r="G791" t="str">
            <v>三元乙丙橡胶</v>
          </cell>
          <cell r="H791" t="str">
            <v>Ea</v>
          </cell>
          <cell r="I791">
            <v>0</v>
          </cell>
          <cell r="J791">
            <v>2.5999999999999999E-2</v>
          </cell>
          <cell r="K791">
            <v>2.5999999999999999E-2</v>
          </cell>
          <cell r="L791">
            <v>0</v>
          </cell>
          <cell r="M791">
            <v>2760</v>
          </cell>
          <cell r="N791">
            <v>2.5999999999999999E-2</v>
          </cell>
          <cell r="O791">
            <v>2.5999999999999999E-2</v>
          </cell>
          <cell r="P791">
            <v>0</v>
          </cell>
          <cell r="Q791">
            <v>71.760000000000005</v>
          </cell>
          <cell r="R791">
            <v>-2760</v>
          </cell>
        </row>
        <row r="792">
          <cell r="E792" t="str">
            <v>REM0002004</v>
          </cell>
          <cell r="F792" t="str">
            <v>158-01镜片</v>
          </cell>
          <cell r="G792" t="str">
            <v>浮法玻璃</v>
          </cell>
          <cell r="H792" t="str">
            <v>Ea</v>
          </cell>
          <cell r="I792">
            <v>0</v>
          </cell>
          <cell r="J792">
            <v>0.51</v>
          </cell>
          <cell r="K792">
            <v>0.51</v>
          </cell>
          <cell r="L792">
            <v>0</v>
          </cell>
          <cell r="M792">
            <v>2165</v>
          </cell>
          <cell r="N792">
            <v>0.48642625769999998</v>
          </cell>
          <cell r="O792">
            <v>0.51</v>
          </cell>
          <cell r="P792">
            <v>-2.3573742299999999E-2</v>
          </cell>
          <cell r="Q792">
            <v>1053.1128479204999</v>
          </cell>
          <cell r="R792">
            <v>-1300</v>
          </cell>
        </row>
        <row r="793">
          <cell r="E793" t="str">
            <v>REM0002010</v>
          </cell>
          <cell r="F793" t="str">
            <v>6486室内镜底盘</v>
          </cell>
          <cell r="G793" t="str">
            <v>PA6+GF35</v>
          </cell>
          <cell r="H793" t="str">
            <v>Ea</v>
          </cell>
          <cell r="I793">
            <v>6338</v>
          </cell>
          <cell r="J793">
            <v>4.8847872070999996</v>
          </cell>
          <cell r="K793">
            <v>4.7223832000000003</v>
          </cell>
          <cell r="L793">
            <v>30959.781318599798</v>
          </cell>
          <cell r="M793">
            <v>0</v>
          </cell>
          <cell r="N793">
            <v>4.9676179896999999</v>
          </cell>
          <cell r="O793">
            <v>4.7223832000000003</v>
          </cell>
          <cell r="P793">
            <v>0.24523478970000001</v>
          </cell>
          <cell r="Q793">
            <v>0</v>
          </cell>
          <cell r="R793">
            <v>-480</v>
          </cell>
        </row>
        <row r="794">
          <cell r="E794" t="str">
            <v>REM0002011</v>
          </cell>
          <cell r="F794" t="str">
            <v>6486室内镜体(黑色)</v>
          </cell>
          <cell r="G794" t="str">
            <v>PP黑色</v>
          </cell>
          <cell r="H794" t="str">
            <v>Ea</v>
          </cell>
          <cell r="I794">
            <v>225</v>
          </cell>
          <cell r="J794">
            <v>7.8487513738999999</v>
          </cell>
          <cell r="K794">
            <v>7.7694875569999997</v>
          </cell>
          <cell r="L794">
            <v>1765.9690591275</v>
          </cell>
          <cell r="M794">
            <v>1215</v>
          </cell>
          <cell r="N794">
            <v>7.9557394786</v>
          </cell>
          <cell r="O794">
            <v>7.7694875569999997</v>
          </cell>
          <cell r="P794">
            <v>0.18625192160000001</v>
          </cell>
          <cell r="Q794">
            <v>9666.2234664989992</v>
          </cell>
          <cell r="R794">
            <v>-480</v>
          </cell>
        </row>
        <row r="795">
          <cell r="E795" t="str">
            <v>REM0002018</v>
          </cell>
          <cell r="F795" t="str">
            <v>H3大镜头总成</v>
          </cell>
          <cell r="G795" t="str">
            <v>L0821010126A0/203A0</v>
          </cell>
          <cell r="H795" t="str">
            <v>Ea</v>
          </cell>
          <cell r="I795">
            <v>47</v>
          </cell>
          <cell r="J795">
            <v>19.532261154</v>
          </cell>
          <cell r="K795">
            <v>20.113649489</v>
          </cell>
          <cell r="L795">
            <v>918.01627423800005</v>
          </cell>
          <cell r="M795">
            <v>0</v>
          </cell>
          <cell r="N795">
            <v>19.869314894999999</v>
          </cell>
          <cell r="O795">
            <v>20.113649489</v>
          </cell>
          <cell r="P795">
            <v>-0.24433459399999999</v>
          </cell>
          <cell r="Q795">
            <v>0</v>
          </cell>
          <cell r="R795">
            <v>0</v>
          </cell>
        </row>
        <row r="796">
          <cell r="E796" t="str">
            <v>REM0002021</v>
          </cell>
          <cell r="F796" t="str">
            <v>K1右后视镜</v>
          </cell>
          <cell r="G796" t="str">
            <v>1B16282100002</v>
          </cell>
          <cell r="H796" t="str">
            <v>Ea</v>
          </cell>
          <cell r="I796">
            <v>2</v>
          </cell>
          <cell r="J796">
            <v>41.702273137900001</v>
          </cell>
          <cell r="K796">
            <v>43.351203990000002</v>
          </cell>
          <cell r="L796">
            <v>83.404546275800001</v>
          </cell>
          <cell r="M796">
            <v>7</v>
          </cell>
          <cell r="N796">
            <v>42.620981458800003</v>
          </cell>
          <cell r="O796">
            <v>43.351203990000002</v>
          </cell>
          <cell r="P796">
            <v>-0.73022253120000002</v>
          </cell>
          <cell r="Q796">
            <v>298.34687021159999</v>
          </cell>
          <cell r="R796">
            <v>-6</v>
          </cell>
        </row>
        <row r="797">
          <cell r="E797" t="str">
            <v>REM0002022</v>
          </cell>
          <cell r="F797" t="str">
            <v>奥铃左后视镜(山东)</v>
          </cell>
          <cell r="G797" t="str">
            <v>1B18082100017</v>
          </cell>
          <cell r="H797" t="str">
            <v>Ea</v>
          </cell>
          <cell r="I797">
            <v>186</v>
          </cell>
          <cell r="J797">
            <v>38.435702197399998</v>
          </cell>
          <cell r="K797">
            <v>39.152281536499999</v>
          </cell>
          <cell r="L797">
            <v>7149.0406087164001</v>
          </cell>
          <cell r="M797">
            <v>108</v>
          </cell>
          <cell r="N797">
            <v>39.013342099399999</v>
          </cell>
          <cell r="O797">
            <v>39.152281536499999</v>
          </cell>
          <cell r="P797">
            <v>-0.13893943710000001</v>
          </cell>
          <cell r="Q797">
            <v>4213.4409467351998</v>
          </cell>
          <cell r="R797">
            <v>-43</v>
          </cell>
        </row>
        <row r="798">
          <cell r="E798" t="str">
            <v>REM0002023</v>
          </cell>
          <cell r="F798" t="str">
            <v>奥铃右后视镜(山东)</v>
          </cell>
          <cell r="G798" t="str">
            <v>1B18082100018</v>
          </cell>
          <cell r="H798" t="str">
            <v>Ea</v>
          </cell>
          <cell r="I798">
            <v>176</v>
          </cell>
          <cell r="J798">
            <v>49.036805308399998</v>
          </cell>
          <cell r="K798">
            <v>50.564004870700003</v>
          </cell>
          <cell r="L798">
            <v>8630.4777342784</v>
          </cell>
          <cell r="M798">
            <v>0</v>
          </cell>
          <cell r="N798">
            <v>49.972360666500002</v>
          </cell>
          <cell r="O798">
            <v>50.564004870700003</v>
          </cell>
          <cell r="P798">
            <v>-0.59164420419999997</v>
          </cell>
          <cell r="Q798">
            <v>0</v>
          </cell>
          <cell r="R798">
            <v>-83</v>
          </cell>
        </row>
        <row r="799">
          <cell r="E799" t="str">
            <v>REM0002028</v>
          </cell>
          <cell r="F799" t="str">
            <v>1780左后视镜</v>
          </cell>
          <cell r="G799" t="str">
            <v>1B17882100030</v>
          </cell>
          <cell r="H799" t="str">
            <v>Ea</v>
          </cell>
          <cell r="I799">
            <v>1311</v>
          </cell>
          <cell r="J799">
            <v>52.263472042899998</v>
          </cell>
          <cell r="K799">
            <v>54.418328387999999</v>
          </cell>
          <cell r="L799">
            <v>68517.4118482419</v>
          </cell>
          <cell r="M799">
            <v>512</v>
          </cell>
          <cell r="N799">
            <v>53.339348635900002</v>
          </cell>
          <cell r="O799">
            <v>54.418328387999999</v>
          </cell>
          <cell r="P799">
            <v>-1.0789797521</v>
          </cell>
          <cell r="Q799">
            <v>27309.746501580801</v>
          </cell>
          <cell r="R799">
            <v>-864</v>
          </cell>
        </row>
        <row r="800">
          <cell r="E800" t="str">
            <v>REM0002029</v>
          </cell>
          <cell r="F800" t="str">
            <v>1780右后视镜</v>
          </cell>
          <cell r="G800" t="str">
            <v>1B17882100031</v>
          </cell>
          <cell r="H800" t="str">
            <v>Ea</v>
          </cell>
          <cell r="I800">
            <v>806</v>
          </cell>
          <cell r="J800">
            <v>53.071708484200002</v>
          </cell>
          <cell r="K800">
            <v>55.298428387999998</v>
          </cell>
          <cell r="L800">
            <v>42775.797038265198</v>
          </cell>
          <cell r="M800">
            <v>364</v>
          </cell>
          <cell r="N800">
            <v>54.0059368617</v>
          </cell>
          <cell r="O800">
            <v>55.298428387999998</v>
          </cell>
          <cell r="P800">
            <v>-1.2924915263000001</v>
          </cell>
          <cell r="Q800">
            <v>19658.1610176588</v>
          </cell>
          <cell r="R800">
            <v>-682</v>
          </cell>
        </row>
        <row r="801">
          <cell r="E801" t="str">
            <v>REM0002030</v>
          </cell>
          <cell r="F801" t="str">
            <v>1780带下视右后视镜</v>
          </cell>
          <cell r="G801" t="str">
            <v>1B17882100032</v>
          </cell>
          <cell r="H801" t="str">
            <v>Ea</v>
          </cell>
          <cell r="I801">
            <v>529</v>
          </cell>
          <cell r="J801">
            <v>57.711985331500003</v>
          </cell>
          <cell r="K801">
            <v>60.324728387999997</v>
          </cell>
          <cell r="L801">
            <v>30529.6402403635</v>
          </cell>
          <cell r="M801">
            <v>15</v>
          </cell>
          <cell r="N801">
            <v>58.838671476099996</v>
          </cell>
          <cell r="O801">
            <v>60.324728387999997</v>
          </cell>
          <cell r="P801">
            <v>-1.4860569119</v>
          </cell>
          <cell r="Q801">
            <v>882.58007214149995</v>
          </cell>
          <cell r="R801">
            <v>-249</v>
          </cell>
        </row>
        <row r="802">
          <cell r="E802" t="str">
            <v>REM0002031</v>
          </cell>
          <cell r="F802" t="str">
            <v>豪泺左后视镜</v>
          </cell>
          <cell r="G802" t="str">
            <v>WG1642777010/1</v>
          </cell>
          <cell r="H802" t="str">
            <v>Ea</v>
          </cell>
          <cell r="I802">
            <v>11</v>
          </cell>
          <cell r="J802">
            <v>143.39113868760001</v>
          </cell>
          <cell r="K802">
            <v>145.84323857000001</v>
          </cell>
          <cell r="L802">
            <v>1577.3025255636001</v>
          </cell>
          <cell r="M802">
            <v>0</v>
          </cell>
          <cell r="N802">
            <v>143.31548301620001</v>
          </cell>
          <cell r="O802">
            <v>145.84323857000001</v>
          </cell>
          <cell r="P802">
            <v>-2.5277555538000001</v>
          </cell>
          <cell r="Q802">
            <v>0</v>
          </cell>
          <cell r="R802">
            <v>0</v>
          </cell>
        </row>
        <row r="803">
          <cell r="E803" t="str">
            <v>REM0002032</v>
          </cell>
          <cell r="F803" t="str">
            <v>豪泺右后视镜</v>
          </cell>
          <cell r="G803" t="str">
            <v>WG1642777020/1</v>
          </cell>
          <cell r="H803" t="str">
            <v>Ea</v>
          </cell>
          <cell r="I803">
            <v>28</v>
          </cell>
          <cell r="J803">
            <v>142.82036597230001</v>
          </cell>
          <cell r="K803">
            <v>145.22033857</v>
          </cell>
          <cell r="L803">
            <v>3998.9702472243998</v>
          </cell>
          <cell r="M803">
            <v>0</v>
          </cell>
          <cell r="N803">
            <v>143.04924072029999</v>
          </cell>
          <cell r="O803">
            <v>145.22033857</v>
          </cell>
          <cell r="P803">
            <v>-2.1710978497000002</v>
          </cell>
          <cell r="Q803">
            <v>0</v>
          </cell>
          <cell r="R803">
            <v>0</v>
          </cell>
        </row>
        <row r="804">
          <cell r="E804" t="str">
            <v>REM0002033</v>
          </cell>
          <cell r="F804" t="str">
            <v>奥铃左后视镜67(山东)</v>
          </cell>
          <cell r="G804" t="str">
            <v>1B18082100067</v>
          </cell>
          <cell r="H804" t="str">
            <v>Ea</v>
          </cell>
          <cell r="I804">
            <v>37</v>
          </cell>
          <cell r="J804">
            <v>42.386246572099999</v>
          </cell>
          <cell r="K804">
            <v>43.1919728365</v>
          </cell>
          <cell r="L804">
            <v>1568.2911231677001</v>
          </cell>
          <cell r="M804">
            <v>0</v>
          </cell>
          <cell r="N804">
            <v>43.237698635100003</v>
          </cell>
          <cell r="O804">
            <v>43.1919728365</v>
          </cell>
          <cell r="P804">
            <v>4.5725798599999999E-2</v>
          </cell>
          <cell r="Q804">
            <v>0</v>
          </cell>
          <cell r="R804">
            <v>0</v>
          </cell>
        </row>
        <row r="805">
          <cell r="E805" t="str">
            <v>REM0002034</v>
          </cell>
          <cell r="F805" t="str">
            <v>奥铃右后视镜68(山东)</v>
          </cell>
          <cell r="G805" t="str">
            <v>1B18082100068</v>
          </cell>
          <cell r="H805" t="str">
            <v>Ea</v>
          </cell>
          <cell r="I805">
            <v>39</v>
          </cell>
          <cell r="J805">
            <v>52.9873496831</v>
          </cell>
          <cell r="K805">
            <v>54.603696170699997</v>
          </cell>
          <cell r="L805">
            <v>2066.5066376409</v>
          </cell>
          <cell r="M805">
            <v>0</v>
          </cell>
          <cell r="N805">
            <v>54.1967172023</v>
          </cell>
          <cell r="O805">
            <v>54.603696170699997</v>
          </cell>
          <cell r="P805">
            <v>-0.40697896839999997</v>
          </cell>
          <cell r="Q805">
            <v>0</v>
          </cell>
          <cell r="R805">
            <v>0</v>
          </cell>
        </row>
        <row r="806">
          <cell r="E806" t="str">
            <v>REM0002041</v>
          </cell>
          <cell r="F806" t="str">
            <v>奥驰A左后视镜</v>
          </cell>
          <cell r="G806" t="str">
            <v>8202015-Y64-01</v>
          </cell>
          <cell r="H806" t="str">
            <v>Ea</v>
          </cell>
          <cell r="I806">
            <v>490</v>
          </cell>
          <cell r="J806">
            <v>81.250462121200002</v>
          </cell>
          <cell r="K806">
            <v>84.775752581999996</v>
          </cell>
          <cell r="L806">
            <v>39812.726439388003</v>
          </cell>
          <cell r="M806">
            <v>164</v>
          </cell>
          <cell r="N806">
            <v>77.924271921499994</v>
          </cell>
          <cell r="O806">
            <v>84.775752581999996</v>
          </cell>
          <cell r="P806">
            <v>-6.8514806605</v>
          </cell>
          <cell r="Q806">
            <v>12779.580595126001</v>
          </cell>
          <cell r="R806">
            <v>-202</v>
          </cell>
        </row>
        <row r="807">
          <cell r="E807" t="str">
            <v>REM0002042</v>
          </cell>
          <cell r="F807" t="str">
            <v>奥驰A右后视镜</v>
          </cell>
          <cell r="G807" t="str">
            <v>8202020-Y64-01</v>
          </cell>
          <cell r="H807" t="str">
            <v>Ea</v>
          </cell>
          <cell r="I807">
            <v>450</v>
          </cell>
          <cell r="J807">
            <v>84.375217540500003</v>
          </cell>
          <cell r="K807">
            <v>86.940837032000005</v>
          </cell>
          <cell r="L807">
            <v>37968.847893225</v>
          </cell>
          <cell r="M807">
            <v>200</v>
          </cell>
          <cell r="N807">
            <v>87.742102757400005</v>
          </cell>
          <cell r="O807">
            <v>86.940837032000005</v>
          </cell>
          <cell r="P807">
            <v>0.80126572539999996</v>
          </cell>
          <cell r="Q807">
            <v>17548.420551480001</v>
          </cell>
          <cell r="R807">
            <v>-206</v>
          </cell>
        </row>
        <row r="808">
          <cell r="E808" t="str">
            <v>REM0002043</v>
          </cell>
          <cell r="F808" t="str">
            <v>奥驰V左后视镜</v>
          </cell>
          <cell r="G808" t="str">
            <v>8202015-P73-01</v>
          </cell>
          <cell r="H808" t="str">
            <v>Ea</v>
          </cell>
          <cell r="I808">
            <v>103</v>
          </cell>
          <cell r="J808">
            <v>67.941487487900005</v>
          </cell>
          <cell r="K808">
            <v>70.327242581999997</v>
          </cell>
          <cell r="L808">
            <v>6997.9732112537004</v>
          </cell>
          <cell r="M808">
            <v>115</v>
          </cell>
          <cell r="N808">
            <v>63.339179852400001</v>
          </cell>
          <cell r="O808">
            <v>70.327242581999997</v>
          </cell>
          <cell r="P808">
            <v>-6.9880627296000002</v>
          </cell>
          <cell r="Q808">
            <v>7284.005683026</v>
          </cell>
          <cell r="R808">
            <v>-29</v>
          </cell>
        </row>
        <row r="809">
          <cell r="E809" t="str">
            <v>REM0002044</v>
          </cell>
          <cell r="F809" t="str">
            <v>奥驰V右后视镜</v>
          </cell>
          <cell r="G809" t="str">
            <v>8202020-P73-01</v>
          </cell>
          <cell r="H809" t="str">
            <v>Ea</v>
          </cell>
          <cell r="I809">
            <v>255</v>
          </cell>
          <cell r="J809">
            <v>78.521449237699997</v>
          </cell>
          <cell r="K809">
            <v>80.568917032000002</v>
          </cell>
          <cell r="L809">
            <v>20022.969555613501</v>
          </cell>
          <cell r="M809">
            <v>0</v>
          </cell>
          <cell r="N809">
            <v>80.867505373499995</v>
          </cell>
          <cell r="O809">
            <v>80.568917032000002</v>
          </cell>
          <cell r="P809">
            <v>0.29858834150000002</v>
          </cell>
          <cell r="Q809">
            <v>0</v>
          </cell>
          <cell r="R809">
            <v>-49</v>
          </cell>
        </row>
        <row r="810">
          <cell r="E810" t="str">
            <v>REM0002055</v>
          </cell>
          <cell r="F810" t="str">
            <v>奥铃升级左后视镜</v>
          </cell>
          <cell r="G810" t="str">
            <v>L0821010057A0</v>
          </cell>
          <cell r="H810" t="str">
            <v>Ea</v>
          </cell>
          <cell r="I810">
            <v>1021</v>
          </cell>
          <cell r="J810">
            <v>93.442184325499994</v>
          </cell>
          <cell r="K810">
            <v>97.985650093000004</v>
          </cell>
          <cell r="L810">
            <v>95404.470196335504</v>
          </cell>
          <cell r="M810">
            <v>370</v>
          </cell>
          <cell r="N810">
            <v>95.321015239900007</v>
          </cell>
          <cell r="O810">
            <v>97.985650093000004</v>
          </cell>
          <cell r="P810">
            <v>-2.6646348530999999</v>
          </cell>
          <cell r="Q810">
            <v>35268.775638763</v>
          </cell>
          <cell r="R810">
            <v>-1121</v>
          </cell>
        </row>
        <row r="811">
          <cell r="E811" t="str">
            <v>REM0002056</v>
          </cell>
          <cell r="F811" t="str">
            <v>奥铃升级右后视镜</v>
          </cell>
          <cell r="G811" t="str">
            <v>L0821010058A0</v>
          </cell>
          <cell r="H811" t="str">
            <v>Ea</v>
          </cell>
          <cell r="I811">
            <v>1011</v>
          </cell>
          <cell r="J811">
            <v>90.645489208599997</v>
          </cell>
          <cell r="K811">
            <v>94.954950092999994</v>
          </cell>
          <cell r="L811">
            <v>91642.589589894604</v>
          </cell>
          <cell r="M811">
            <v>370</v>
          </cell>
          <cell r="N811">
            <v>92.430403359300001</v>
          </cell>
          <cell r="O811">
            <v>94.954950092999994</v>
          </cell>
          <cell r="P811">
            <v>-2.5245467336999998</v>
          </cell>
          <cell r="Q811">
            <v>34199.249242940998</v>
          </cell>
          <cell r="R811">
            <v>-1121</v>
          </cell>
        </row>
        <row r="812">
          <cell r="E812" t="str">
            <v>REM0002057</v>
          </cell>
          <cell r="F812" t="str">
            <v>奥铃升级宽车左后视镜</v>
          </cell>
          <cell r="G812" t="str">
            <v>L0821010177A0</v>
          </cell>
          <cell r="H812" t="str">
            <v>Ea</v>
          </cell>
          <cell r="I812">
            <v>80</v>
          </cell>
          <cell r="J812">
            <v>95.078920458900001</v>
          </cell>
          <cell r="K812">
            <v>99.772150092999993</v>
          </cell>
          <cell r="L812">
            <v>7606.3136367119996</v>
          </cell>
          <cell r="M812">
            <v>20</v>
          </cell>
          <cell r="N812">
            <v>96.986463228299996</v>
          </cell>
          <cell r="O812">
            <v>99.772150092999993</v>
          </cell>
          <cell r="P812">
            <v>-2.7856868647000002</v>
          </cell>
          <cell r="Q812">
            <v>1939.729264566</v>
          </cell>
          <cell r="R812">
            <v>-47</v>
          </cell>
        </row>
        <row r="813">
          <cell r="E813" t="str">
            <v>REM0002058</v>
          </cell>
          <cell r="F813" t="str">
            <v>奥铃升级宽车右后视镜</v>
          </cell>
          <cell r="G813" t="str">
            <v>L0821010178A0</v>
          </cell>
          <cell r="H813" t="str">
            <v>Ea</v>
          </cell>
          <cell r="I813">
            <v>96</v>
          </cell>
          <cell r="J813">
            <v>92.401329654099996</v>
          </cell>
          <cell r="K813">
            <v>96.870520092999996</v>
          </cell>
          <cell r="L813">
            <v>8870.5276467936001</v>
          </cell>
          <cell r="M813">
            <v>32</v>
          </cell>
          <cell r="N813">
            <v>94.218955342000001</v>
          </cell>
          <cell r="O813">
            <v>96.870520092999996</v>
          </cell>
          <cell r="P813">
            <v>-2.651564751</v>
          </cell>
          <cell r="Q813">
            <v>3015.006570944</v>
          </cell>
          <cell r="R813">
            <v>-42</v>
          </cell>
        </row>
        <row r="814">
          <cell r="E814" t="str">
            <v>REM0002064</v>
          </cell>
          <cell r="F814" t="str">
            <v>电线0.5㎡黑(绝缘)</v>
          </cell>
          <cell r="G814" t="str">
            <v>RV 0.5</v>
          </cell>
          <cell r="H814" t="str">
            <v>M</v>
          </cell>
          <cell r="I814">
            <v>787.89499999999998</v>
          </cell>
          <cell r="J814">
            <v>0.27840529139999998</v>
          </cell>
          <cell r="K814">
            <v>0.30170000000000002</v>
          </cell>
          <cell r="L814">
            <v>219.35413706759999</v>
          </cell>
          <cell r="M814">
            <v>0</v>
          </cell>
          <cell r="N814">
            <v>0.28775451359999998</v>
          </cell>
          <cell r="O814">
            <v>0.30170000000000002</v>
          </cell>
          <cell r="P814">
            <v>-1.39454864E-2</v>
          </cell>
          <cell r="Q814">
            <v>0</v>
          </cell>
          <cell r="R814">
            <v>-10.005000000000001</v>
          </cell>
        </row>
        <row r="815">
          <cell r="E815" t="str">
            <v>REM0002065</v>
          </cell>
          <cell r="F815" t="str">
            <v>0.75平方黄线</v>
          </cell>
          <cell r="G815" t="str">
            <v>0.75铜导线</v>
          </cell>
          <cell r="H815" t="str">
            <v>M</v>
          </cell>
          <cell r="I815">
            <v>120</v>
          </cell>
          <cell r="J815">
            <v>1.8548048915999999</v>
          </cell>
          <cell r="K815">
            <v>2.0099999999999998</v>
          </cell>
          <cell r="L815">
            <v>222.57658699199999</v>
          </cell>
          <cell r="M815">
            <v>1200</v>
          </cell>
          <cell r="N815">
            <v>1.9170917214000001</v>
          </cell>
          <cell r="O815">
            <v>2.0099999999999998</v>
          </cell>
          <cell r="P815">
            <v>-9.2908278600000005E-2</v>
          </cell>
          <cell r="Q815">
            <v>2300.51006568</v>
          </cell>
          <cell r="R815">
            <v>0</v>
          </cell>
        </row>
        <row r="816">
          <cell r="E816" t="str">
            <v>REM0002066</v>
          </cell>
          <cell r="F816" t="str">
            <v>￠2*6铜空芯</v>
          </cell>
          <cell r="G816" t="str">
            <v>铜</v>
          </cell>
          <cell r="H816" t="str">
            <v>Ea</v>
          </cell>
          <cell r="I816">
            <v>20454</v>
          </cell>
          <cell r="J816">
            <v>4.90000695E-2</v>
          </cell>
          <cell r="K816">
            <v>5.3100000000000001E-2</v>
          </cell>
          <cell r="L816">
            <v>1002.247421553</v>
          </cell>
          <cell r="M816">
            <v>0</v>
          </cell>
          <cell r="N816">
            <v>5.0645557399999999E-2</v>
          </cell>
          <cell r="O816">
            <v>5.3100000000000001E-2</v>
          </cell>
          <cell r="P816">
            <v>-2.4544426E-3</v>
          </cell>
          <cell r="Q816">
            <v>0</v>
          </cell>
          <cell r="R816">
            <v>-4080</v>
          </cell>
        </row>
        <row r="817">
          <cell r="E817" t="str">
            <v>REM0002068</v>
          </cell>
          <cell r="F817" t="str">
            <v>￠3.5护管</v>
          </cell>
          <cell r="G817" t="str">
            <v>PVC</v>
          </cell>
          <cell r="H817" t="str">
            <v>M</v>
          </cell>
          <cell r="I817">
            <v>2954.4</v>
          </cell>
          <cell r="J817">
            <v>6.0719483499999997E-2</v>
          </cell>
          <cell r="K817">
            <v>6.5799999999999997E-2</v>
          </cell>
          <cell r="L817">
            <v>179.38964205240001</v>
          </cell>
          <cell r="M817">
            <v>0</v>
          </cell>
          <cell r="N817">
            <v>6.2758524999999996E-2</v>
          </cell>
          <cell r="O817">
            <v>6.5799999999999997E-2</v>
          </cell>
          <cell r="P817">
            <v>-3.0414750000000001E-3</v>
          </cell>
          <cell r="Q817">
            <v>0</v>
          </cell>
          <cell r="R817">
            <v>-340</v>
          </cell>
        </row>
        <row r="818">
          <cell r="E818" t="str">
            <v>REM0002069</v>
          </cell>
          <cell r="F818" t="str">
            <v>￠8护管</v>
          </cell>
          <cell r="H818" t="str">
            <v>M</v>
          </cell>
          <cell r="I818">
            <v>292</v>
          </cell>
          <cell r="J818">
            <v>0.14921490100000001</v>
          </cell>
          <cell r="K818">
            <v>0.16170000000000001</v>
          </cell>
          <cell r="L818">
            <v>43.570751092000002</v>
          </cell>
          <cell r="M818">
            <v>0</v>
          </cell>
          <cell r="N818">
            <v>0.154225737</v>
          </cell>
          <cell r="O818">
            <v>0.16170000000000001</v>
          </cell>
          <cell r="P818">
            <v>-7.4742630000000001E-3</v>
          </cell>
          <cell r="Q818">
            <v>0</v>
          </cell>
          <cell r="R818">
            <v>0</v>
          </cell>
        </row>
        <row r="819">
          <cell r="E819" t="str">
            <v>REM0002070</v>
          </cell>
          <cell r="F819" t="str">
            <v>￠3热缩管</v>
          </cell>
          <cell r="H819" t="str">
            <v>M</v>
          </cell>
          <cell r="I819">
            <v>1585.64</v>
          </cell>
          <cell r="J819">
            <v>0.19886092250000001</v>
          </cell>
          <cell r="K819">
            <v>0.2155</v>
          </cell>
          <cell r="L819">
            <v>315.32183315290001</v>
          </cell>
          <cell r="M819">
            <v>0</v>
          </cell>
          <cell r="N819">
            <v>0.2055389383</v>
          </cell>
          <cell r="O819">
            <v>0.2155</v>
          </cell>
          <cell r="P819">
            <v>-9.9610616999999992E-3</v>
          </cell>
          <cell r="Q819">
            <v>0</v>
          </cell>
          <cell r="R819">
            <v>-29.22</v>
          </cell>
        </row>
        <row r="820">
          <cell r="E820" t="str">
            <v>REM0002073</v>
          </cell>
          <cell r="F820" t="str">
            <v>1780镜头总成(含附件)</v>
          </cell>
          <cell r="G820" t="str">
            <v>0</v>
          </cell>
          <cell r="H820" t="str">
            <v>Ea</v>
          </cell>
          <cell r="I820">
            <v>95</v>
          </cell>
          <cell r="J820">
            <v>17.7188616233</v>
          </cell>
          <cell r="K820">
            <v>17.792848984999999</v>
          </cell>
          <cell r="L820">
            <v>1683.2918542135001</v>
          </cell>
          <cell r="M820">
            <v>25</v>
          </cell>
          <cell r="N820">
            <v>17.7294689545</v>
          </cell>
          <cell r="O820">
            <v>17.792848984999999</v>
          </cell>
          <cell r="P820">
            <v>-6.3380030500000004E-2</v>
          </cell>
          <cell r="Q820">
            <v>443.23672386250001</v>
          </cell>
          <cell r="R820">
            <v>-60</v>
          </cell>
        </row>
        <row r="821">
          <cell r="E821" t="str">
            <v>REM0002084</v>
          </cell>
          <cell r="F821" t="str">
            <v>1475杆盘(黑色)</v>
          </cell>
          <cell r="G821" t="str">
            <v>ABS黑色</v>
          </cell>
          <cell r="H821" t="str">
            <v>Ea</v>
          </cell>
          <cell r="I821">
            <v>0</v>
          </cell>
          <cell r="J821">
            <v>1.2433000000000001</v>
          </cell>
          <cell r="K821">
            <v>1.2433000000000001</v>
          </cell>
          <cell r="L821">
            <v>0</v>
          </cell>
          <cell r="M821">
            <v>80</v>
          </cell>
          <cell r="N821">
            <v>1.2433000000000001</v>
          </cell>
          <cell r="O821">
            <v>1.2433000000000001</v>
          </cell>
          <cell r="P821">
            <v>0</v>
          </cell>
          <cell r="Q821">
            <v>99.463999999999999</v>
          </cell>
          <cell r="R821">
            <v>-80</v>
          </cell>
        </row>
        <row r="822">
          <cell r="E822" t="str">
            <v>REM0002089</v>
          </cell>
          <cell r="F822" t="str">
            <v>ETX改型前下视镜安装板</v>
          </cell>
          <cell r="G822" t="str">
            <v>镀彩</v>
          </cell>
          <cell r="H822" t="str">
            <v>Ea</v>
          </cell>
          <cell r="I822">
            <v>1</v>
          </cell>
          <cell r="J822">
            <v>0.8074399404</v>
          </cell>
          <cell r="K822">
            <v>0.875</v>
          </cell>
          <cell r="L822">
            <v>0.8074399404</v>
          </cell>
          <cell r="M822">
            <v>225</v>
          </cell>
          <cell r="N822">
            <v>0.83455485380000005</v>
          </cell>
          <cell r="O822">
            <v>0.875</v>
          </cell>
          <cell r="P822">
            <v>-4.0445146199999997E-2</v>
          </cell>
          <cell r="Q822">
            <v>187.774842105</v>
          </cell>
          <cell r="R822">
            <v>-225</v>
          </cell>
        </row>
        <row r="823">
          <cell r="E823" t="str">
            <v>REM0002090</v>
          </cell>
          <cell r="F823" t="str">
            <v>豪泺电加热左后视镜</v>
          </cell>
          <cell r="G823" t="str">
            <v>TG16427700030/1</v>
          </cell>
          <cell r="H823" t="str">
            <v>Ea</v>
          </cell>
          <cell r="I823">
            <v>21</v>
          </cell>
          <cell r="J823">
            <v>157.6904388225</v>
          </cell>
          <cell r="K823">
            <v>161.09031554500001</v>
          </cell>
          <cell r="L823">
            <v>3311.4992152724999</v>
          </cell>
          <cell r="M823">
            <v>32</v>
          </cell>
          <cell r="N823">
            <v>158.10671491479999</v>
          </cell>
          <cell r="O823">
            <v>161.09031554500001</v>
          </cell>
          <cell r="P823">
            <v>-2.9836006302000002</v>
          </cell>
          <cell r="Q823">
            <v>5059.4148772735998</v>
          </cell>
          <cell r="R823">
            <v>-52</v>
          </cell>
        </row>
        <row r="824">
          <cell r="E824" t="str">
            <v>REM0002091</v>
          </cell>
          <cell r="F824" t="str">
            <v>豪泺电加热右后视镜</v>
          </cell>
          <cell r="G824" t="str">
            <v>TG16427700040/1</v>
          </cell>
          <cell r="H824" t="str">
            <v>Ea</v>
          </cell>
          <cell r="I824">
            <v>18</v>
          </cell>
          <cell r="J824">
            <v>157.1196661072</v>
          </cell>
          <cell r="K824">
            <v>160.46741554499999</v>
          </cell>
          <cell r="L824">
            <v>2828.1539899295999</v>
          </cell>
          <cell r="M824">
            <v>36</v>
          </cell>
          <cell r="N824">
            <v>157.84047261890001</v>
          </cell>
          <cell r="O824">
            <v>160.46741554499999</v>
          </cell>
          <cell r="P824">
            <v>-2.6269429260999999</v>
          </cell>
          <cell r="Q824">
            <v>5682.2570142803997</v>
          </cell>
          <cell r="R824">
            <v>-52</v>
          </cell>
        </row>
        <row r="825">
          <cell r="E825" t="str">
            <v>REM0002092</v>
          </cell>
          <cell r="F825" t="str">
            <v>奥铃镜头总成(含附件)</v>
          </cell>
          <cell r="G825" t="str">
            <v>0</v>
          </cell>
          <cell r="H825" t="str">
            <v>Ea</v>
          </cell>
          <cell r="I825">
            <v>15</v>
          </cell>
          <cell r="J825">
            <v>22.821320523400001</v>
          </cell>
          <cell r="K825">
            <v>22.5862564715</v>
          </cell>
          <cell r="L825">
            <v>342.31980785100001</v>
          </cell>
          <cell r="M825">
            <v>0</v>
          </cell>
          <cell r="N825">
            <v>22.5862564715</v>
          </cell>
          <cell r="O825">
            <v>22.5862564715</v>
          </cell>
          <cell r="P825">
            <v>0</v>
          </cell>
          <cell r="Q825">
            <v>0</v>
          </cell>
          <cell r="R825">
            <v>-15</v>
          </cell>
        </row>
        <row r="826">
          <cell r="E826" t="str">
            <v>REM0002096</v>
          </cell>
          <cell r="F826" t="str">
            <v>B40L低配左外后视镜</v>
          </cell>
          <cell r="G826" t="str">
            <v>B00009686</v>
          </cell>
          <cell r="H826" t="str">
            <v>Ea</v>
          </cell>
          <cell r="I826">
            <v>6</v>
          </cell>
          <cell r="J826">
            <v>214.48250914869999</v>
          </cell>
          <cell r="K826">
            <v>218.36544384000001</v>
          </cell>
          <cell r="L826">
            <v>1286.8950548922001</v>
          </cell>
          <cell r="M826">
            <v>12</v>
          </cell>
          <cell r="N826">
            <v>218.6735401199</v>
          </cell>
          <cell r="O826">
            <v>218.36544384000001</v>
          </cell>
          <cell r="P826">
            <v>0.30809627989999999</v>
          </cell>
          <cell r="Q826">
            <v>2624.0824814388002</v>
          </cell>
          <cell r="R826">
            <v>-1</v>
          </cell>
        </row>
        <row r="827">
          <cell r="E827" t="str">
            <v>REM0002097</v>
          </cell>
          <cell r="F827" t="str">
            <v>B40L低配右外后视镜</v>
          </cell>
          <cell r="G827" t="str">
            <v>B00009697</v>
          </cell>
          <cell r="H827" t="str">
            <v>Ea</v>
          </cell>
          <cell r="I827">
            <v>15</v>
          </cell>
          <cell r="J827">
            <v>214.9014551292</v>
          </cell>
          <cell r="K827">
            <v>218.81944383999999</v>
          </cell>
          <cell r="L827">
            <v>3223.5218269379998</v>
          </cell>
          <cell r="M827">
            <v>12</v>
          </cell>
          <cell r="N827">
            <v>219.10655486690001</v>
          </cell>
          <cell r="O827">
            <v>218.81944383999999</v>
          </cell>
          <cell r="P827">
            <v>0.28711102690000001</v>
          </cell>
          <cell r="Q827">
            <v>2629.2786584027999</v>
          </cell>
          <cell r="R827">
            <v>-1</v>
          </cell>
        </row>
        <row r="828">
          <cell r="E828" t="str">
            <v>REM0002118</v>
          </cell>
          <cell r="F828" t="str">
            <v>ETX改型后视镜镜头骨架</v>
          </cell>
          <cell r="G828" t="str">
            <v>铝镁合金</v>
          </cell>
          <cell r="H828" t="str">
            <v>Ea</v>
          </cell>
          <cell r="I828">
            <v>59</v>
          </cell>
          <cell r="J828">
            <v>14.175876987700001</v>
          </cell>
          <cell r="K828">
            <v>15.362</v>
          </cell>
          <cell r="L828">
            <v>836.3767422743</v>
          </cell>
          <cell r="M828">
            <v>0</v>
          </cell>
          <cell r="N828">
            <v>14.6519219022</v>
          </cell>
          <cell r="O828">
            <v>15.362</v>
          </cell>
          <cell r="P828">
            <v>-0.71007809779999997</v>
          </cell>
          <cell r="Q828">
            <v>0</v>
          </cell>
          <cell r="R828">
            <v>0</v>
          </cell>
        </row>
        <row r="829">
          <cell r="E829" t="str">
            <v>REM0002127</v>
          </cell>
          <cell r="F829" t="str">
            <v>M31RB镜座左</v>
          </cell>
          <cell r="H829" t="str">
            <v>Ea</v>
          </cell>
          <cell r="I829">
            <v>63</v>
          </cell>
          <cell r="J829">
            <v>5.7689968861000001</v>
          </cell>
          <cell r="K829">
            <v>6.2516999999999996</v>
          </cell>
          <cell r="L829">
            <v>363.44680382429999</v>
          </cell>
          <cell r="M829">
            <v>0</v>
          </cell>
          <cell r="N829">
            <v>5.9627275195999996</v>
          </cell>
          <cell r="O829">
            <v>6.2516999999999996</v>
          </cell>
          <cell r="P829">
            <v>-0.28897248040000001</v>
          </cell>
          <cell r="Q829">
            <v>0</v>
          </cell>
          <cell r="R829">
            <v>0</v>
          </cell>
        </row>
        <row r="830">
          <cell r="E830" t="str">
            <v>REM0002128</v>
          </cell>
          <cell r="F830" t="str">
            <v>M31RB镜座右</v>
          </cell>
          <cell r="H830" t="str">
            <v>Ea</v>
          </cell>
          <cell r="I830">
            <v>85</v>
          </cell>
          <cell r="J830">
            <v>5.7689968861000001</v>
          </cell>
          <cell r="K830">
            <v>6.2516999999999996</v>
          </cell>
          <cell r="L830">
            <v>490.36473531849998</v>
          </cell>
          <cell r="M830">
            <v>0</v>
          </cell>
          <cell r="N830">
            <v>5.9627275195999996</v>
          </cell>
          <cell r="O830">
            <v>6.2516999999999996</v>
          </cell>
          <cell r="P830">
            <v>-0.28897248040000001</v>
          </cell>
          <cell r="Q830">
            <v>0</v>
          </cell>
          <cell r="R830">
            <v>0</v>
          </cell>
        </row>
        <row r="831">
          <cell r="E831" t="str">
            <v>REM0002129</v>
          </cell>
          <cell r="F831" t="str">
            <v>B40L右底座</v>
          </cell>
          <cell r="G831" t="str">
            <v>ADC12</v>
          </cell>
          <cell r="H831" t="str">
            <v>Ea</v>
          </cell>
          <cell r="I831">
            <v>21</v>
          </cell>
          <cell r="J831">
            <v>8.6497580356999997</v>
          </cell>
          <cell r="K831">
            <v>9.3734999999999999</v>
          </cell>
          <cell r="L831">
            <v>181.6449187497</v>
          </cell>
          <cell r="M831">
            <v>2424</v>
          </cell>
          <cell r="N831">
            <v>8.9402284827000003</v>
          </cell>
          <cell r="O831">
            <v>9.3734999999999999</v>
          </cell>
          <cell r="P831">
            <v>-0.43327151730000002</v>
          </cell>
          <cell r="Q831">
            <v>21671.113842064799</v>
          </cell>
          <cell r="R831">
            <v>-2370</v>
          </cell>
        </row>
        <row r="832">
          <cell r="E832" t="str">
            <v>REM0002130</v>
          </cell>
          <cell r="F832" t="str">
            <v>B40左后视镜镜座</v>
          </cell>
          <cell r="G832" t="str">
            <v>ADC12</v>
          </cell>
          <cell r="H832" t="str">
            <v>Ea</v>
          </cell>
          <cell r="I832">
            <v>0</v>
          </cell>
          <cell r="J832">
            <v>9.3734999999999999</v>
          </cell>
          <cell r="K832">
            <v>9.3734999999999999</v>
          </cell>
          <cell r="L832">
            <v>0</v>
          </cell>
          <cell r="M832">
            <v>2429</v>
          </cell>
          <cell r="N832">
            <v>8.9402284827000003</v>
          </cell>
          <cell r="O832">
            <v>9.3734999999999999</v>
          </cell>
          <cell r="P832">
            <v>-0.43327151730000002</v>
          </cell>
          <cell r="Q832">
            <v>21715.8149844783</v>
          </cell>
          <cell r="R832">
            <v>-2425</v>
          </cell>
        </row>
        <row r="833">
          <cell r="E833" t="str">
            <v>REM0002134</v>
          </cell>
          <cell r="F833" t="str">
            <v>豪骏镜座</v>
          </cell>
          <cell r="G833" t="str">
            <v>冲压后状态</v>
          </cell>
          <cell r="H833" t="str">
            <v>EA</v>
          </cell>
          <cell r="I833">
            <v>161</v>
          </cell>
          <cell r="J833">
            <v>9.8738369853000005</v>
          </cell>
          <cell r="K833">
            <v>10.7</v>
          </cell>
          <cell r="L833">
            <v>1589.6877546333001</v>
          </cell>
          <cell r="M833">
            <v>0</v>
          </cell>
          <cell r="N833">
            <v>10.2054136411</v>
          </cell>
          <cell r="O833">
            <v>10.7</v>
          </cell>
          <cell r="P833">
            <v>-0.49458635890000002</v>
          </cell>
          <cell r="Q833">
            <v>0</v>
          </cell>
          <cell r="R833">
            <v>0</v>
          </cell>
        </row>
        <row r="834">
          <cell r="E834" t="str">
            <v>REM0002157</v>
          </cell>
          <cell r="F834" t="str">
            <v>B40L后视镜转向灯线路板L</v>
          </cell>
          <cell r="H834" t="str">
            <v>Ea</v>
          </cell>
          <cell r="I834">
            <v>1661</v>
          </cell>
          <cell r="J834">
            <v>6.2657339374000003</v>
          </cell>
          <cell r="K834">
            <v>6.79</v>
          </cell>
          <cell r="L834">
            <v>10407.3840700214</v>
          </cell>
          <cell r="M834">
            <v>2000</v>
          </cell>
          <cell r="N834">
            <v>6.4761456656999998</v>
          </cell>
          <cell r="O834">
            <v>6.79</v>
          </cell>
          <cell r="P834">
            <v>-0.31385433429999998</v>
          </cell>
          <cell r="Q834">
            <v>12952.2913314</v>
          </cell>
          <cell r="R834">
            <v>-2421</v>
          </cell>
        </row>
        <row r="835">
          <cell r="E835" t="str">
            <v>REM0002158</v>
          </cell>
          <cell r="F835" t="str">
            <v>B40L转向灯线路板R</v>
          </cell>
          <cell r="H835" t="str">
            <v>Ea</v>
          </cell>
          <cell r="I835">
            <v>1597</v>
          </cell>
          <cell r="J835">
            <v>6.2657339374000003</v>
          </cell>
          <cell r="K835">
            <v>6.79</v>
          </cell>
          <cell r="L835">
            <v>10006.3770980278</v>
          </cell>
          <cell r="M835">
            <v>2000</v>
          </cell>
          <cell r="N835">
            <v>6.4761456656999998</v>
          </cell>
          <cell r="O835">
            <v>6.79</v>
          </cell>
          <cell r="P835">
            <v>-0.31385433429999998</v>
          </cell>
          <cell r="Q835">
            <v>12952.2913314</v>
          </cell>
          <cell r="R835">
            <v>-2368</v>
          </cell>
        </row>
        <row r="836">
          <cell r="E836" t="str">
            <v>REM0002165</v>
          </cell>
          <cell r="F836" t="str">
            <v>B40右后视镜镜体</v>
          </cell>
          <cell r="G836" t="str">
            <v>OA0092L/R-S1A</v>
          </cell>
          <cell r="H836" t="str">
            <v>Ea</v>
          </cell>
          <cell r="I836">
            <v>59</v>
          </cell>
          <cell r="J836">
            <v>26.233945242000001</v>
          </cell>
          <cell r="K836">
            <v>25.497710399999999</v>
          </cell>
          <cell r="L836">
            <v>1547.8027692779999</v>
          </cell>
          <cell r="M836">
            <v>0</v>
          </cell>
          <cell r="N836">
            <v>26.806048268600001</v>
          </cell>
          <cell r="O836">
            <v>25.497710399999999</v>
          </cell>
          <cell r="P836">
            <v>1.3083378686</v>
          </cell>
          <cell r="Q836">
            <v>0</v>
          </cell>
          <cell r="R836">
            <v>0</v>
          </cell>
        </row>
        <row r="837">
          <cell r="E837" t="str">
            <v>REM0002180</v>
          </cell>
          <cell r="F837" t="str">
            <v>出口澳洲19衬套</v>
          </cell>
          <cell r="G837" t="str">
            <v>PP黑色</v>
          </cell>
          <cell r="H837" t="str">
            <v>Ea</v>
          </cell>
          <cell r="I837">
            <v>203</v>
          </cell>
          <cell r="J837">
            <v>4.9047755951000003</v>
          </cell>
          <cell r="K837">
            <v>4.7263804389999997</v>
          </cell>
          <cell r="L837">
            <v>995.66944580530003</v>
          </cell>
          <cell r="M837">
            <v>0</v>
          </cell>
          <cell r="N837">
            <v>4.9753234419999997</v>
          </cell>
          <cell r="O837">
            <v>4.7263804389999997</v>
          </cell>
          <cell r="P837">
            <v>0.248943003</v>
          </cell>
          <cell r="Q837">
            <v>0</v>
          </cell>
          <cell r="R837">
            <v>0</v>
          </cell>
        </row>
        <row r="838">
          <cell r="E838" t="str">
            <v>REM0002181</v>
          </cell>
          <cell r="F838" t="str">
            <v>出口澳洲22衬套</v>
          </cell>
          <cell r="G838" t="str">
            <v>PP黑色</v>
          </cell>
          <cell r="H838" t="str">
            <v>Ea</v>
          </cell>
          <cell r="I838">
            <v>530</v>
          </cell>
          <cell r="J838">
            <v>4.8638256602999999</v>
          </cell>
          <cell r="K838">
            <v>4.6820041440000004</v>
          </cell>
          <cell r="L838">
            <v>2577.8275999590001</v>
          </cell>
          <cell r="M838">
            <v>0</v>
          </cell>
          <cell r="N838">
            <v>4.9329983535000004</v>
          </cell>
          <cell r="O838">
            <v>4.6820041440000004</v>
          </cell>
          <cell r="P838">
            <v>0.25099420950000001</v>
          </cell>
          <cell r="Q838">
            <v>0</v>
          </cell>
          <cell r="R838">
            <v>0</v>
          </cell>
        </row>
        <row r="839">
          <cell r="E839" t="str">
            <v>REM0002183</v>
          </cell>
          <cell r="F839" t="str">
            <v>6486铜连接片左</v>
          </cell>
          <cell r="G839" t="str">
            <v>H62</v>
          </cell>
          <cell r="H839" t="str">
            <v>Ea</v>
          </cell>
          <cell r="I839">
            <v>842</v>
          </cell>
          <cell r="J839">
            <v>0.2858798783</v>
          </cell>
          <cell r="K839">
            <v>0.30980000000000002</v>
          </cell>
          <cell r="L839">
            <v>240.7108575286</v>
          </cell>
          <cell r="M839">
            <v>2034</v>
          </cell>
          <cell r="N839">
            <v>0.2954801071</v>
          </cell>
          <cell r="O839">
            <v>0.30980000000000002</v>
          </cell>
          <cell r="P839">
            <v>-1.4319892900000001E-2</v>
          </cell>
          <cell r="Q839">
            <v>601.00653784140002</v>
          </cell>
          <cell r="R839">
            <v>-480</v>
          </cell>
        </row>
        <row r="840">
          <cell r="E840" t="str">
            <v>REM0002190</v>
          </cell>
          <cell r="F840" t="str">
            <v>B40左电调整机构线束</v>
          </cell>
          <cell r="G840" t="str">
            <v>1绿2白3黄</v>
          </cell>
          <cell r="H840" t="str">
            <v>Ea</v>
          </cell>
          <cell r="I840">
            <v>244</v>
          </cell>
          <cell r="J840">
            <v>1.8627408727999999</v>
          </cell>
          <cell r="K840">
            <v>2.0186000000000002</v>
          </cell>
          <cell r="L840">
            <v>454.50877296319999</v>
          </cell>
          <cell r="M840">
            <v>0</v>
          </cell>
          <cell r="N840">
            <v>1.9252942033</v>
          </cell>
          <cell r="O840">
            <v>2.0186000000000002</v>
          </cell>
          <cell r="P840">
            <v>-9.3305796699999999E-2</v>
          </cell>
          <cell r="Q840">
            <v>0</v>
          </cell>
          <cell r="R840">
            <v>0</v>
          </cell>
        </row>
        <row r="841">
          <cell r="E841" t="str">
            <v>REM0002191</v>
          </cell>
          <cell r="F841" t="str">
            <v>B40右电调整机构线束</v>
          </cell>
          <cell r="G841" t="str">
            <v>1黄2白3绿</v>
          </cell>
          <cell r="H841" t="str">
            <v>Ea</v>
          </cell>
          <cell r="I841">
            <v>69</v>
          </cell>
          <cell r="J841">
            <v>1.8627408727999999</v>
          </cell>
          <cell r="K841">
            <v>2.0186000000000002</v>
          </cell>
          <cell r="L841">
            <v>128.52912022320001</v>
          </cell>
          <cell r="M841">
            <v>0</v>
          </cell>
          <cell r="N841">
            <v>1.9252942033</v>
          </cell>
          <cell r="O841">
            <v>2.0186000000000002</v>
          </cell>
          <cell r="P841">
            <v>-9.3305796699999999E-2</v>
          </cell>
          <cell r="Q841">
            <v>0</v>
          </cell>
          <cell r="R841">
            <v>0</v>
          </cell>
        </row>
        <row r="842">
          <cell r="E842" t="str">
            <v>REM0002192</v>
          </cell>
          <cell r="F842" t="str">
            <v>B40L低配左线束合件</v>
          </cell>
          <cell r="H842" t="str">
            <v>Ea</v>
          </cell>
          <cell r="I842">
            <v>664</v>
          </cell>
          <cell r="J842">
            <v>7.2438897509000002</v>
          </cell>
          <cell r="K842">
            <v>7.85</v>
          </cell>
          <cell r="L842">
            <v>4809.9427945976004</v>
          </cell>
          <cell r="M842">
            <v>0</v>
          </cell>
          <cell r="N842">
            <v>7.4871492599999998</v>
          </cell>
          <cell r="O842">
            <v>7.85</v>
          </cell>
          <cell r="P842">
            <v>-0.36285074</v>
          </cell>
          <cell r="Q842">
            <v>0</v>
          </cell>
          <cell r="R842">
            <v>-12</v>
          </cell>
        </row>
        <row r="843">
          <cell r="E843" t="str">
            <v>REM0002193</v>
          </cell>
          <cell r="F843" t="str">
            <v>B40L低配右线束合件</v>
          </cell>
          <cell r="H843" t="str">
            <v>Ea</v>
          </cell>
          <cell r="I843">
            <v>697</v>
          </cell>
          <cell r="J843">
            <v>7.2438897509000002</v>
          </cell>
          <cell r="K843">
            <v>7.85</v>
          </cell>
          <cell r="L843">
            <v>5048.9911563773003</v>
          </cell>
          <cell r="M843">
            <v>0</v>
          </cell>
          <cell r="N843">
            <v>7.4871492599999998</v>
          </cell>
          <cell r="O843">
            <v>7.85</v>
          </cell>
          <cell r="P843">
            <v>-0.36285074</v>
          </cell>
          <cell r="Q843">
            <v>0</v>
          </cell>
          <cell r="R843">
            <v>-12</v>
          </cell>
        </row>
        <row r="844">
          <cell r="E844" t="str">
            <v>REM0002196</v>
          </cell>
          <cell r="F844" t="str">
            <v>M31RB线束插接器</v>
          </cell>
          <cell r="H844" t="str">
            <v>Ea</v>
          </cell>
          <cell r="I844">
            <v>3979</v>
          </cell>
          <cell r="J844">
            <v>0.44912116460000001</v>
          </cell>
          <cell r="K844">
            <v>0.48670000000000002</v>
          </cell>
          <cell r="L844">
            <v>1787.0531139433999</v>
          </cell>
          <cell r="M844">
            <v>0</v>
          </cell>
          <cell r="N844">
            <v>0.46420325410000002</v>
          </cell>
          <cell r="O844">
            <v>0.48670000000000002</v>
          </cell>
          <cell r="P844">
            <v>-2.24967459E-2</v>
          </cell>
          <cell r="Q844">
            <v>0</v>
          </cell>
          <cell r="R844">
            <v>0</v>
          </cell>
        </row>
        <row r="845">
          <cell r="E845" t="str">
            <v>REM0002197</v>
          </cell>
          <cell r="F845" t="str">
            <v>M31RB线束合件</v>
          </cell>
          <cell r="H845" t="str">
            <v>Ea</v>
          </cell>
          <cell r="I845">
            <v>3577</v>
          </cell>
          <cell r="J845">
            <v>2.4499111974000001</v>
          </cell>
          <cell r="K845">
            <v>2.6549</v>
          </cell>
          <cell r="L845">
            <v>8763.3323530998005</v>
          </cell>
          <cell r="M845">
            <v>0</v>
          </cell>
          <cell r="N845">
            <v>2.5321824931000001</v>
          </cell>
          <cell r="O845">
            <v>2.6549</v>
          </cell>
          <cell r="P845">
            <v>-0.1227175069</v>
          </cell>
          <cell r="Q845">
            <v>0</v>
          </cell>
          <cell r="R845">
            <v>0</v>
          </cell>
        </row>
        <row r="846">
          <cell r="E846" t="str">
            <v>REM0002208</v>
          </cell>
          <cell r="F846" t="str">
            <v>圆头连接片</v>
          </cell>
          <cell r="G846" t="str">
            <v>H62</v>
          </cell>
          <cell r="H846" t="str">
            <v>Ea</v>
          </cell>
          <cell r="I846">
            <v>387</v>
          </cell>
          <cell r="J846">
            <v>0.32666713019999999</v>
          </cell>
          <cell r="K846">
            <v>0.35399999999999998</v>
          </cell>
          <cell r="L846">
            <v>126.4201793874</v>
          </cell>
          <cell r="M846">
            <v>2068</v>
          </cell>
          <cell r="N846">
            <v>0.3376370494</v>
          </cell>
          <cell r="O846">
            <v>0.35399999999999998</v>
          </cell>
          <cell r="P846">
            <v>-1.6362950599999999E-2</v>
          </cell>
          <cell r="Q846">
            <v>698.23341815920003</v>
          </cell>
          <cell r="R846">
            <v>-480</v>
          </cell>
        </row>
        <row r="847">
          <cell r="E847" t="str">
            <v>REM0002209</v>
          </cell>
          <cell r="F847" t="str">
            <v>6486铜连接片右</v>
          </cell>
          <cell r="G847" t="str">
            <v>H62</v>
          </cell>
          <cell r="H847" t="str">
            <v>Ea</v>
          </cell>
          <cell r="I847">
            <v>407</v>
          </cell>
          <cell r="J847">
            <v>0.2858798783</v>
          </cell>
          <cell r="K847">
            <v>0.30980000000000002</v>
          </cell>
          <cell r="L847">
            <v>116.3531104681</v>
          </cell>
          <cell r="M847">
            <v>2056</v>
          </cell>
          <cell r="N847">
            <v>0.2954801071</v>
          </cell>
          <cell r="O847">
            <v>0.30980000000000002</v>
          </cell>
          <cell r="P847">
            <v>-1.4319892900000001E-2</v>
          </cell>
          <cell r="Q847">
            <v>607.50710019760004</v>
          </cell>
          <cell r="R847">
            <v>-480</v>
          </cell>
        </row>
        <row r="848">
          <cell r="E848" t="str">
            <v>REM0002250</v>
          </cell>
          <cell r="F848" t="str">
            <v>T5G主镜片托左</v>
          </cell>
          <cell r="G848" t="str">
            <v>ABS 黑色</v>
          </cell>
          <cell r="H848" t="str">
            <v>Ea</v>
          </cell>
          <cell r="I848">
            <v>139</v>
          </cell>
          <cell r="J848">
            <v>7.1223119320999997</v>
          </cell>
          <cell r="K848">
            <v>7.0488517799999997</v>
          </cell>
          <cell r="L848">
            <v>990.00135856190002</v>
          </cell>
          <cell r="M848">
            <v>0</v>
          </cell>
          <cell r="N848">
            <v>7.2535709630999996</v>
          </cell>
          <cell r="O848">
            <v>7.0488517799999997</v>
          </cell>
          <cell r="P848">
            <v>0.20471918310000001</v>
          </cell>
          <cell r="Q848">
            <v>0</v>
          </cell>
          <cell r="R848">
            <v>-92</v>
          </cell>
        </row>
        <row r="849">
          <cell r="E849" t="str">
            <v>REM0002251</v>
          </cell>
          <cell r="F849" t="str">
            <v>C7主镜片左</v>
          </cell>
          <cell r="G849" t="str">
            <v>SR1300±100</v>
          </cell>
          <cell r="H849" t="str">
            <v>Ea</v>
          </cell>
          <cell r="I849">
            <v>50</v>
          </cell>
          <cell r="J849">
            <v>7.0698518392</v>
          </cell>
          <cell r="K849">
            <v>7.6614000000000004</v>
          </cell>
          <cell r="L849">
            <v>353.49259196000003</v>
          </cell>
          <cell r="M849">
            <v>50</v>
          </cell>
          <cell r="N849">
            <v>7.3072669224000002</v>
          </cell>
          <cell r="O849">
            <v>7.6614000000000004</v>
          </cell>
          <cell r="P849">
            <v>-0.35413307760000001</v>
          </cell>
          <cell r="Q849">
            <v>365.36334612000002</v>
          </cell>
          <cell r="R849">
            <v>-93</v>
          </cell>
        </row>
        <row r="850">
          <cell r="E850" t="str">
            <v>REM0002252</v>
          </cell>
          <cell r="F850" t="str">
            <v>T7H主镜加热片左</v>
          </cell>
          <cell r="G850" t="str">
            <v>/</v>
          </cell>
          <cell r="H850" t="str">
            <v>Ea</v>
          </cell>
          <cell r="I850">
            <v>60</v>
          </cell>
          <cell r="J850">
            <v>5.9058464210999997</v>
          </cell>
          <cell r="K850">
            <v>6.4</v>
          </cell>
          <cell r="L850">
            <v>354.350785266</v>
          </cell>
          <cell r="M850">
            <v>0</v>
          </cell>
          <cell r="N850">
            <v>6.1041726451000002</v>
          </cell>
          <cell r="O850">
            <v>6.4</v>
          </cell>
          <cell r="P850">
            <v>-0.29582735490000001</v>
          </cell>
          <cell r="Q850">
            <v>0</v>
          </cell>
          <cell r="R850">
            <v>-52</v>
          </cell>
        </row>
        <row r="851">
          <cell r="E851" t="str">
            <v>REM0002253</v>
          </cell>
          <cell r="F851" t="str">
            <v>T5G广角镜片托左</v>
          </cell>
          <cell r="G851" t="str">
            <v>ABS 黑色</v>
          </cell>
          <cell r="H851" t="str">
            <v>Ea</v>
          </cell>
          <cell r="I851">
            <v>372</v>
          </cell>
          <cell r="J851">
            <v>6.1625489037000003</v>
          </cell>
          <cell r="K851">
            <v>6.0087835250000001</v>
          </cell>
          <cell r="L851">
            <v>2292.4681921764</v>
          </cell>
          <cell r="M851">
            <v>0</v>
          </cell>
          <cell r="N851">
            <v>6.2615778082000002</v>
          </cell>
          <cell r="O851">
            <v>6.0087835250000001</v>
          </cell>
          <cell r="P851">
            <v>0.25279428320000003</v>
          </cell>
          <cell r="Q851">
            <v>0</v>
          </cell>
          <cell r="R851">
            <v>-52</v>
          </cell>
        </row>
        <row r="852">
          <cell r="E852" t="str">
            <v>REM0002254</v>
          </cell>
          <cell r="F852" t="str">
            <v>C7广角镜片左</v>
          </cell>
          <cell r="G852" t="str">
            <v>SR350±50</v>
          </cell>
          <cell r="H852" t="str">
            <v>Ea</v>
          </cell>
          <cell r="I852">
            <v>48</v>
          </cell>
          <cell r="J852">
            <v>6.1313759313</v>
          </cell>
          <cell r="K852">
            <v>6.6444000000000001</v>
          </cell>
          <cell r="L852">
            <v>294.30604470240002</v>
          </cell>
          <cell r="M852">
            <v>50</v>
          </cell>
          <cell r="N852">
            <v>6.3372757379999998</v>
          </cell>
          <cell r="O852">
            <v>6.6444000000000001</v>
          </cell>
          <cell r="P852">
            <v>-0.30712426199999998</v>
          </cell>
          <cell r="Q852">
            <v>316.86378689999998</v>
          </cell>
          <cell r="R852">
            <v>-92</v>
          </cell>
        </row>
        <row r="853">
          <cell r="E853" t="str">
            <v>REM0002255</v>
          </cell>
          <cell r="F853" t="str">
            <v>T7H广角加热片左</v>
          </cell>
          <cell r="G853" t="str">
            <v>/</v>
          </cell>
          <cell r="H853" t="str">
            <v>Ea</v>
          </cell>
          <cell r="I853">
            <v>142</v>
          </cell>
          <cell r="J853">
            <v>3.9679905642</v>
          </cell>
          <cell r="K853">
            <v>4.3</v>
          </cell>
          <cell r="L853">
            <v>563.45466011639996</v>
          </cell>
          <cell r="M853">
            <v>0</v>
          </cell>
          <cell r="N853">
            <v>4.1012409958999996</v>
          </cell>
          <cell r="O853">
            <v>4.3</v>
          </cell>
          <cell r="P853">
            <v>-0.1987590041</v>
          </cell>
          <cell r="Q853">
            <v>0</v>
          </cell>
          <cell r="R853">
            <v>-52</v>
          </cell>
        </row>
        <row r="854">
          <cell r="E854" t="str">
            <v>REM0002256</v>
          </cell>
          <cell r="F854" t="str">
            <v>T5G镜体左</v>
          </cell>
          <cell r="G854" t="str">
            <v>ABS 黑色</v>
          </cell>
          <cell r="H854" t="str">
            <v>Ea</v>
          </cell>
          <cell r="I854">
            <v>100</v>
          </cell>
          <cell r="J854">
            <v>19.2667412451</v>
          </cell>
          <cell r="K854">
            <v>19.607452559999999</v>
          </cell>
          <cell r="L854">
            <v>1926.67412451</v>
          </cell>
          <cell r="M854">
            <v>0</v>
          </cell>
          <cell r="N854">
            <v>19.7087781396</v>
          </cell>
          <cell r="O854">
            <v>19.607452559999999</v>
          </cell>
          <cell r="P854">
            <v>0.10132557959999999</v>
          </cell>
          <cell r="Q854">
            <v>0</v>
          </cell>
          <cell r="R854">
            <v>-92</v>
          </cell>
        </row>
        <row r="855">
          <cell r="E855" t="str">
            <v>REM0002257</v>
          </cell>
          <cell r="F855" t="str">
            <v>T5G后盖左</v>
          </cell>
          <cell r="G855" t="str">
            <v>ABS 黑色</v>
          </cell>
          <cell r="H855" t="str">
            <v>Ea</v>
          </cell>
          <cell r="I855">
            <v>195</v>
          </cell>
          <cell r="J855">
            <v>17.539351626599998</v>
          </cell>
          <cell r="K855">
            <v>17.892834335</v>
          </cell>
          <cell r="L855">
            <v>3420.1735671870001</v>
          </cell>
          <cell r="M855">
            <v>0</v>
          </cell>
          <cell r="N855">
            <v>17.948296272299999</v>
          </cell>
          <cell r="O855">
            <v>17.892834335</v>
          </cell>
          <cell r="P855">
            <v>5.54619373E-2</v>
          </cell>
          <cell r="Q855">
            <v>0</v>
          </cell>
          <cell r="R855">
            <v>-92</v>
          </cell>
        </row>
        <row r="856">
          <cell r="E856" t="str">
            <v>REM0002258</v>
          </cell>
          <cell r="F856" t="str">
            <v>T7H左反光罩</v>
          </cell>
          <cell r="G856" t="str">
            <v>PC 橘黄</v>
          </cell>
          <cell r="H856" t="str">
            <v>Ea</v>
          </cell>
          <cell r="I856">
            <v>0</v>
          </cell>
          <cell r="J856">
            <v>2.04</v>
          </cell>
          <cell r="K856">
            <v>2.04</v>
          </cell>
          <cell r="L856">
            <v>0</v>
          </cell>
          <cell r="M856">
            <v>98</v>
          </cell>
          <cell r="N856">
            <v>1.9457050306000001</v>
          </cell>
          <cell r="O856">
            <v>2.04</v>
          </cell>
          <cell r="P856">
            <v>-9.4294969399999998E-2</v>
          </cell>
          <cell r="Q856">
            <v>190.6790929988</v>
          </cell>
          <cell r="R856">
            <v>-92</v>
          </cell>
        </row>
        <row r="857">
          <cell r="E857" t="str">
            <v>REM0002261</v>
          </cell>
          <cell r="F857" t="str">
            <v>T5G调角器左</v>
          </cell>
          <cell r="G857" t="str">
            <v>Pa6+GF35%</v>
          </cell>
          <cell r="H857" t="str">
            <v>Ea</v>
          </cell>
          <cell r="I857">
            <v>608</v>
          </cell>
          <cell r="J857">
            <v>5.2360325367999998</v>
          </cell>
          <cell r="K857">
            <v>5.0721651000000003</v>
          </cell>
          <cell r="L857">
            <v>3183.5077823744</v>
          </cell>
          <cell r="M857">
            <v>0</v>
          </cell>
          <cell r="N857">
            <v>5.3283229813000004</v>
          </cell>
          <cell r="O857">
            <v>5.0721651000000003</v>
          </cell>
          <cell r="P857">
            <v>0.2561578813</v>
          </cell>
          <cell r="Q857">
            <v>0</v>
          </cell>
          <cell r="R857">
            <v>-52</v>
          </cell>
        </row>
        <row r="858">
          <cell r="E858" t="str">
            <v>REM0002262</v>
          </cell>
          <cell r="F858" t="str">
            <v>T7H左上镜臂</v>
          </cell>
          <cell r="G858" t="str">
            <v>OA01870-S01</v>
          </cell>
          <cell r="H858" t="str">
            <v>Ea</v>
          </cell>
          <cell r="I858">
            <v>56</v>
          </cell>
          <cell r="J858">
            <v>11.977739337199999</v>
          </cell>
          <cell r="K858">
            <v>11.910829850000001</v>
          </cell>
          <cell r="L858">
            <v>670.75340288320001</v>
          </cell>
          <cell r="M858">
            <v>0</v>
          </cell>
          <cell r="N858">
            <v>12.323886418100001</v>
          </cell>
          <cell r="O858">
            <v>11.910829850000001</v>
          </cell>
          <cell r="P858">
            <v>0.41305656810000002</v>
          </cell>
          <cell r="Q858">
            <v>0</v>
          </cell>
          <cell r="R858">
            <v>0</v>
          </cell>
        </row>
        <row r="859">
          <cell r="E859" t="str">
            <v>REM0002263</v>
          </cell>
          <cell r="F859" t="str">
            <v>T7H镜臂盖1</v>
          </cell>
          <cell r="G859" t="str">
            <v>OA01870-S02</v>
          </cell>
          <cell r="H859" t="str">
            <v>Ea</v>
          </cell>
          <cell r="I859">
            <v>40</v>
          </cell>
          <cell r="J859">
            <v>7.9109554846999997</v>
          </cell>
          <cell r="K859">
            <v>7.7686399499999998</v>
          </cell>
          <cell r="L859">
            <v>316.43821938799999</v>
          </cell>
          <cell r="M859">
            <v>0</v>
          </cell>
          <cell r="N859">
            <v>8.0965509600000001</v>
          </cell>
          <cell r="O859">
            <v>7.7686399499999998</v>
          </cell>
          <cell r="P859">
            <v>0.32791101</v>
          </cell>
          <cell r="Q859">
            <v>0</v>
          </cell>
          <cell r="R859">
            <v>0</v>
          </cell>
        </row>
        <row r="860">
          <cell r="E860" t="str">
            <v>REM0002264</v>
          </cell>
          <cell r="F860" t="str">
            <v>T7H左下镜臂</v>
          </cell>
          <cell r="G860" t="str">
            <v>OA01870-S03</v>
          </cell>
          <cell r="H860" t="str">
            <v>Ea</v>
          </cell>
          <cell r="I860">
            <v>56</v>
          </cell>
          <cell r="J860">
            <v>11.977739337199999</v>
          </cell>
          <cell r="K860">
            <v>11.910829850000001</v>
          </cell>
          <cell r="L860">
            <v>670.75340288320001</v>
          </cell>
          <cell r="M860">
            <v>0</v>
          </cell>
          <cell r="N860">
            <v>12.323886418100001</v>
          </cell>
          <cell r="O860">
            <v>11.910829850000001</v>
          </cell>
          <cell r="P860">
            <v>0.41305656810000002</v>
          </cell>
          <cell r="Q860">
            <v>0</v>
          </cell>
          <cell r="R860">
            <v>0</v>
          </cell>
        </row>
        <row r="861">
          <cell r="E861" t="str">
            <v>REM0002265</v>
          </cell>
          <cell r="F861" t="str">
            <v>T7H镜臂盖2</v>
          </cell>
          <cell r="G861" t="str">
            <v>OA01870-S04</v>
          </cell>
          <cell r="H861" t="str">
            <v>Ea</v>
          </cell>
          <cell r="I861">
            <v>43</v>
          </cell>
          <cell r="J861">
            <v>7.9109554846999997</v>
          </cell>
          <cell r="K861">
            <v>7.7686399499999998</v>
          </cell>
          <cell r="L861">
            <v>340.17108584210001</v>
          </cell>
          <cell r="M861">
            <v>0</v>
          </cell>
          <cell r="N861">
            <v>8.0965509600000001</v>
          </cell>
          <cell r="O861">
            <v>7.7686399499999998</v>
          </cell>
          <cell r="P861">
            <v>0.32791101</v>
          </cell>
          <cell r="Q861">
            <v>0</v>
          </cell>
          <cell r="R861">
            <v>0</v>
          </cell>
        </row>
        <row r="862">
          <cell r="E862" t="str">
            <v>REM0002266</v>
          </cell>
          <cell r="F862" t="str">
            <v>T7H上安装座左</v>
          </cell>
          <cell r="G862" t="str">
            <v>OA0187L-S05</v>
          </cell>
          <cell r="H862" t="str">
            <v>Ea</v>
          </cell>
          <cell r="I862">
            <v>68</v>
          </cell>
          <cell r="J862">
            <v>9.1884516675000008</v>
          </cell>
          <cell r="K862">
            <v>9.0856053499999998</v>
          </cell>
          <cell r="L862">
            <v>624.81471338999995</v>
          </cell>
          <cell r="M862">
            <v>0</v>
          </cell>
          <cell r="N862">
            <v>9.4314011126999997</v>
          </cell>
          <cell r="O862">
            <v>9.0856053499999998</v>
          </cell>
          <cell r="P862">
            <v>0.34579576270000001</v>
          </cell>
          <cell r="Q862">
            <v>0</v>
          </cell>
          <cell r="R862">
            <v>0</v>
          </cell>
        </row>
        <row r="863">
          <cell r="E863" t="str">
            <v>REM0002267</v>
          </cell>
          <cell r="F863" t="str">
            <v>T7H下安装座左</v>
          </cell>
          <cell r="G863" t="str">
            <v>OA0187L-S06</v>
          </cell>
          <cell r="H863" t="str">
            <v>Ea</v>
          </cell>
          <cell r="I863">
            <v>58</v>
          </cell>
          <cell r="J863">
            <v>9.8192942961000007</v>
          </cell>
          <cell r="K863">
            <v>9.7692318</v>
          </cell>
          <cell r="L863">
            <v>569.51906917379995</v>
          </cell>
          <cell r="M863">
            <v>0</v>
          </cell>
          <cell r="N863">
            <v>10.105164157000001</v>
          </cell>
          <cell r="O863">
            <v>9.7692318</v>
          </cell>
          <cell r="P863">
            <v>0.33593235700000001</v>
          </cell>
          <cell r="Q863">
            <v>0</v>
          </cell>
          <cell r="R863">
            <v>0</v>
          </cell>
        </row>
        <row r="864">
          <cell r="E864" t="str">
            <v>REM0002268</v>
          </cell>
          <cell r="F864" t="str">
            <v>T7H下镜座装饰罩左</v>
          </cell>
          <cell r="H864" t="str">
            <v>Ea</v>
          </cell>
          <cell r="I864">
            <v>42</v>
          </cell>
          <cell r="J864">
            <v>6.6220505853000002</v>
          </cell>
          <cell r="K864">
            <v>6.5067326000000003</v>
          </cell>
          <cell r="L864">
            <v>278.12612458260003</v>
          </cell>
          <cell r="M864">
            <v>0</v>
          </cell>
          <cell r="N864">
            <v>6.7365101710999999</v>
          </cell>
          <cell r="O864">
            <v>6.5067326000000003</v>
          </cell>
          <cell r="P864">
            <v>0.22977757109999999</v>
          </cell>
          <cell r="Q864">
            <v>0</v>
          </cell>
          <cell r="R864">
            <v>0</v>
          </cell>
        </row>
        <row r="865">
          <cell r="E865" t="str">
            <v>REM0002270</v>
          </cell>
          <cell r="F865" t="str">
            <v>T7H左上安装座垫</v>
          </cell>
          <cell r="G865" t="str">
            <v>0A0187L-F01</v>
          </cell>
          <cell r="H865" t="str">
            <v>Ea</v>
          </cell>
          <cell r="I865">
            <v>576</v>
          </cell>
          <cell r="J865">
            <v>0.32297597620000001</v>
          </cell>
          <cell r="K865">
            <v>0.35</v>
          </cell>
          <cell r="L865">
            <v>186.0341622912</v>
          </cell>
          <cell r="M865">
            <v>0</v>
          </cell>
          <cell r="N865">
            <v>0.3338219415</v>
          </cell>
          <cell r="O865">
            <v>0.35</v>
          </cell>
          <cell r="P865">
            <v>-1.6178058499999998E-2</v>
          </cell>
          <cell r="Q865">
            <v>0</v>
          </cell>
          <cell r="R865">
            <v>0</v>
          </cell>
        </row>
        <row r="866">
          <cell r="E866" t="str">
            <v>REM0002271</v>
          </cell>
          <cell r="F866" t="str">
            <v>T7H左下安装座垫</v>
          </cell>
          <cell r="G866" t="str">
            <v>0A0187L-F02</v>
          </cell>
          <cell r="H866" t="str">
            <v>Ea</v>
          </cell>
          <cell r="I866">
            <v>579</v>
          </cell>
          <cell r="J866">
            <v>0.43795542370000001</v>
          </cell>
          <cell r="K866">
            <v>0.47460000000000002</v>
          </cell>
          <cell r="L866">
            <v>253.57619032229999</v>
          </cell>
          <cell r="M866">
            <v>0</v>
          </cell>
          <cell r="N866">
            <v>0.4526625527</v>
          </cell>
          <cell r="O866">
            <v>0.47460000000000002</v>
          </cell>
          <cell r="P866">
            <v>-2.1937447299999999E-2</v>
          </cell>
          <cell r="Q866">
            <v>0</v>
          </cell>
          <cell r="R866">
            <v>0</v>
          </cell>
        </row>
        <row r="867">
          <cell r="E867" t="str">
            <v>REM0002272</v>
          </cell>
          <cell r="F867" t="str">
            <v>T7H线束合件(含插接器)</v>
          </cell>
          <cell r="G867" t="str">
            <v>0A01870-Q01</v>
          </cell>
          <cell r="H867" t="str">
            <v>Ea</v>
          </cell>
          <cell r="I867">
            <v>694</v>
          </cell>
          <cell r="J867">
            <v>14.303221801099999</v>
          </cell>
          <cell r="K867">
            <v>15.5</v>
          </cell>
          <cell r="L867">
            <v>9926.4359299633998</v>
          </cell>
          <cell r="M867">
            <v>0</v>
          </cell>
          <cell r="N867">
            <v>14.7835431249</v>
          </cell>
          <cell r="O867">
            <v>15.5</v>
          </cell>
          <cell r="P867">
            <v>-0.7164568751</v>
          </cell>
          <cell r="Q867">
            <v>0</v>
          </cell>
          <cell r="R867">
            <v>0</v>
          </cell>
        </row>
        <row r="868">
          <cell r="E868" t="str">
            <v>REM0002273</v>
          </cell>
          <cell r="F868" t="str">
            <v>T5G镜杆</v>
          </cell>
          <cell r="G868" t="str">
            <v>铝镁合金0A01840-T01</v>
          </cell>
          <cell r="H868" t="str">
            <v>Ea</v>
          </cell>
          <cell r="I868">
            <v>96</v>
          </cell>
          <cell r="J868">
            <v>11.024461970100001</v>
          </cell>
          <cell r="K868">
            <v>11.946899999999999</v>
          </cell>
          <cell r="L868">
            <v>1058.3483491295999</v>
          </cell>
          <cell r="M868">
            <v>1397</v>
          </cell>
          <cell r="N868">
            <v>12.685233778100001</v>
          </cell>
          <cell r="O868">
            <v>11.946899999999999</v>
          </cell>
          <cell r="P868">
            <v>0.7383337781</v>
          </cell>
          <cell r="Q868">
            <v>17721.2715880057</v>
          </cell>
          <cell r="R868">
            <v>-180</v>
          </cell>
        </row>
        <row r="869">
          <cell r="E869" t="str">
            <v>REM0002274</v>
          </cell>
          <cell r="F869" t="str">
            <v>C7主镜阻尼片</v>
          </cell>
          <cell r="G869" t="str">
            <v>65Mn</v>
          </cell>
          <cell r="H869" t="str">
            <v>Ea</v>
          </cell>
          <cell r="I869">
            <v>192</v>
          </cell>
          <cell r="J869">
            <v>0.57166747780000005</v>
          </cell>
          <cell r="K869">
            <v>0.61950000000000005</v>
          </cell>
          <cell r="L869">
            <v>109.7601557376</v>
          </cell>
          <cell r="M869">
            <v>180</v>
          </cell>
          <cell r="N869">
            <v>0.59086483649999999</v>
          </cell>
          <cell r="O869">
            <v>0.61950000000000005</v>
          </cell>
          <cell r="P869">
            <v>-2.8635163500000001E-2</v>
          </cell>
          <cell r="Q869">
            <v>106.35567057</v>
          </cell>
          <cell r="R869">
            <v>-360</v>
          </cell>
        </row>
        <row r="870">
          <cell r="E870" t="str">
            <v>REM0002278</v>
          </cell>
          <cell r="F870" t="str">
            <v>T5G主镜片托右</v>
          </cell>
          <cell r="G870" t="str">
            <v>ABS 黑色</v>
          </cell>
          <cell r="H870" t="str">
            <v>Ea</v>
          </cell>
          <cell r="I870">
            <v>491</v>
          </cell>
          <cell r="J870">
            <v>7.1733676744999997</v>
          </cell>
          <cell r="K870">
            <v>7.1041794549999997</v>
          </cell>
          <cell r="L870">
            <v>3522.1235281795002</v>
          </cell>
          <cell r="M870">
            <v>0</v>
          </cell>
          <cell r="N870">
            <v>7.3063412256999998</v>
          </cell>
          <cell r="O870">
            <v>7.1041794549999997</v>
          </cell>
          <cell r="P870">
            <v>0.20216177069999999</v>
          </cell>
          <cell r="Q870">
            <v>0</v>
          </cell>
          <cell r="R870">
            <v>-88</v>
          </cell>
        </row>
        <row r="871">
          <cell r="E871" t="str">
            <v>REM0002279</v>
          </cell>
          <cell r="F871" t="str">
            <v>C7主镜片右</v>
          </cell>
          <cell r="G871" t="str">
            <v>SR1300±100</v>
          </cell>
          <cell r="H871" t="str">
            <v>Ea</v>
          </cell>
          <cell r="I871">
            <v>48</v>
          </cell>
          <cell r="J871">
            <v>7.0698518392</v>
          </cell>
          <cell r="K871">
            <v>7.6614000000000004</v>
          </cell>
          <cell r="L871">
            <v>339.35288828159997</v>
          </cell>
          <cell r="M871">
            <v>40</v>
          </cell>
          <cell r="N871">
            <v>7.6614000000000004</v>
          </cell>
          <cell r="O871">
            <v>7.6614000000000004</v>
          </cell>
          <cell r="P871">
            <v>0</v>
          </cell>
          <cell r="Q871">
            <v>306.45600000000002</v>
          </cell>
          <cell r="R871">
            <v>-88</v>
          </cell>
        </row>
        <row r="872">
          <cell r="E872" t="str">
            <v>REM0002280</v>
          </cell>
          <cell r="F872" t="str">
            <v>T7H主镜加热片右</v>
          </cell>
          <cell r="G872" t="str">
            <v>/</v>
          </cell>
          <cell r="H872" t="str">
            <v>Ea</v>
          </cell>
          <cell r="I872">
            <v>56</v>
          </cell>
          <cell r="J872">
            <v>5.9058464210999997</v>
          </cell>
          <cell r="K872">
            <v>6.4</v>
          </cell>
          <cell r="L872">
            <v>330.72739958160003</v>
          </cell>
          <cell r="M872">
            <v>0</v>
          </cell>
          <cell r="N872">
            <v>6.1041726451000002</v>
          </cell>
          <cell r="O872">
            <v>6.4</v>
          </cell>
          <cell r="P872">
            <v>-0.29582735490000001</v>
          </cell>
          <cell r="Q872">
            <v>0</v>
          </cell>
          <cell r="R872">
            <v>-48</v>
          </cell>
        </row>
        <row r="873">
          <cell r="E873" t="str">
            <v>REM0002281</v>
          </cell>
          <cell r="F873" t="str">
            <v>T5G广角镜片托右</v>
          </cell>
          <cell r="G873" t="str">
            <v>ABS 黑色</v>
          </cell>
          <cell r="H873" t="str">
            <v>Ea</v>
          </cell>
          <cell r="I873">
            <v>423</v>
          </cell>
          <cell r="J873">
            <v>6.1625489037000003</v>
          </cell>
          <cell r="K873">
            <v>6.0087835250000001</v>
          </cell>
          <cell r="L873">
            <v>2606.7581862651</v>
          </cell>
          <cell r="M873">
            <v>0</v>
          </cell>
          <cell r="N873">
            <v>6.2615778082000002</v>
          </cell>
          <cell r="O873">
            <v>6.0087835250000001</v>
          </cell>
          <cell r="P873">
            <v>0.25279428320000003</v>
          </cell>
          <cell r="Q873">
            <v>0</v>
          </cell>
          <cell r="R873">
            <v>-84</v>
          </cell>
        </row>
        <row r="874">
          <cell r="E874" t="str">
            <v>REM0002282</v>
          </cell>
          <cell r="F874" t="str">
            <v>C7广角镜片右</v>
          </cell>
          <cell r="G874" t="str">
            <v>SR350±50</v>
          </cell>
          <cell r="H874" t="str">
            <v>Ea</v>
          </cell>
          <cell r="I874">
            <v>48</v>
          </cell>
          <cell r="J874">
            <v>6.1313759313</v>
          </cell>
          <cell r="K874">
            <v>6.6444000000000001</v>
          </cell>
          <cell r="L874">
            <v>294.30604470240002</v>
          </cell>
          <cell r="M874">
            <v>40</v>
          </cell>
          <cell r="N874">
            <v>6.6444000000000001</v>
          </cell>
          <cell r="O874">
            <v>6.6444000000000001</v>
          </cell>
          <cell r="P874">
            <v>0</v>
          </cell>
          <cell r="Q874">
            <v>265.77600000000001</v>
          </cell>
          <cell r="R874">
            <v>-88</v>
          </cell>
        </row>
        <row r="875">
          <cell r="E875" t="str">
            <v>REM0002283</v>
          </cell>
          <cell r="F875" t="str">
            <v>T7H广角加热片右</v>
          </cell>
          <cell r="G875" t="str">
            <v>/</v>
          </cell>
          <cell r="H875" t="str">
            <v>Ea</v>
          </cell>
          <cell r="I875">
            <v>1056</v>
          </cell>
          <cell r="J875">
            <v>3.9679905642</v>
          </cell>
          <cell r="K875">
            <v>4.3</v>
          </cell>
          <cell r="L875">
            <v>4190.1980357951998</v>
          </cell>
          <cell r="M875">
            <v>0</v>
          </cell>
          <cell r="N875">
            <v>4.1012409958999996</v>
          </cell>
          <cell r="O875">
            <v>4.3</v>
          </cell>
          <cell r="P875">
            <v>-0.1987590041</v>
          </cell>
          <cell r="Q875">
            <v>0</v>
          </cell>
          <cell r="R875">
            <v>-48</v>
          </cell>
        </row>
        <row r="876">
          <cell r="E876" t="str">
            <v>REM0002284</v>
          </cell>
          <cell r="F876" t="str">
            <v>T5G镜体右</v>
          </cell>
          <cell r="G876" t="str">
            <v>ABS 黑色</v>
          </cell>
          <cell r="H876" t="str">
            <v>Ea</v>
          </cell>
          <cell r="I876">
            <v>121</v>
          </cell>
          <cell r="J876">
            <v>19.2667412451</v>
          </cell>
          <cell r="K876">
            <v>19.607452559999999</v>
          </cell>
          <cell r="L876">
            <v>2331.2756906570999</v>
          </cell>
          <cell r="M876">
            <v>0</v>
          </cell>
          <cell r="N876">
            <v>19.7087781396</v>
          </cell>
          <cell r="O876">
            <v>19.607452559999999</v>
          </cell>
          <cell r="P876">
            <v>0.10132557959999999</v>
          </cell>
          <cell r="Q876">
            <v>0</v>
          </cell>
          <cell r="R876">
            <v>-88</v>
          </cell>
        </row>
        <row r="877">
          <cell r="E877" t="str">
            <v>REM0002285</v>
          </cell>
          <cell r="F877" t="str">
            <v>T5G后盖右</v>
          </cell>
          <cell r="G877" t="str">
            <v>ABS 黑色</v>
          </cell>
          <cell r="H877" t="str">
            <v>Ea</v>
          </cell>
          <cell r="I877">
            <v>282</v>
          </cell>
          <cell r="J877">
            <v>17.3453398055</v>
          </cell>
          <cell r="K877">
            <v>17.68258917</v>
          </cell>
          <cell r="L877">
            <v>4891.3858251510001</v>
          </cell>
          <cell r="M877">
            <v>0</v>
          </cell>
          <cell r="N877">
            <v>17.747769274700001</v>
          </cell>
          <cell r="O877">
            <v>17.68258917</v>
          </cell>
          <cell r="P877">
            <v>6.5180104700000005E-2</v>
          </cell>
          <cell r="Q877">
            <v>0</v>
          </cell>
          <cell r="R877">
            <v>-88</v>
          </cell>
        </row>
        <row r="878">
          <cell r="E878" t="str">
            <v>REM0002286</v>
          </cell>
          <cell r="F878" t="str">
            <v>T7H右反光罩</v>
          </cell>
          <cell r="G878" t="str">
            <v>PC 橘黄</v>
          </cell>
          <cell r="H878" t="str">
            <v>Ea</v>
          </cell>
          <cell r="I878">
            <v>0</v>
          </cell>
          <cell r="J878">
            <v>2.04</v>
          </cell>
          <cell r="K878">
            <v>2.04</v>
          </cell>
          <cell r="L878">
            <v>0</v>
          </cell>
          <cell r="M878">
            <v>88</v>
          </cell>
          <cell r="N878">
            <v>2.04</v>
          </cell>
          <cell r="O878">
            <v>2.04</v>
          </cell>
          <cell r="P878">
            <v>0</v>
          </cell>
          <cell r="Q878">
            <v>179.52</v>
          </cell>
          <cell r="R878">
            <v>-88</v>
          </cell>
        </row>
        <row r="879">
          <cell r="E879" t="str">
            <v>REM0002289</v>
          </cell>
          <cell r="F879" t="str">
            <v>T5G调角器右</v>
          </cell>
          <cell r="G879" t="str">
            <v>Pa6+GF35%</v>
          </cell>
          <cell r="H879" t="str">
            <v>Ea</v>
          </cell>
          <cell r="I879">
            <v>1032</v>
          </cell>
          <cell r="J879">
            <v>5.2360325367999998</v>
          </cell>
          <cell r="K879">
            <v>5.0721651000000003</v>
          </cell>
          <cell r="L879">
            <v>5403.5855779776002</v>
          </cell>
          <cell r="M879">
            <v>0</v>
          </cell>
          <cell r="N879">
            <v>5.3283229813000004</v>
          </cell>
          <cell r="O879">
            <v>5.0721651000000003</v>
          </cell>
          <cell r="P879">
            <v>0.2561578813</v>
          </cell>
          <cell r="Q879">
            <v>0</v>
          </cell>
          <cell r="R879">
            <v>-48</v>
          </cell>
        </row>
        <row r="880">
          <cell r="E880" t="str">
            <v>REM0002290</v>
          </cell>
          <cell r="F880" t="str">
            <v>T7H上安装座右</v>
          </cell>
          <cell r="G880" t="str">
            <v>OA0187R-S05</v>
          </cell>
          <cell r="H880" t="str">
            <v>Ea</v>
          </cell>
          <cell r="I880">
            <v>67</v>
          </cell>
          <cell r="J880">
            <v>9.1884516675000008</v>
          </cell>
          <cell r="K880">
            <v>9.0856053499999998</v>
          </cell>
          <cell r="L880">
            <v>615.62626172249998</v>
          </cell>
          <cell r="M880">
            <v>0</v>
          </cell>
          <cell r="N880">
            <v>9.4314011126999997</v>
          </cell>
          <cell r="O880">
            <v>9.0856053499999998</v>
          </cell>
          <cell r="P880">
            <v>0.34579576270000001</v>
          </cell>
          <cell r="Q880">
            <v>0</v>
          </cell>
          <cell r="R880">
            <v>0</v>
          </cell>
        </row>
        <row r="881">
          <cell r="E881" t="str">
            <v>REM0002291</v>
          </cell>
          <cell r="F881" t="str">
            <v>T7H下安装座右</v>
          </cell>
          <cell r="G881" t="str">
            <v>OA0187R-S06</v>
          </cell>
          <cell r="H881" t="str">
            <v>Ea</v>
          </cell>
          <cell r="I881">
            <v>54</v>
          </cell>
          <cell r="J881">
            <v>9.8192942961000007</v>
          </cell>
          <cell r="K881">
            <v>9.7692318</v>
          </cell>
          <cell r="L881">
            <v>530.24189198939996</v>
          </cell>
          <cell r="M881">
            <v>0</v>
          </cell>
          <cell r="N881">
            <v>10.105164157000001</v>
          </cell>
          <cell r="O881">
            <v>9.7692318</v>
          </cell>
          <cell r="P881">
            <v>0.33593235700000001</v>
          </cell>
          <cell r="Q881">
            <v>0</v>
          </cell>
          <cell r="R881">
            <v>0</v>
          </cell>
        </row>
        <row r="882">
          <cell r="E882" t="str">
            <v>REM0002292</v>
          </cell>
          <cell r="F882" t="str">
            <v>T7H下镜座装饰罩右</v>
          </cell>
          <cell r="H882" t="str">
            <v>Ea</v>
          </cell>
          <cell r="I882">
            <v>45</v>
          </cell>
          <cell r="J882">
            <v>6.6220505853000002</v>
          </cell>
          <cell r="K882">
            <v>6.5067326000000003</v>
          </cell>
          <cell r="L882">
            <v>297.99227633850001</v>
          </cell>
          <cell r="M882">
            <v>0</v>
          </cell>
          <cell r="N882">
            <v>6.7365101710999999</v>
          </cell>
          <cell r="O882">
            <v>6.5067326000000003</v>
          </cell>
          <cell r="P882">
            <v>0.22977757109999999</v>
          </cell>
          <cell r="Q882">
            <v>0</v>
          </cell>
          <cell r="R882">
            <v>0</v>
          </cell>
        </row>
        <row r="883">
          <cell r="E883" t="str">
            <v>REM0002293</v>
          </cell>
          <cell r="F883" t="str">
            <v>T7H右上镜座垫</v>
          </cell>
          <cell r="G883" t="str">
            <v>0A0187R-F01</v>
          </cell>
          <cell r="H883" t="str">
            <v>Ea</v>
          </cell>
          <cell r="I883">
            <v>465</v>
          </cell>
          <cell r="J883">
            <v>0.32297597620000001</v>
          </cell>
          <cell r="K883">
            <v>0.35</v>
          </cell>
          <cell r="L883">
            <v>150.183828933</v>
          </cell>
          <cell r="M883">
            <v>0</v>
          </cell>
          <cell r="N883">
            <v>0.3338219415</v>
          </cell>
          <cell r="O883">
            <v>0.35</v>
          </cell>
          <cell r="P883">
            <v>-1.6178058499999998E-2</v>
          </cell>
          <cell r="Q883">
            <v>0</v>
          </cell>
          <cell r="R883">
            <v>0</v>
          </cell>
        </row>
        <row r="884">
          <cell r="E884" t="str">
            <v>REM0002294</v>
          </cell>
          <cell r="F884" t="str">
            <v>T7H右下镜座垫</v>
          </cell>
          <cell r="G884" t="str">
            <v>0A0187R-F02</v>
          </cell>
          <cell r="H884" t="str">
            <v>Ea</v>
          </cell>
          <cell r="I884">
            <v>576</v>
          </cell>
          <cell r="J884">
            <v>0.35988751629999999</v>
          </cell>
          <cell r="K884">
            <v>0.39</v>
          </cell>
          <cell r="L884">
            <v>207.2952093888</v>
          </cell>
          <cell r="M884">
            <v>0</v>
          </cell>
          <cell r="N884">
            <v>0.37197302059999998</v>
          </cell>
          <cell r="O884">
            <v>0.39</v>
          </cell>
          <cell r="P884">
            <v>-1.80269794E-2</v>
          </cell>
          <cell r="Q884">
            <v>0</v>
          </cell>
          <cell r="R884">
            <v>0</v>
          </cell>
        </row>
        <row r="885">
          <cell r="E885" t="str">
            <v>REM0002297</v>
          </cell>
          <cell r="F885" t="str">
            <v>C35DB左加热片</v>
          </cell>
          <cell r="G885" t="str">
            <v>高配</v>
          </cell>
          <cell r="H885" t="str">
            <v>Ea</v>
          </cell>
          <cell r="I885">
            <v>2027</v>
          </cell>
          <cell r="J885">
            <v>2.9882660101999998</v>
          </cell>
          <cell r="K885">
            <v>3.2383000000000002</v>
          </cell>
          <cell r="L885">
            <v>6057.2152026754002</v>
          </cell>
          <cell r="M885">
            <v>0</v>
          </cell>
          <cell r="N885">
            <v>3.0886159807000002</v>
          </cell>
          <cell r="O885">
            <v>3.2383000000000002</v>
          </cell>
          <cell r="P885">
            <v>-0.1496840193</v>
          </cell>
          <cell r="Q885">
            <v>0</v>
          </cell>
          <cell r="R885">
            <v>0</v>
          </cell>
        </row>
        <row r="886">
          <cell r="E886" t="str">
            <v>REM0002298</v>
          </cell>
          <cell r="F886" t="str">
            <v>C35DB右加热片</v>
          </cell>
          <cell r="G886" t="str">
            <v>高配</v>
          </cell>
          <cell r="H886" t="str">
            <v>Ea</v>
          </cell>
          <cell r="I886">
            <v>2291</v>
          </cell>
          <cell r="J886">
            <v>2.9882660101999998</v>
          </cell>
          <cell r="K886">
            <v>3.2383000000000002</v>
          </cell>
          <cell r="L886">
            <v>6846.1174293681997</v>
          </cell>
          <cell r="M886">
            <v>0</v>
          </cell>
          <cell r="N886">
            <v>3.0886159807000002</v>
          </cell>
          <cell r="O886">
            <v>3.2383000000000002</v>
          </cell>
          <cell r="P886">
            <v>-0.1496840193</v>
          </cell>
          <cell r="Q886">
            <v>0</v>
          </cell>
          <cell r="R886">
            <v>0</v>
          </cell>
        </row>
        <row r="887">
          <cell r="E887" t="str">
            <v>REM0002325</v>
          </cell>
          <cell r="F887" t="str">
            <v>济南重汽轻卡左镜座</v>
          </cell>
          <cell r="G887" t="str">
            <v>LG1611770006/1</v>
          </cell>
          <cell r="H887" t="str">
            <v>Ea</v>
          </cell>
          <cell r="I887">
            <v>20</v>
          </cell>
          <cell r="J887">
            <v>15.2769482298</v>
          </cell>
          <cell r="K887">
            <v>16.555199999999999</v>
          </cell>
          <cell r="L887">
            <v>305.53896459600003</v>
          </cell>
          <cell r="M887">
            <v>0</v>
          </cell>
          <cell r="N887">
            <v>15.789968589800001</v>
          </cell>
          <cell r="O887">
            <v>16.555199999999999</v>
          </cell>
          <cell r="P887">
            <v>-0.76523141019999996</v>
          </cell>
          <cell r="Q887">
            <v>0</v>
          </cell>
          <cell r="R887">
            <v>0</v>
          </cell>
        </row>
        <row r="888">
          <cell r="E888" t="str">
            <v>REM0002326</v>
          </cell>
          <cell r="F888" t="str">
            <v>济南重汽轻卡右镜座</v>
          </cell>
          <cell r="G888" t="str">
            <v>LG1611770007/1</v>
          </cell>
          <cell r="H888" t="str">
            <v>Ea</v>
          </cell>
          <cell r="I888">
            <v>36</v>
          </cell>
          <cell r="J888">
            <v>17.067527041599998</v>
          </cell>
          <cell r="K888">
            <v>18.4956</v>
          </cell>
          <cell r="L888">
            <v>614.43097349760001</v>
          </cell>
          <cell r="M888">
            <v>0</v>
          </cell>
          <cell r="N888">
            <v>17.640677433600001</v>
          </cell>
          <cell r="O888">
            <v>18.4956</v>
          </cell>
          <cell r="P888">
            <v>-0.85492256639999997</v>
          </cell>
          <cell r="Q888">
            <v>0</v>
          </cell>
          <cell r="R888">
            <v>0</v>
          </cell>
        </row>
        <row r="889">
          <cell r="E889" t="str">
            <v>REM0002451</v>
          </cell>
          <cell r="F889" t="str">
            <v>曼项目右置车连接杆</v>
          </cell>
          <cell r="G889" t="str">
            <v>712W63731-0376/1</v>
          </cell>
          <cell r="H889" t="str">
            <v>Ea</v>
          </cell>
          <cell r="I889">
            <v>876</v>
          </cell>
          <cell r="J889">
            <v>5.5603315463999996</v>
          </cell>
          <cell r="K889">
            <v>5.9116</v>
          </cell>
          <cell r="L889">
            <v>4870.8504346463997</v>
          </cell>
          <cell r="M889">
            <v>1000</v>
          </cell>
          <cell r="N889">
            <v>5.7524367305000004</v>
          </cell>
          <cell r="O889">
            <v>5.9116</v>
          </cell>
          <cell r="P889">
            <v>-0.15916326950000001</v>
          </cell>
          <cell r="Q889">
            <v>5752.4367304999996</v>
          </cell>
          <cell r="R889">
            <v>-160</v>
          </cell>
        </row>
        <row r="890">
          <cell r="E890" t="str">
            <v>REM0002452</v>
          </cell>
          <cell r="F890" t="str">
            <v>曼项目连接杆</v>
          </cell>
          <cell r="G890" t="str">
            <v>810W63731-0376/2</v>
          </cell>
          <cell r="H890" t="str">
            <v>Ea</v>
          </cell>
          <cell r="I890">
            <v>7533</v>
          </cell>
          <cell r="J890">
            <v>3.3251532337</v>
          </cell>
          <cell r="K890">
            <v>3.4893999999999998</v>
          </cell>
          <cell r="L890">
            <v>25048.3793094621</v>
          </cell>
          <cell r="M890">
            <v>0</v>
          </cell>
          <cell r="N890">
            <v>3.4421981396999999</v>
          </cell>
          <cell r="O890">
            <v>3.4893999999999998</v>
          </cell>
          <cell r="P890">
            <v>-4.7201860300000002E-2</v>
          </cell>
          <cell r="Q890">
            <v>0</v>
          </cell>
          <cell r="R890">
            <v>-2327</v>
          </cell>
        </row>
        <row r="891">
          <cell r="E891" t="str">
            <v>REM0002468</v>
          </cell>
          <cell r="F891" t="str">
            <v>C7左后视镜总成(电动)</v>
          </cell>
          <cell r="G891" t="str">
            <v>712W63730-0021/2</v>
          </cell>
          <cell r="H891" t="str">
            <v>Ea</v>
          </cell>
          <cell r="I891">
            <v>314</v>
          </cell>
          <cell r="J891">
            <v>286.00248006980001</v>
          </cell>
          <cell r="K891">
            <v>296.00466169999999</v>
          </cell>
          <cell r="L891">
            <v>89804.778741917195</v>
          </cell>
          <cell r="M891">
            <v>52</v>
          </cell>
          <cell r="N891">
            <v>295.71848723229999</v>
          </cell>
          <cell r="O891">
            <v>296.00466169999999</v>
          </cell>
          <cell r="P891">
            <v>-0.28617446769999999</v>
          </cell>
          <cell r="Q891">
            <v>15377.361336079601</v>
          </cell>
          <cell r="R891">
            <v>-151</v>
          </cell>
        </row>
        <row r="892">
          <cell r="E892" t="str">
            <v>REM0002471</v>
          </cell>
          <cell r="F892" t="str">
            <v>T5G下镜臂右</v>
          </cell>
          <cell r="G892" t="str">
            <v>Pa6+GF35%</v>
          </cell>
          <cell r="H892" t="str">
            <v>Ea</v>
          </cell>
          <cell r="I892">
            <v>614</v>
          </cell>
          <cell r="J892">
            <v>12.363594537199999</v>
          </cell>
          <cell r="K892">
            <v>12.3289703</v>
          </cell>
          <cell r="L892">
            <v>7591.2470458407997</v>
          </cell>
          <cell r="M892">
            <v>0</v>
          </cell>
          <cell r="N892">
            <v>12.7359939112</v>
          </cell>
          <cell r="O892">
            <v>12.3289703</v>
          </cell>
          <cell r="P892">
            <v>0.40702361120000002</v>
          </cell>
          <cell r="Q892">
            <v>0</v>
          </cell>
          <cell r="R892">
            <v>-88</v>
          </cell>
        </row>
        <row r="893">
          <cell r="E893" t="str">
            <v>REM0002472</v>
          </cell>
          <cell r="F893" t="str">
            <v>T5G上镜臂盖左</v>
          </cell>
          <cell r="G893" t="str">
            <v>Pa6+GF35%</v>
          </cell>
          <cell r="H893" t="str">
            <v>Ea</v>
          </cell>
          <cell r="I893">
            <v>884</v>
          </cell>
          <cell r="J893">
            <v>7.9538282848000001</v>
          </cell>
          <cell r="K893">
            <v>7.8151000000000002</v>
          </cell>
          <cell r="L893">
            <v>7031.1842037631995</v>
          </cell>
          <cell r="M893">
            <v>0</v>
          </cell>
          <cell r="N893">
            <v>8.1423406815000003</v>
          </cell>
          <cell r="O893">
            <v>7.8151000000000002</v>
          </cell>
          <cell r="P893">
            <v>0.32724068150000002</v>
          </cell>
          <cell r="Q893">
            <v>0</v>
          </cell>
          <cell r="R893">
            <v>-180</v>
          </cell>
        </row>
        <row r="894">
          <cell r="E894" t="str">
            <v>REM0002473</v>
          </cell>
          <cell r="F894" t="str">
            <v>T5G下镜臂左</v>
          </cell>
          <cell r="G894" t="str">
            <v>Pa6+GF35%</v>
          </cell>
          <cell r="H894" t="str">
            <v>Ea</v>
          </cell>
          <cell r="I894">
            <v>467</v>
          </cell>
          <cell r="J894">
            <v>12.363594537199999</v>
          </cell>
          <cell r="K894">
            <v>12.3289703</v>
          </cell>
          <cell r="L894">
            <v>5773.7986488724</v>
          </cell>
          <cell r="M894">
            <v>0</v>
          </cell>
          <cell r="N894">
            <v>12.7359939112</v>
          </cell>
          <cell r="O894">
            <v>12.3289703</v>
          </cell>
          <cell r="P894">
            <v>0.40702361120000002</v>
          </cell>
          <cell r="Q894">
            <v>0</v>
          </cell>
          <cell r="R894">
            <v>-92</v>
          </cell>
        </row>
        <row r="895">
          <cell r="E895" t="str">
            <v>REM0002474</v>
          </cell>
          <cell r="F895" t="str">
            <v>T5G上镜臂盖右</v>
          </cell>
          <cell r="G895" t="str">
            <v>Pa6+GF35%</v>
          </cell>
          <cell r="H895" t="str">
            <v>Ea</v>
          </cell>
          <cell r="I895">
            <v>931</v>
          </cell>
          <cell r="J895">
            <v>7.9538282848000001</v>
          </cell>
          <cell r="K895">
            <v>7.8151000000000002</v>
          </cell>
          <cell r="L895">
            <v>7405.0141331488003</v>
          </cell>
          <cell r="M895">
            <v>0</v>
          </cell>
          <cell r="N895">
            <v>8.1423406815000003</v>
          </cell>
          <cell r="O895">
            <v>7.8151000000000002</v>
          </cell>
          <cell r="P895">
            <v>0.32724068150000002</v>
          </cell>
          <cell r="Q895">
            <v>0</v>
          </cell>
          <cell r="R895">
            <v>-180</v>
          </cell>
        </row>
        <row r="896">
          <cell r="E896" t="str">
            <v>REM0002475</v>
          </cell>
          <cell r="F896" t="str">
            <v>T5G上安装座左</v>
          </cell>
          <cell r="G896" t="str">
            <v>Pa6+GF35%</v>
          </cell>
          <cell r="H896" t="str">
            <v>Ea</v>
          </cell>
          <cell r="I896">
            <v>228</v>
          </cell>
          <cell r="J896">
            <v>9.8682917818</v>
          </cell>
          <cell r="K896">
            <v>9.8223289999999999</v>
          </cell>
          <cell r="L896">
            <v>2249.9705262503999</v>
          </cell>
          <cell r="M896">
            <v>0</v>
          </cell>
          <cell r="N896">
            <v>10.1574952672</v>
          </cell>
          <cell r="O896">
            <v>9.8223289999999999</v>
          </cell>
          <cell r="P896">
            <v>0.33516626719999998</v>
          </cell>
          <cell r="Q896">
            <v>0</v>
          </cell>
          <cell r="R896">
            <v>-92</v>
          </cell>
        </row>
        <row r="897">
          <cell r="E897" t="str">
            <v>REM0002476</v>
          </cell>
          <cell r="F897" t="str">
            <v>T5G下安装座左</v>
          </cell>
          <cell r="G897" t="str">
            <v>Pa6+GF35%</v>
          </cell>
          <cell r="H897" t="str">
            <v>Ea</v>
          </cell>
          <cell r="I897">
            <v>277</v>
          </cell>
          <cell r="J897">
            <v>8.7255386848000001</v>
          </cell>
          <cell r="K897">
            <v>8.6513808999999995</v>
          </cell>
          <cell r="L897">
            <v>2416.9742156896</v>
          </cell>
          <cell r="M897">
            <v>0</v>
          </cell>
          <cell r="N897">
            <v>8.9665556676999998</v>
          </cell>
          <cell r="O897">
            <v>8.6513808999999995</v>
          </cell>
          <cell r="P897">
            <v>0.31517476770000002</v>
          </cell>
          <cell r="Q897">
            <v>0</v>
          </cell>
          <cell r="R897">
            <v>-92</v>
          </cell>
        </row>
        <row r="898">
          <cell r="E898" t="str">
            <v>REM0002477</v>
          </cell>
          <cell r="F898" t="str">
            <v>T5G下镜座装饰盖左</v>
          </cell>
          <cell r="G898" t="str">
            <v>ABS 黑色</v>
          </cell>
          <cell r="H898" t="str">
            <v>Ea</v>
          </cell>
          <cell r="I898">
            <v>576</v>
          </cell>
          <cell r="J898">
            <v>6.3617087635000003</v>
          </cell>
          <cell r="K898">
            <v>6.224607475</v>
          </cell>
          <cell r="L898">
            <v>3664.344247776</v>
          </cell>
          <cell r="M898">
            <v>0</v>
          </cell>
          <cell r="N898">
            <v>6.4674257225999998</v>
          </cell>
          <cell r="O898">
            <v>6.224607475</v>
          </cell>
          <cell r="P898">
            <v>0.24281824760000001</v>
          </cell>
          <cell r="Q898">
            <v>0</v>
          </cell>
          <cell r="R898">
            <v>0</v>
          </cell>
        </row>
        <row r="899">
          <cell r="E899" t="str">
            <v>REM0002478</v>
          </cell>
          <cell r="F899" t="str">
            <v>C7安装座垫左上</v>
          </cell>
          <cell r="G899" t="str">
            <v>发泡PE</v>
          </cell>
          <cell r="H899" t="str">
            <v>Ea</v>
          </cell>
          <cell r="I899">
            <v>91</v>
          </cell>
          <cell r="J899">
            <v>0.30452020610000002</v>
          </cell>
          <cell r="K899">
            <v>0.33</v>
          </cell>
          <cell r="L899">
            <v>27.711338755100002</v>
          </cell>
          <cell r="M899">
            <v>0</v>
          </cell>
          <cell r="N899">
            <v>0.33</v>
          </cell>
          <cell r="O899">
            <v>0.33</v>
          </cell>
          <cell r="P899">
            <v>0</v>
          </cell>
          <cell r="Q899">
            <v>0</v>
          </cell>
          <cell r="R899">
            <v>-91</v>
          </cell>
        </row>
        <row r="900">
          <cell r="E900" t="str">
            <v>REM0002479</v>
          </cell>
          <cell r="F900" t="str">
            <v>C7安装座垫左下</v>
          </cell>
          <cell r="G900" t="str">
            <v>发泡PE</v>
          </cell>
          <cell r="H900" t="str">
            <v>Ea</v>
          </cell>
          <cell r="I900">
            <v>111</v>
          </cell>
          <cell r="J900">
            <v>0.35988751629999999</v>
          </cell>
          <cell r="K900">
            <v>0.39</v>
          </cell>
          <cell r="L900">
            <v>39.947514309299997</v>
          </cell>
          <cell r="M900">
            <v>6</v>
          </cell>
          <cell r="N900">
            <v>0.37197302059999998</v>
          </cell>
          <cell r="O900">
            <v>0.39</v>
          </cell>
          <cell r="P900">
            <v>-1.80269794E-2</v>
          </cell>
          <cell r="Q900">
            <v>2.2318381235999998</v>
          </cell>
          <cell r="R900">
            <v>-92</v>
          </cell>
        </row>
        <row r="901">
          <cell r="E901" t="str">
            <v>REM0002480</v>
          </cell>
          <cell r="F901" t="str">
            <v>T5G线束合件(含插接器)</v>
          </cell>
          <cell r="H901" t="str">
            <v>Ea</v>
          </cell>
          <cell r="I901">
            <v>1650</v>
          </cell>
          <cell r="J901">
            <v>14.5800583521</v>
          </cell>
          <cell r="K901">
            <v>15.8</v>
          </cell>
          <cell r="L901">
            <v>24057.096280965001</v>
          </cell>
          <cell r="M901">
            <v>0</v>
          </cell>
          <cell r="N901">
            <v>15.0696762176</v>
          </cell>
          <cell r="O901">
            <v>15.8</v>
          </cell>
          <cell r="P901">
            <v>-0.73032378239999995</v>
          </cell>
          <cell r="Q901">
            <v>0</v>
          </cell>
          <cell r="R901">
            <v>-100</v>
          </cell>
        </row>
        <row r="902">
          <cell r="E902" t="str">
            <v>REM0002481</v>
          </cell>
          <cell r="F902" t="str">
            <v>C7右后视镜总成(电动)</v>
          </cell>
          <cell r="G902" t="str">
            <v>712W63730-0025/2</v>
          </cell>
          <cell r="H902" t="str">
            <v>Ea</v>
          </cell>
          <cell r="I902">
            <v>281</v>
          </cell>
          <cell r="J902">
            <v>263.31063323990003</v>
          </cell>
          <cell r="K902">
            <v>271.41414421000002</v>
          </cell>
          <cell r="L902">
            <v>73990.287940411901</v>
          </cell>
          <cell r="M902">
            <v>48</v>
          </cell>
          <cell r="N902">
            <v>272.26461782730001</v>
          </cell>
          <cell r="O902">
            <v>271.41414421000002</v>
          </cell>
          <cell r="P902">
            <v>0.85047361730000004</v>
          </cell>
          <cell r="Q902">
            <v>13068.7016557104</v>
          </cell>
          <cell r="R902">
            <v>-152</v>
          </cell>
        </row>
        <row r="903">
          <cell r="E903" t="str">
            <v>REM0002484</v>
          </cell>
          <cell r="F903" t="str">
            <v>T5G上安装座右</v>
          </cell>
          <cell r="G903" t="str">
            <v>Pa6+GF35%</v>
          </cell>
          <cell r="H903" t="str">
            <v>Ea</v>
          </cell>
          <cell r="I903">
            <v>101</v>
          </cell>
          <cell r="J903">
            <v>9.8682917818</v>
          </cell>
          <cell r="K903">
            <v>9.8223289999999999</v>
          </cell>
          <cell r="L903">
            <v>996.69746996180004</v>
          </cell>
          <cell r="M903">
            <v>0</v>
          </cell>
          <cell r="N903">
            <v>10.1574952672</v>
          </cell>
          <cell r="O903">
            <v>9.8223289999999999</v>
          </cell>
          <cell r="P903">
            <v>0.33516626719999998</v>
          </cell>
          <cell r="Q903">
            <v>0</v>
          </cell>
          <cell r="R903">
            <v>-88</v>
          </cell>
        </row>
        <row r="904">
          <cell r="E904" t="str">
            <v>REM0002485</v>
          </cell>
          <cell r="F904" t="str">
            <v>T5G下安装座右</v>
          </cell>
          <cell r="G904" t="str">
            <v>Pa6+GF35%</v>
          </cell>
          <cell r="H904" t="str">
            <v>Ea</v>
          </cell>
          <cell r="I904">
            <v>258</v>
          </cell>
          <cell r="J904">
            <v>8.7255386848000001</v>
          </cell>
          <cell r="K904">
            <v>8.6513808999999995</v>
          </cell>
          <cell r="L904">
            <v>2251.1889806784002</v>
          </cell>
          <cell r="M904">
            <v>0</v>
          </cell>
          <cell r="N904">
            <v>8.9665556676999998</v>
          </cell>
          <cell r="O904">
            <v>8.6513808999999995</v>
          </cell>
          <cell r="P904">
            <v>0.31517476770000002</v>
          </cell>
          <cell r="Q904">
            <v>0</v>
          </cell>
          <cell r="R904">
            <v>-88</v>
          </cell>
        </row>
        <row r="905">
          <cell r="E905" t="str">
            <v>REM0002486</v>
          </cell>
          <cell r="F905" t="str">
            <v>T5G下镜座装饰盖右</v>
          </cell>
          <cell r="G905" t="str">
            <v>ABS 黑色</v>
          </cell>
          <cell r="H905" t="str">
            <v>Ea</v>
          </cell>
          <cell r="I905">
            <v>760</v>
          </cell>
          <cell r="J905">
            <v>6.3617087635000003</v>
          </cell>
          <cell r="K905">
            <v>6.224607475</v>
          </cell>
          <cell r="L905">
            <v>4834.8986602599998</v>
          </cell>
          <cell r="M905">
            <v>0</v>
          </cell>
          <cell r="N905">
            <v>6.4674257225999998</v>
          </cell>
          <cell r="O905">
            <v>6.224607475</v>
          </cell>
          <cell r="P905">
            <v>0.24281824760000001</v>
          </cell>
          <cell r="Q905">
            <v>0</v>
          </cell>
          <cell r="R905">
            <v>0</v>
          </cell>
        </row>
        <row r="906">
          <cell r="E906" t="str">
            <v>REM0002487</v>
          </cell>
          <cell r="F906" t="str">
            <v>C7安装座垫右上</v>
          </cell>
          <cell r="G906" t="str">
            <v>发泡PE</v>
          </cell>
          <cell r="H906" t="str">
            <v>Ea</v>
          </cell>
          <cell r="I906">
            <v>88</v>
          </cell>
          <cell r="J906">
            <v>0.30452020610000002</v>
          </cell>
          <cell r="K906">
            <v>0.33</v>
          </cell>
          <cell r="L906">
            <v>26.797778136800002</v>
          </cell>
          <cell r="M906">
            <v>40</v>
          </cell>
          <cell r="N906">
            <v>0.31474640199999998</v>
          </cell>
          <cell r="O906">
            <v>0.33</v>
          </cell>
          <cell r="P906">
            <v>-1.5253598E-2</v>
          </cell>
          <cell r="Q906">
            <v>12.589856080000001</v>
          </cell>
          <cell r="R906">
            <v>-88</v>
          </cell>
        </row>
        <row r="907">
          <cell r="E907" t="str">
            <v>REM0002488</v>
          </cell>
          <cell r="F907" t="str">
            <v>C7安装座垫右下</v>
          </cell>
          <cell r="G907" t="str">
            <v>发泡PE</v>
          </cell>
          <cell r="H907" t="str">
            <v>Ea</v>
          </cell>
          <cell r="I907">
            <v>108</v>
          </cell>
          <cell r="J907">
            <v>0.35988751629999999</v>
          </cell>
          <cell r="K907">
            <v>0.39</v>
          </cell>
          <cell r="L907">
            <v>38.867851760400001</v>
          </cell>
          <cell r="M907">
            <v>0</v>
          </cell>
          <cell r="N907">
            <v>0.37197302059999998</v>
          </cell>
          <cell r="O907">
            <v>0.39</v>
          </cell>
          <cell r="P907">
            <v>-1.80269794E-2</v>
          </cell>
          <cell r="Q907">
            <v>0</v>
          </cell>
          <cell r="R907">
            <v>-88</v>
          </cell>
        </row>
        <row r="908">
          <cell r="E908" t="str">
            <v>REM0002489</v>
          </cell>
          <cell r="F908" t="str">
            <v>T5G左后视镜窄体、手动</v>
          </cell>
          <cell r="G908" t="str">
            <v>712W63730-7021/2</v>
          </cell>
          <cell r="H908" t="str">
            <v>Ea</v>
          </cell>
          <cell r="I908">
            <v>360</v>
          </cell>
          <cell r="J908">
            <v>234.12013998859999</v>
          </cell>
          <cell r="K908">
            <v>235.92466980500001</v>
          </cell>
          <cell r="L908">
            <v>84283.250395896001</v>
          </cell>
          <cell r="M908">
            <v>40</v>
          </cell>
          <cell r="N908">
            <v>237.88143724860001</v>
          </cell>
          <cell r="O908">
            <v>235.92466980500001</v>
          </cell>
          <cell r="P908">
            <v>1.9567674436</v>
          </cell>
          <cell r="Q908">
            <v>9515.2574899440006</v>
          </cell>
          <cell r="R908">
            <v>-53</v>
          </cell>
        </row>
        <row r="909">
          <cell r="E909" t="str">
            <v>REM0002498</v>
          </cell>
          <cell r="F909" t="str">
            <v>T5G右后视镜窄体、手动</v>
          </cell>
          <cell r="G909" t="str">
            <v>712W63730-7025/2</v>
          </cell>
          <cell r="H909" t="str">
            <v>Ea</v>
          </cell>
          <cell r="I909">
            <v>336</v>
          </cell>
          <cell r="J909">
            <v>233.97718390989999</v>
          </cell>
          <cell r="K909">
            <v>235.76975231500001</v>
          </cell>
          <cell r="L909">
            <v>78616.3337937264</v>
          </cell>
          <cell r="M909">
            <v>40</v>
          </cell>
          <cell r="N909">
            <v>237.73368051349999</v>
          </cell>
          <cell r="O909">
            <v>235.76975231500001</v>
          </cell>
          <cell r="P909">
            <v>1.9639281985000001</v>
          </cell>
          <cell r="Q909">
            <v>9509.3472205399994</v>
          </cell>
          <cell r="R909">
            <v>-53</v>
          </cell>
        </row>
        <row r="910">
          <cell r="E910" t="str">
            <v>REM0002540</v>
          </cell>
          <cell r="F910" t="str">
            <v>1B20082100205</v>
          </cell>
          <cell r="G910" t="str">
            <v>1B20082100205</v>
          </cell>
          <cell r="H910" t="str">
            <v>Ea</v>
          </cell>
          <cell r="I910">
            <v>60</v>
          </cell>
          <cell r="J910">
            <v>22.049828826900001</v>
          </cell>
          <cell r="K910">
            <v>22.784777585</v>
          </cell>
          <cell r="L910">
            <v>1322.989729614</v>
          </cell>
          <cell r="M910">
            <v>0</v>
          </cell>
          <cell r="N910">
            <v>22.782481388600001</v>
          </cell>
          <cell r="O910">
            <v>22.784777585</v>
          </cell>
          <cell r="P910">
            <v>-2.2961964000000001E-3</v>
          </cell>
          <cell r="Q910">
            <v>0</v>
          </cell>
          <cell r="R910">
            <v>0</v>
          </cell>
        </row>
        <row r="911">
          <cell r="E911" t="str">
            <v>REM0002568</v>
          </cell>
          <cell r="F911" t="str">
            <v>康瑞H3下视镜</v>
          </cell>
          <cell r="G911" t="str">
            <v>L0821020107A0</v>
          </cell>
          <cell r="H911" t="str">
            <v>Ea</v>
          </cell>
          <cell r="I911">
            <v>788</v>
          </cell>
          <cell r="J911">
            <v>38.173547360800001</v>
          </cell>
          <cell r="K911">
            <v>38.821487926000003</v>
          </cell>
          <cell r="L911">
            <v>30080.7553203104</v>
          </cell>
          <cell r="M911">
            <v>850</v>
          </cell>
          <cell r="N911">
            <v>38.775419497000001</v>
          </cell>
          <cell r="O911">
            <v>38.821487926000003</v>
          </cell>
          <cell r="P911">
            <v>-4.6068429000000001E-2</v>
          </cell>
          <cell r="Q911">
            <v>32959.10657245</v>
          </cell>
          <cell r="R911">
            <v>-940</v>
          </cell>
        </row>
        <row r="912">
          <cell r="E912" t="str">
            <v>REM0002586</v>
          </cell>
          <cell r="F912" t="str">
            <v>1780-30镜座及杆</v>
          </cell>
          <cell r="G912" t="str">
            <v>1B17882100030</v>
          </cell>
          <cell r="H912" t="str">
            <v>Ea</v>
          </cell>
          <cell r="I912">
            <v>3</v>
          </cell>
          <cell r="J912">
            <v>33.302946953400003</v>
          </cell>
          <cell r="K912">
            <v>35.248839402999998</v>
          </cell>
          <cell r="L912">
            <v>99.908840860200002</v>
          </cell>
          <cell r="M912">
            <v>3</v>
          </cell>
          <cell r="N912">
            <v>34.327987261899999</v>
          </cell>
          <cell r="O912">
            <v>35.248839402999998</v>
          </cell>
          <cell r="P912">
            <v>-0.92085214110000002</v>
          </cell>
          <cell r="Q912">
            <v>102.9839617857</v>
          </cell>
          <cell r="R912">
            <v>-3</v>
          </cell>
        </row>
        <row r="913">
          <cell r="E913" t="str">
            <v>REM0002588</v>
          </cell>
          <cell r="F913" t="str">
            <v>1780-32镜座及杆</v>
          </cell>
          <cell r="G913" t="str">
            <v>1B17882100032</v>
          </cell>
          <cell r="H913" t="str">
            <v>Ea</v>
          </cell>
          <cell r="I913">
            <v>32</v>
          </cell>
          <cell r="J913">
            <v>35.026624448500002</v>
          </cell>
          <cell r="K913">
            <v>37.118739402999999</v>
          </cell>
          <cell r="L913">
            <v>1120.8519823520001</v>
          </cell>
          <cell r="M913">
            <v>70</v>
          </cell>
          <cell r="N913">
            <v>35.945342432899999</v>
          </cell>
          <cell r="O913">
            <v>37.118739402999999</v>
          </cell>
          <cell r="P913">
            <v>-1.1733969701</v>
          </cell>
          <cell r="Q913">
            <v>2516.1739703029998</v>
          </cell>
          <cell r="R913">
            <v>-32</v>
          </cell>
        </row>
        <row r="914">
          <cell r="E914" t="str">
            <v>REM0002589</v>
          </cell>
          <cell r="F914" t="str">
            <v>1580-310镜座及杆</v>
          </cell>
          <cell r="G914" t="str">
            <v>1B15882100310</v>
          </cell>
          <cell r="H914" t="str">
            <v>Ea</v>
          </cell>
          <cell r="I914">
            <v>97</v>
          </cell>
          <cell r="J914">
            <v>26.992272009600001</v>
          </cell>
          <cell r="K914">
            <v>28.669779403</v>
          </cell>
          <cell r="L914">
            <v>2618.2503849312002</v>
          </cell>
          <cell r="M914">
            <v>51</v>
          </cell>
          <cell r="N914">
            <v>27.605538351</v>
          </cell>
          <cell r="O914">
            <v>28.669779403</v>
          </cell>
          <cell r="P914">
            <v>-1.0642410520000001</v>
          </cell>
          <cell r="Q914">
            <v>1407.882455901</v>
          </cell>
          <cell r="R914">
            <v>-97</v>
          </cell>
        </row>
        <row r="915">
          <cell r="E915" t="str">
            <v>REM0002592</v>
          </cell>
          <cell r="F915" t="str">
            <v>1580-300镜座及杆</v>
          </cell>
          <cell r="G915" t="str">
            <v>1B15882100300</v>
          </cell>
          <cell r="H915" t="str">
            <v>Ea</v>
          </cell>
          <cell r="I915">
            <v>26</v>
          </cell>
          <cell r="J915">
            <v>23.5608528038</v>
          </cell>
          <cell r="K915">
            <v>24.938949402999999</v>
          </cell>
          <cell r="L915">
            <v>612.58217289879997</v>
          </cell>
          <cell r="M915">
            <v>110</v>
          </cell>
          <cell r="N915">
            <v>24.2441895045</v>
          </cell>
          <cell r="O915">
            <v>24.938949402999999</v>
          </cell>
          <cell r="P915">
            <v>-0.69475989849999997</v>
          </cell>
          <cell r="Q915">
            <v>2666.8608454949999</v>
          </cell>
          <cell r="R915">
            <v>-26</v>
          </cell>
        </row>
        <row r="916">
          <cell r="E916" t="str">
            <v>REM0002595</v>
          </cell>
          <cell r="F916" t="str">
            <v>奥驰左镜头总成</v>
          </cell>
          <cell r="G916" t="str">
            <v>8202125-Y64</v>
          </cell>
          <cell r="H916" t="str">
            <v>Ea</v>
          </cell>
          <cell r="I916">
            <v>427</v>
          </cell>
          <cell r="J916">
            <v>43.915865913799998</v>
          </cell>
          <cell r="K916">
            <v>45.307112582000002</v>
          </cell>
          <cell r="L916">
            <v>18752.0747451926</v>
          </cell>
          <cell r="M916">
            <v>200</v>
          </cell>
          <cell r="N916">
            <v>38.5202989139</v>
          </cell>
          <cell r="O916">
            <v>45.307112582000002</v>
          </cell>
          <cell r="P916">
            <v>-6.7868136680999998</v>
          </cell>
          <cell r="Q916">
            <v>7704.0597827800002</v>
          </cell>
          <cell r="R916">
            <v>-392</v>
          </cell>
        </row>
        <row r="917">
          <cell r="E917" t="str">
            <v>REM0002596</v>
          </cell>
          <cell r="F917" t="str">
            <v>126A0镜杆及座</v>
          </cell>
          <cell r="G917" t="str">
            <v>L0821010126A0</v>
          </cell>
          <cell r="H917" t="str">
            <v>Ea</v>
          </cell>
          <cell r="I917">
            <v>3</v>
          </cell>
          <cell r="J917">
            <v>20.342347249199999</v>
          </cell>
          <cell r="K917">
            <v>21.84253</v>
          </cell>
          <cell r="L917">
            <v>61.027041747600002</v>
          </cell>
          <cell r="M917">
            <v>0</v>
          </cell>
          <cell r="N917">
            <v>20.7932760803</v>
          </cell>
          <cell r="O917">
            <v>21.84253</v>
          </cell>
          <cell r="P917">
            <v>-1.0492539196999999</v>
          </cell>
          <cell r="Q917">
            <v>0</v>
          </cell>
          <cell r="R917">
            <v>0</v>
          </cell>
        </row>
        <row r="918">
          <cell r="E918" t="str">
            <v>REM0002621</v>
          </cell>
          <cell r="F918" t="str">
            <v>北汽八一左迎宾灯总成</v>
          </cell>
          <cell r="G918" t="str">
            <v>八一军徽标</v>
          </cell>
          <cell r="H918" t="str">
            <v>Ea</v>
          </cell>
          <cell r="I918">
            <v>103</v>
          </cell>
          <cell r="J918">
            <v>35.8503333532</v>
          </cell>
          <cell r="K918">
            <v>38.85</v>
          </cell>
          <cell r="L918">
            <v>3692.5843353795999</v>
          </cell>
          <cell r="M918">
            <v>493</v>
          </cell>
          <cell r="N918">
            <v>37.054235509800002</v>
          </cell>
          <cell r="O918">
            <v>38.85</v>
          </cell>
          <cell r="P918">
            <v>-1.7957644902000001</v>
          </cell>
          <cell r="Q918">
            <v>18267.738106331399</v>
          </cell>
          <cell r="R918">
            <v>0</v>
          </cell>
        </row>
        <row r="919">
          <cell r="E919" t="str">
            <v>REM0002622</v>
          </cell>
          <cell r="F919" t="str">
            <v>北汽八一右迎宾灯总成</v>
          </cell>
          <cell r="G919" t="str">
            <v>八一军徽标</v>
          </cell>
          <cell r="H919" t="str">
            <v>Ea</v>
          </cell>
          <cell r="I919">
            <v>67</v>
          </cell>
          <cell r="J919">
            <v>35.8503333532</v>
          </cell>
          <cell r="K919">
            <v>38.85</v>
          </cell>
          <cell r="L919">
            <v>2401.9723346644</v>
          </cell>
          <cell r="M919">
            <v>497</v>
          </cell>
          <cell r="N919">
            <v>37.054235509800002</v>
          </cell>
          <cell r="O919">
            <v>38.85</v>
          </cell>
          <cell r="P919">
            <v>-1.7957644902000001</v>
          </cell>
          <cell r="Q919">
            <v>18415.955048370601</v>
          </cell>
          <cell r="R919">
            <v>0</v>
          </cell>
        </row>
        <row r="920">
          <cell r="E920" t="str">
            <v>REM0002629</v>
          </cell>
          <cell r="F920" t="str">
            <v>N07下视镜杆喷涂</v>
          </cell>
          <cell r="H920" t="str">
            <v>Ea</v>
          </cell>
          <cell r="I920">
            <v>120</v>
          </cell>
          <cell r="J920">
            <v>6.2730257132</v>
          </cell>
          <cell r="K920">
            <v>6.8253399999999997</v>
          </cell>
          <cell r="L920">
            <v>752.76308558400001</v>
          </cell>
          <cell r="M920">
            <v>0</v>
          </cell>
          <cell r="N920">
            <v>6.3073748460000001</v>
          </cell>
          <cell r="O920">
            <v>6.8253399999999997</v>
          </cell>
          <cell r="P920">
            <v>-0.51796515399999998</v>
          </cell>
          <cell r="Q920">
            <v>0</v>
          </cell>
          <cell r="R920">
            <v>0</v>
          </cell>
        </row>
        <row r="921">
          <cell r="E921" t="str">
            <v>REM0002630</v>
          </cell>
          <cell r="F921" t="str">
            <v>新奥驰A镜座左(喷涂)</v>
          </cell>
          <cell r="G921" t="str">
            <v>Q235</v>
          </cell>
          <cell r="H921" t="str">
            <v>Ea</v>
          </cell>
          <cell r="I921">
            <v>149</v>
          </cell>
          <cell r="J921">
            <v>10.7596316337</v>
          </cell>
          <cell r="K921">
            <v>11.687239999999999</v>
          </cell>
          <cell r="L921">
            <v>1603.1851134213</v>
          </cell>
          <cell r="M921">
            <v>371</v>
          </cell>
          <cell r="N921">
            <v>11.0649696882</v>
          </cell>
          <cell r="O921">
            <v>11.687239999999999</v>
          </cell>
          <cell r="P921">
            <v>-0.62227031180000003</v>
          </cell>
          <cell r="Q921">
            <v>4105.1037543222001</v>
          </cell>
          <cell r="R921">
            <v>-184</v>
          </cell>
        </row>
        <row r="922">
          <cell r="E922" t="str">
            <v>REM0002631</v>
          </cell>
          <cell r="F922" t="str">
            <v>新奥驰A镜座右(喷涂)</v>
          </cell>
          <cell r="G922" t="str">
            <v>Q235</v>
          </cell>
          <cell r="H922" t="str">
            <v>Ea</v>
          </cell>
          <cell r="I922">
            <v>5</v>
          </cell>
          <cell r="J922">
            <v>10.7596316337</v>
          </cell>
          <cell r="K922">
            <v>11.687239999999999</v>
          </cell>
          <cell r="L922">
            <v>53.798158168500002</v>
          </cell>
          <cell r="M922">
            <v>382</v>
          </cell>
          <cell r="N922">
            <v>11.0649696882</v>
          </cell>
          <cell r="O922">
            <v>11.687239999999999</v>
          </cell>
          <cell r="P922">
            <v>-0.62227031180000003</v>
          </cell>
          <cell r="Q922">
            <v>4226.8184208924004</v>
          </cell>
          <cell r="R922">
            <v>-255</v>
          </cell>
        </row>
        <row r="923">
          <cell r="E923" t="str">
            <v>REM0002633</v>
          </cell>
          <cell r="F923" t="str">
            <v>斯太尔王右上1镜座</v>
          </cell>
          <cell r="H923" t="str">
            <v>Ea</v>
          </cell>
          <cell r="I923">
            <v>0</v>
          </cell>
          <cell r="J923">
            <v>3.16</v>
          </cell>
          <cell r="K923">
            <v>3.16</v>
          </cell>
          <cell r="L923">
            <v>0</v>
          </cell>
          <cell r="M923">
            <v>47</v>
          </cell>
          <cell r="N923">
            <v>3.0139352435000002</v>
          </cell>
          <cell r="O923">
            <v>3.16</v>
          </cell>
          <cell r="P923">
            <v>-0.1460647565</v>
          </cell>
          <cell r="Q923">
            <v>141.65495644449999</v>
          </cell>
          <cell r="R923">
            <v>-44</v>
          </cell>
        </row>
        <row r="924">
          <cell r="E924" t="str">
            <v>REM0002634</v>
          </cell>
          <cell r="F924" t="str">
            <v>A2路面镜座</v>
          </cell>
          <cell r="G924" t="str">
            <v>PA6+GF35</v>
          </cell>
          <cell r="H924" t="str">
            <v>Ea</v>
          </cell>
          <cell r="I924">
            <v>0</v>
          </cell>
          <cell r="J924">
            <v>4.5164</v>
          </cell>
          <cell r="K924">
            <v>4.5164</v>
          </cell>
          <cell r="L924">
            <v>0</v>
          </cell>
          <cell r="M924">
            <v>2614</v>
          </cell>
          <cell r="N924">
            <v>4.5164</v>
          </cell>
          <cell r="O924">
            <v>4.5164</v>
          </cell>
          <cell r="P924">
            <v>0</v>
          </cell>
          <cell r="Q924">
            <v>11805.8696</v>
          </cell>
          <cell r="R924">
            <v>-2614</v>
          </cell>
        </row>
        <row r="925">
          <cell r="E925" t="str">
            <v>REM0002636</v>
          </cell>
          <cell r="F925" t="str">
            <v>曼项目前下视镜动臂上盖</v>
          </cell>
          <cell r="G925" t="str">
            <v>ABS黑色</v>
          </cell>
          <cell r="H925" t="str">
            <v>Ea</v>
          </cell>
          <cell r="I925">
            <v>4</v>
          </cell>
          <cell r="J925">
            <v>1.3750471488</v>
          </cell>
          <cell r="K925">
            <v>1.4901</v>
          </cell>
          <cell r="L925">
            <v>5.5001885952</v>
          </cell>
          <cell r="M925">
            <v>4115</v>
          </cell>
          <cell r="N925">
            <v>1.4212230716000001</v>
          </cell>
          <cell r="O925">
            <v>1.4901</v>
          </cell>
          <cell r="P925">
            <v>-6.8876928399999995E-2</v>
          </cell>
          <cell r="Q925">
            <v>5848.3329396339996</v>
          </cell>
          <cell r="R925">
            <v>-4069</v>
          </cell>
        </row>
        <row r="926">
          <cell r="E926" t="str">
            <v>REM0002637</v>
          </cell>
          <cell r="F926" t="str">
            <v>曼项目前下视镜动臂下盖</v>
          </cell>
          <cell r="G926" t="str">
            <v>ABS黑色</v>
          </cell>
          <cell r="H926" t="str">
            <v>Ea</v>
          </cell>
          <cell r="I926">
            <v>4</v>
          </cell>
          <cell r="J926">
            <v>1.2757551058000001</v>
          </cell>
          <cell r="K926">
            <v>1.3825000000000001</v>
          </cell>
          <cell r="L926">
            <v>5.1030204232000003</v>
          </cell>
          <cell r="M926">
            <v>4109</v>
          </cell>
          <cell r="N926">
            <v>1.3185966689999999</v>
          </cell>
          <cell r="O926">
            <v>1.3825000000000001</v>
          </cell>
          <cell r="P926">
            <v>-6.3903330999999994E-2</v>
          </cell>
          <cell r="Q926">
            <v>5418.1137129210001</v>
          </cell>
          <cell r="R926">
            <v>-4063</v>
          </cell>
        </row>
        <row r="927">
          <cell r="E927" t="str">
            <v>REM0002638</v>
          </cell>
          <cell r="F927" t="str">
            <v>曼项目前下视镜镜座上盖</v>
          </cell>
          <cell r="G927" t="str">
            <v>ABS黑色</v>
          </cell>
          <cell r="H927" t="str">
            <v>Ea</v>
          </cell>
          <cell r="I927">
            <v>0</v>
          </cell>
          <cell r="J927">
            <v>1.2583</v>
          </cell>
          <cell r="K927">
            <v>1.2583</v>
          </cell>
          <cell r="L927">
            <v>0</v>
          </cell>
          <cell r="M927">
            <v>4108</v>
          </cell>
          <cell r="N927">
            <v>1.2001375686</v>
          </cell>
          <cell r="O927">
            <v>1.2583</v>
          </cell>
          <cell r="P927">
            <v>-5.8162431399999999E-2</v>
          </cell>
          <cell r="Q927">
            <v>4930.1651318087997</v>
          </cell>
          <cell r="R927">
            <v>-4058</v>
          </cell>
        </row>
        <row r="928">
          <cell r="E928" t="str">
            <v>REM0002639</v>
          </cell>
          <cell r="F928" t="str">
            <v>曼项目前下视镜镜座下盖</v>
          </cell>
          <cell r="G928" t="str">
            <v>ABS黑色</v>
          </cell>
          <cell r="H928" t="str">
            <v>Ea</v>
          </cell>
          <cell r="I928">
            <v>0</v>
          </cell>
          <cell r="J928">
            <v>1.7474000000000001</v>
          </cell>
          <cell r="K928">
            <v>1.7474000000000001</v>
          </cell>
          <cell r="L928">
            <v>0</v>
          </cell>
          <cell r="M928">
            <v>4108</v>
          </cell>
          <cell r="N928">
            <v>1.6666298875000001</v>
          </cell>
          <cell r="O928">
            <v>1.7474000000000001</v>
          </cell>
          <cell r="P928">
            <v>-8.0770112500000005E-2</v>
          </cell>
          <cell r="Q928">
            <v>6846.5155778500002</v>
          </cell>
          <cell r="R928">
            <v>-4058</v>
          </cell>
        </row>
        <row r="929">
          <cell r="E929" t="str">
            <v>REM0002640</v>
          </cell>
          <cell r="F929" t="str">
            <v>曼项目弹簧压盖</v>
          </cell>
          <cell r="G929" t="str">
            <v>ADC12</v>
          </cell>
          <cell r="H929" t="str">
            <v>Ea</v>
          </cell>
          <cell r="I929">
            <v>0</v>
          </cell>
          <cell r="J929">
            <v>0.63700000000000001</v>
          </cell>
          <cell r="K929">
            <v>0.63700000000000001</v>
          </cell>
          <cell r="L929">
            <v>0</v>
          </cell>
          <cell r="M929">
            <v>4248</v>
          </cell>
          <cell r="N929">
            <v>0.63700000000000001</v>
          </cell>
          <cell r="O929">
            <v>0.63700000000000001</v>
          </cell>
          <cell r="P929">
            <v>0</v>
          </cell>
          <cell r="Q929">
            <v>2705.9760000000001</v>
          </cell>
          <cell r="R929">
            <v>-4248</v>
          </cell>
        </row>
        <row r="930">
          <cell r="E930" t="str">
            <v>REM0002643</v>
          </cell>
          <cell r="F930" t="str">
            <v>ETX改型前下装饰罩泡棉</v>
          </cell>
          <cell r="G930" t="str">
            <v>15*10*900</v>
          </cell>
          <cell r="H930" t="str">
            <v>Ea</v>
          </cell>
          <cell r="I930">
            <v>80</v>
          </cell>
          <cell r="J930">
            <v>1.8538821030999999</v>
          </cell>
          <cell r="K930">
            <v>2.0089999999999999</v>
          </cell>
          <cell r="L930">
            <v>148.31056824800001</v>
          </cell>
          <cell r="M930">
            <v>0</v>
          </cell>
          <cell r="N930">
            <v>1.9161379444</v>
          </cell>
          <cell r="O930">
            <v>2.0089999999999999</v>
          </cell>
          <cell r="P930">
            <v>-9.2862055600000007E-2</v>
          </cell>
          <cell r="Q930">
            <v>0</v>
          </cell>
          <cell r="R930">
            <v>0</v>
          </cell>
        </row>
        <row r="931">
          <cell r="E931" t="str">
            <v>REM0002646</v>
          </cell>
          <cell r="F931" t="str">
            <v>M20改型面罩亮银左</v>
          </cell>
          <cell r="H931" t="str">
            <v>Ea</v>
          </cell>
          <cell r="I931">
            <v>92</v>
          </cell>
          <cell r="J931">
            <v>11.5440841763</v>
          </cell>
          <cell r="K931">
            <v>12.51</v>
          </cell>
          <cell r="L931">
            <v>1062.0557442196</v>
          </cell>
          <cell r="M931">
            <v>0</v>
          </cell>
          <cell r="N931">
            <v>11.9317499673</v>
          </cell>
          <cell r="O931">
            <v>12.51</v>
          </cell>
          <cell r="P931">
            <v>-0.57825003269999997</v>
          </cell>
          <cell r="Q931">
            <v>0</v>
          </cell>
          <cell r="R931">
            <v>0</v>
          </cell>
        </row>
        <row r="932">
          <cell r="E932" t="str">
            <v>REM0002647</v>
          </cell>
          <cell r="F932" t="str">
            <v>M20改型面罩亮银右</v>
          </cell>
          <cell r="H932" t="str">
            <v>Ea</v>
          </cell>
          <cell r="I932">
            <v>79</v>
          </cell>
          <cell r="J932">
            <v>11.5071726362</v>
          </cell>
          <cell r="K932">
            <v>12.47</v>
          </cell>
          <cell r="L932">
            <v>909.06663825980002</v>
          </cell>
          <cell r="M932">
            <v>0</v>
          </cell>
          <cell r="N932">
            <v>11.8935988882</v>
          </cell>
          <cell r="O932">
            <v>12.47</v>
          </cell>
          <cell r="P932">
            <v>-0.57640111179999998</v>
          </cell>
          <cell r="Q932">
            <v>0</v>
          </cell>
          <cell r="R932">
            <v>0</v>
          </cell>
        </row>
        <row r="933">
          <cell r="E933" t="str">
            <v>REM0002648</v>
          </cell>
          <cell r="F933" t="str">
            <v>M20改型面罩星辰棕右</v>
          </cell>
          <cell r="H933" t="str">
            <v>Ea</v>
          </cell>
          <cell r="I933">
            <v>81</v>
          </cell>
          <cell r="J933">
            <v>12.8452159659</v>
          </cell>
          <cell r="K933">
            <v>13.92</v>
          </cell>
          <cell r="L933">
            <v>1040.4624932378999</v>
          </cell>
          <cell r="M933">
            <v>0</v>
          </cell>
          <cell r="N933">
            <v>13.2765755031</v>
          </cell>
          <cell r="O933">
            <v>13.92</v>
          </cell>
          <cell r="P933">
            <v>-0.64342449690000003</v>
          </cell>
          <cell r="Q933">
            <v>0</v>
          </cell>
          <cell r="R933">
            <v>0</v>
          </cell>
        </row>
        <row r="934">
          <cell r="E934" t="str">
            <v>REM0002649</v>
          </cell>
          <cell r="F934" t="str">
            <v>M20改型面罩玛瑙红左</v>
          </cell>
          <cell r="H934" t="str">
            <v>Ea</v>
          </cell>
          <cell r="I934">
            <v>238</v>
          </cell>
          <cell r="J934">
            <v>7.5299541869000004</v>
          </cell>
          <cell r="K934">
            <v>8.16</v>
          </cell>
          <cell r="L934">
            <v>1792.1290964822001</v>
          </cell>
          <cell r="M934">
            <v>0</v>
          </cell>
          <cell r="N934">
            <v>7.7828201225000004</v>
          </cell>
          <cell r="O934">
            <v>8.16</v>
          </cell>
          <cell r="P934">
            <v>-0.37717987749999998</v>
          </cell>
          <cell r="Q934">
            <v>0</v>
          </cell>
          <cell r="R934">
            <v>0</v>
          </cell>
        </row>
        <row r="935">
          <cell r="E935" t="str">
            <v>REM0002650</v>
          </cell>
          <cell r="F935" t="str">
            <v>M20改型面罩玛瑙红右</v>
          </cell>
          <cell r="H935" t="str">
            <v>Ea</v>
          </cell>
          <cell r="I935">
            <v>330</v>
          </cell>
          <cell r="J935">
            <v>7.5299541869000004</v>
          </cell>
          <cell r="K935">
            <v>8.16</v>
          </cell>
          <cell r="L935">
            <v>2484.8848816770001</v>
          </cell>
          <cell r="M935">
            <v>0</v>
          </cell>
          <cell r="N935">
            <v>7.7828201225000004</v>
          </cell>
          <cell r="O935">
            <v>8.16</v>
          </cell>
          <cell r="P935">
            <v>-0.37717987749999998</v>
          </cell>
          <cell r="Q935">
            <v>0</v>
          </cell>
          <cell r="R935">
            <v>0</v>
          </cell>
        </row>
        <row r="936">
          <cell r="E936" t="str">
            <v>REM0002651</v>
          </cell>
          <cell r="F936" t="str">
            <v>M20改型面罩格陵兰白右</v>
          </cell>
          <cell r="H936" t="str">
            <v>Ea</v>
          </cell>
          <cell r="I936">
            <v>855</v>
          </cell>
          <cell r="J936">
            <v>33.461090755900003</v>
          </cell>
          <cell r="K936">
            <v>33.336546200000001</v>
          </cell>
          <cell r="L936">
            <v>28609.2325962945</v>
          </cell>
          <cell r="M936">
            <v>0</v>
          </cell>
          <cell r="N936">
            <v>34.2962754805</v>
          </cell>
          <cell r="O936">
            <v>33.336546200000001</v>
          </cell>
          <cell r="P936">
            <v>0.95972928049999995</v>
          </cell>
          <cell r="Q936">
            <v>0</v>
          </cell>
          <cell r="R936">
            <v>0</v>
          </cell>
        </row>
        <row r="937">
          <cell r="E937" t="str">
            <v>REM0002652</v>
          </cell>
          <cell r="F937" t="str">
            <v>M20改型面罩星辰棕左</v>
          </cell>
          <cell r="H937" t="str">
            <v>Ea</v>
          </cell>
          <cell r="I937">
            <v>149</v>
          </cell>
          <cell r="J937">
            <v>13.426572723</v>
          </cell>
          <cell r="K937">
            <v>14.55</v>
          </cell>
          <cell r="L937">
            <v>2000.559335727</v>
          </cell>
          <cell r="M937">
            <v>0</v>
          </cell>
          <cell r="N937">
            <v>13.877454997899999</v>
          </cell>
          <cell r="O937">
            <v>14.55</v>
          </cell>
          <cell r="P937">
            <v>-0.67254500210000001</v>
          </cell>
          <cell r="Q937">
            <v>0</v>
          </cell>
          <cell r="R937">
            <v>0</v>
          </cell>
        </row>
        <row r="938">
          <cell r="E938" t="str">
            <v>REM0002653</v>
          </cell>
          <cell r="F938" t="str">
            <v>M20改型面罩闪电蓝左</v>
          </cell>
          <cell r="H938" t="str">
            <v>Ea</v>
          </cell>
          <cell r="I938">
            <v>234</v>
          </cell>
          <cell r="J938">
            <v>7.5114984169000003</v>
          </cell>
          <cell r="K938">
            <v>8.14</v>
          </cell>
          <cell r="L938">
            <v>1757.6906295546</v>
          </cell>
          <cell r="M938">
            <v>0</v>
          </cell>
          <cell r="N938">
            <v>7.7637445830000003</v>
          </cell>
          <cell r="O938">
            <v>8.14</v>
          </cell>
          <cell r="P938">
            <v>-0.37625541699999998</v>
          </cell>
          <cell r="Q938">
            <v>0</v>
          </cell>
          <cell r="R938">
            <v>0</v>
          </cell>
        </row>
        <row r="939">
          <cell r="E939" t="str">
            <v>REM0002654</v>
          </cell>
          <cell r="F939" t="str">
            <v>M20改型面罩闪电蓝右</v>
          </cell>
          <cell r="H939" t="str">
            <v>Ea</v>
          </cell>
          <cell r="I939">
            <v>218</v>
          </cell>
          <cell r="J939">
            <v>7.5114984169000003</v>
          </cell>
          <cell r="K939">
            <v>8.14</v>
          </cell>
          <cell r="L939">
            <v>1637.5066548842001</v>
          </cell>
          <cell r="M939">
            <v>0</v>
          </cell>
          <cell r="N939">
            <v>7.7637445830000003</v>
          </cell>
          <cell r="O939">
            <v>8.14</v>
          </cell>
          <cell r="P939">
            <v>-0.37625541699999998</v>
          </cell>
          <cell r="Q939">
            <v>0</v>
          </cell>
          <cell r="R939">
            <v>0</v>
          </cell>
        </row>
        <row r="940">
          <cell r="E940" t="str">
            <v>REM0002655</v>
          </cell>
          <cell r="F940" t="str">
            <v>北奔/捷运重卡大镜体</v>
          </cell>
          <cell r="G940" t="str">
            <v>ABS黑色</v>
          </cell>
          <cell r="H940" t="str">
            <v>Ea</v>
          </cell>
          <cell r="I940">
            <v>339</v>
          </cell>
          <cell r="J940">
            <v>13.5114811151</v>
          </cell>
          <cell r="K940">
            <v>13.576307999999999</v>
          </cell>
          <cell r="L940">
            <v>4580.3920980188996</v>
          </cell>
          <cell r="M940">
            <v>0</v>
          </cell>
          <cell r="N940">
            <v>13.794783173400001</v>
          </cell>
          <cell r="O940">
            <v>13.576307999999999</v>
          </cell>
          <cell r="P940">
            <v>0.2184751734</v>
          </cell>
          <cell r="Q940">
            <v>0</v>
          </cell>
          <cell r="R940">
            <v>-134</v>
          </cell>
        </row>
        <row r="941">
          <cell r="E941" t="str">
            <v>REM0002656</v>
          </cell>
          <cell r="F941" t="str">
            <v>出口捷运小镜片托(1杠)</v>
          </cell>
          <cell r="G941" t="str">
            <v>ABS黑色</v>
          </cell>
          <cell r="H941" t="str">
            <v>Ea</v>
          </cell>
          <cell r="I941">
            <v>44</v>
          </cell>
          <cell r="J941">
            <v>9.0585769510999992</v>
          </cell>
          <cell r="K941">
            <v>8.9156811600000001</v>
          </cell>
          <cell r="L941">
            <v>398.57738584840001</v>
          </cell>
          <cell r="M941">
            <v>315</v>
          </cell>
          <cell r="N941">
            <v>9.2187096325999995</v>
          </cell>
          <cell r="O941">
            <v>8.9156811600000001</v>
          </cell>
          <cell r="P941">
            <v>0.30302847259999999</v>
          </cell>
          <cell r="Q941">
            <v>2903.8935342690002</v>
          </cell>
          <cell r="R941">
            <v>-132</v>
          </cell>
        </row>
        <row r="942">
          <cell r="E942" t="str">
            <v>REM0002657</v>
          </cell>
          <cell r="F942" t="str">
            <v>重卡大镜托</v>
          </cell>
          <cell r="G942" t="str">
            <v>ABS黑色</v>
          </cell>
          <cell r="H942" t="str">
            <v>Ea</v>
          </cell>
          <cell r="I942">
            <v>8</v>
          </cell>
          <cell r="J942">
            <v>10.946419861700001</v>
          </cell>
          <cell r="K942">
            <v>10.879053324999999</v>
          </cell>
          <cell r="L942">
            <v>87.571358893600006</v>
          </cell>
          <cell r="M942">
            <v>0</v>
          </cell>
          <cell r="N942">
            <v>11.1567662825</v>
          </cell>
          <cell r="O942">
            <v>10.879053324999999</v>
          </cell>
          <cell r="P942">
            <v>0.27771295750000002</v>
          </cell>
          <cell r="Q942">
            <v>0</v>
          </cell>
          <cell r="R942">
            <v>0</v>
          </cell>
        </row>
        <row r="943">
          <cell r="E943" t="str">
            <v>REM0002658</v>
          </cell>
          <cell r="F943" t="str">
            <v>右置车豪泺小镜头(左)</v>
          </cell>
          <cell r="H943" t="str">
            <v>Ea</v>
          </cell>
          <cell r="I943">
            <v>0</v>
          </cell>
          <cell r="J943">
            <v>37.171647069999999</v>
          </cell>
          <cell r="K943">
            <v>37.171647069999999</v>
          </cell>
          <cell r="L943">
            <v>0</v>
          </cell>
          <cell r="M943">
            <v>330</v>
          </cell>
          <cell r="N943">
            <v>37.3763987683</v>
          </cell>
          <cell r="O943">
            <v>37.171647069999999</v>
          </cell>
          <cell r="P943">
            <v>0.20475169830000001</v>
          </cell>
          <cell r="Q943">
            <v>12334.211593538999</v>
          </cell>
          <cell r="R943">
            <v>0</v>
          </cell>
        </row>
        <row r="944">
          <cell r="E944" t="str">
            <v>REM0002659</v>
          </cell>
          <cell r="F944" t="str">
            <v>右置车豪泺小镜头(右)</v>
          </cell>
          <cell r="H944" t="str">
            <v>Ea</v>
          </cell>
          <cell r="I944">
            <v>142</v>
          </cell>
          <cell r="J944">
            <v>36.523556147800001</v>
          </cell>
          <cell r="K944">
            <v>37.171647069999999</v>
          </cell>
          <cell r="L944">
            <v>5186.3449729876002</v>
          </cell>
          <cell r="M944">
            <v>224</v>
          </cell>
          <cell r="N944">
            <v>37.3763987683</v>
          </cell>
          <cell r="O944">
            <v>37.171647069999999</v>
          </cell>
          <cell r="P944">
            <v>0.20475169830000001</v>
          </cell>
          <cell r="Q944">
            <v>8372.3133240991992</v>
          </cell>
          <cell r="R944">
            <v>0</v>
          </cell>
        </row>
        <row r="945">
          <cell r="E945" t="str">
            <v>REM0002662</v>
          </cell>
          <cell r="F945" t="str">
            <v>M20右面罩</v>
          </cell>
          <cell r="H945" t="str">
            <v>Ea</v>
          </cell>
          <cell r="I945">
            <v>390</v>
          </cell>
          <cell r="J945">
            <v>9.5751545939000007</v>
          </cell>
          <cell r="K945">
            <v>9.3072161999999992</v>
          </cell>
          <cell r="L945">
            <v>3734.310291621</v>
          </cell>
          <cell r="M945">
            <v>0</v>
          </cell>
          <cell r="N945">
            <v>9.7243432782999992</v>
          </cell>
          <cell r="O945">
            <v>9.3072161999999992</v>
          </cell>
          <cell r="P945">
            <v>0.41712707830000001</v>
          </cell>
          <cell r="Q945">
            <v>0</v>
          </cell>
          <cell r="R945">
            <v>0</v>
          </cell>
        </row>
        <row r="946">
          <cell r="E946" t="str">
            <v>REM0002663</v>
          </cell>
          <cell r="F946" t="str">
            <v>豪泺旋转底座</v>
          </cell>
          <cell r="G946" t="str">
            <v>PA66+GF35黑</v>
          </cell>
          <cell r="H946" t="str">
            <v>Ea</v>
          </cell>
          <cell r="I946">
            <v>765</v>
          </cell>
          <cell r="J946">
            <v>8.9690509763000001</v>
          </cell>
          <cell r="K946">
            <v>9.0659550000000007</v>
          </cell>
          <cell r="L946">
            <v>6861.3239968694998</v>
          </cell>
          <cell r="M946">
            <v>0</v>
          </cell>
          <cell r="N946">
            <v>8.0135880741999994</v>
          </cell>
          <cell r="O946">
            <v>9.0659550000000007</v>
          </cell>
          <cell r="P946">
            <v>-1.0523669257999999</v>
          </cell>
          <cell r="Q946">
            <v>0</v>
          </cell>
          <cell r="R946">
            <v>-206</v>
          </cell>
        </row>
        <row r="947">
          <cell r="E947" t="str">
            <v>REM0002664</v>
          </cell>
          <cell r="F947" t="str">
            <v>北奔/捷运重卡小镜体</v>
          </cell>
          <cell r="G947" t="str">
            <v>ABS黑色</v>
          </cell>
          <cell r="H947" t="str">
            <v>Ea</v>
          </cell>
          <cell r="I947">
            <v>280</v>
          </cell>
          <cell r="J947">
            <v>10.796620106600001</v>
          </cell>
          <cell r="K947">
            <v>10.716719534999999</v>
          </cell>
          <cell r="L947">
            <v>3023.0536298480001</v>
          </cell>
          <cell r="M947">
            <v>0</v>
          </cell>
          <cell r="N947">
            <v>11.0019360512</v>
          </cell>
          <cell r="O947">
            <v>10.716719534999999</v>
          </cell>
          <cell r="P947">
            <v>0.28521651619999999</v>
          </cell>
          <cell r="Q947">
            <v>0</v>
          </cell>
          <cell r="R947">
            <v>-202</v>
          </cell>
        </row>
        <row r="948">
          <cell r="E948" t="str">
            <v>REM0002665</v>
          </cell>
          <cell r="F948" t="str">
            <v>奥威固定旋转座</v>
          </cell>
          <cell r="G948" t="str">
            <v>PA66-RN230</v>
          </cell>
          <cell r="H948" t="str">
            <v>Ea</v>
          </cell>
          <cell r="I948">
            <v>1055</v>
          </cell>
          <cell r="J948">
            <v>8.0258453159999998</v>
          </cell>
          <cell r="K948">
            <v>8.0438294999999993</v>
          </cell>
          <cell r="L948">
            <v>8467.2668083799999</v>
          </cell>
          <cell r="M948">
            <v>979</v>
          </cell>
          <cell r="N948">
            <v>7.3311738101000001</v>
          </cell>
          <cell r="O948">
            <v>8.0438294999999993</v>
          </cell>
          <cell r="P948">
            <v>-0.71265568989999994</v>
          </cell>
          <cell r="Q948">
            <v>7177.2191600878996</v>
          </cell>
          <cell r="R948">
            <v>-1078</v>
          </cell>
        </row>
        <row r="949">
          <cell r="E949" t="str">
            <v>REM0002666</v>
          </cell>
          <cell r="F949" t="str">
            <v>奥威十字横梁</v>
          </cell>
          <cell r="G949" t="str">
            <v>PA66-RN230</v>
          </cell>
          <cell r="H949" t="str">
            <v>Ea</v>
          </cell>
          <cell r="I949">
            <v>2306</v>
          </cell>
          <cell r="J949">
            <v>6.0765521414999997</v>
          </cell>
          <cell r="K949">
            <v>5.9314352000000001</v>
          </cell>
          <cell r="L949">
            <v>14012.529238298999</v>
          </cell>
          <cell r="M949">
            <v>0</v>
          </cell>
          <cell r="N949">
            <v>5.8924903248999998</v>
          </cell>
          <cell r="O949">
            <v>5.9314352000000001</v>
          </cell>
          <cell r="P949">
            <v>-3.8944875099999998E-2</v>
          </cell>
          <cell r="Q949">
            <v>0</v>
          </cell>
          <cell r="R949">
            <v>-1078</v>
          </cell>
        </row>
        <row r="950">
          <cell r="E950" t="str">
            <v>REM0002667</v>
          </cell>
          <cell r="F950" t="str">
            <v>奥威弹簧座</v>
          </cell>
          <cell r="G950" t="str">
            <v>PA66+GF35黑</v>
          </cell>
          <cell r="H950" t="str">
            <v>Ea</v>
          </cell>
          <cell r="I950">
            <v>5217</v>
          </cell>
          <cell r="J950">
            <v>5.4003851407000001</v>
          </cell>
          <cell r="K950">
            <v>5.1986920000000003</v>
          </cell>
          <cell r="L950">
            <v>28173.809279031899</v>
          </cell>
          <cell r="M950">
            <v>0</v>
          </cell>
          <cell r="N950">
            <v>5.4265753273000001</v>
          </cell>
          <cell r="O950">
            <v>5.1986920000000003</v>
          </cell>
          <cell r="P950">
            <v>0.22788332729999999</v>
          </cell>
          <cell r="Q950">
            <v>0</v>
          </cell>
          <cell r="R950">
            <v>-1078</v>
          </cell>
        </row>
        <row r="951">
          <cell r="E951" t="str">
            <v>REM0002668</v>
          </cell>
          <cell r="F951" t="str">
            <v>捷运/北奔重卡大镜片托</v>
          </cell>
          <cell r="G951" t="str">
            <v>ABS黑色</v>
          </cell>
          <cell r="H951" t="str">
            <v>Ea</v>
          </cell>
          <cell r="I951">
            <v>4</v>
          </cell>
          <cell r="J951">
            <v>11.763226811299999</v>
          </cell>
          <cell r="K951">
            <v>11.76420409</v>
          </cell>
          <cell r="L951">
            <v>47.052907245199997</v>
          </cell>
          <cell r="M951">
            <v>151</v>
          </cell>
          <cell r="N951">
            <v>12.001002702199999</v>
          </cell>
          <cell r="O951">
            <v>11.76420409</v>
          </cell>
          <cell r="P951">
            <v>0.23679861220000001</v>
          </cell>
          <cell r="Q951">
            <v>1812.1514080321999</v>
          </cell>
          <cell r="R951">
            <v>-134</v>
          </cell>
        </row>
        <row r="952">
          <cell r="E952" t="str">
            <v>REM0002669</v>
          </cell>
          <cell r="F952" t="str">
            <v>豪泺十字横梁</v>
          </cell>
          <cell r="G952" t="str">
            <v>PA66-RN230</v>
          </cell>
          <cell r="H952" t="str">
            <v>Ea</v>
          </cell>
          <cell r="I952">
            <v>1960</v>
          </cell>
          <cell r="J952">
            <v>6.5469291855999998</v>
          </cell>
          <cell r="K952">
            <v>6.4411696000000003</v>
          </cell>
          <cell r="L952">
            <v>12831.981203776</v>
          </cell>
          <cell r="M952">
            <v>0</v>
          </cell>
          <cell r="N952">
            <v>6.2166051059000003</v>
          </cell>
          <cell r="O952">
            <v>6.4411696000000003</v>
          </cell>
          <cell r="P952">
            <v>-0.22456449410000001</v>
          </cell>
          <cell r="Q952">
            <v>0</v>
          </cell>
          <cell r="R952">
            <v>-206</v>
          </cell>
        </row>
        <row r="953">
          <cell r="E953" t="str">
            <v>REM0002677</v>
          </cell>
          <cell r="F953" t="str">
            <v>1580左镜杆总成</v>
          </cell>
          <cell r="H953" t="str">
            <v>EA</v>
          </cell>
          <cell r="I953">
            <v>-10927</v>
          </cell>
          <cell r="J953">
            <v>7.8912904812000004</v>
          </cell>
          <cell r="K953">
            <v>8.5515699999999999</v>
          </cell>
          <cell r="L953">
            <v>-86228.131088072405</v>
          </cell>
          <cell r="M953">
            <v>0</v>
          </cell>
          <cell r="N953">
            <v>8.1562905728999997</v>
          </cell>
          <cell r="O953">
            <v>8.5515699999999999</v>
          </cell>
          <cell r="P953">
            <v>-0.39527942710000002</v>
          </cell>
          <cell r="Q953">
            <v>0</v>
          </cell>
          <cell r="R953">
            <v>-1028</v>
          </cell>
        </row>
        <row r="954">
          <cell r="E954" t="str">
            <v>REM0002678</v>
          </cell>
          <cell r="F954" t="str">
            <v>1580右镜杆总成</v>
          </cell>
          <cell r="H954" t="str">
            <v>EA</v>
          </cell>
          <cell r="I954">
            <v>-10387</v>
          </cell>
          <cell r="J954">
            <v>10.5734029497</v>
          </cell>
          <cell r="K954">
            <v>11.4581</v>
          </cell>
          <cell r="L954">
            <v>-109825.936438534</v>
          </cell>
          <cell r="M954">
            <v>0</v>
          </cell>
          <cell r="N954">
            <v>10.7683614255</v>
          </cell>
          <cell r="O954">
            <v>11.4581</v>
          </cell>
          <cell r="P954">
            <v>-0.68973857449999998</v>
          </cell>
          <cell r="Q954">
            <v>0</v>
          </cell>
          <cell r="R954">
            <v>-1440</v>
          </cell>
        </row>
        <row r="955">
          <cell r="E955" t="str">
            <v>REM0002693</v>
          </cell>
          <cell r="F955" t="str">
            <v>M31RB三角垫左</v>
          </cell>
          <cell r="H955" t="str">
            <v>Ea</v>
          </cell>
          <cell r="I955">
            <v>533</v>
          </cell>
          <cell r="J955">
            <v>2.0347486498</v>
          </cell>
          <cell r="K955">
            <v>2.2050000000000001</v>
          </cell>
          <cell r="L955">
            <v>1084.5210303434001</v>
          </cell>
          <cell r="M955">
            <v>0</v>
          </cell>
          <cell r="N955">
            <v>2.1030782316000001</v>
          </cell>
          <cell r="O955">
            <v>2.2050000000000001</v>
          </cell>
          <cell r="P955">
            <v>-0.1019217684</v>
          </cell>
          <cell r="Q955">
            <v>0</v>
          </cell>
          <cell r="R955">
            <v>0</v>
          </cell>
        </row>
        <row r="956">
          <cell r="E956" t="str">
            <v>REM0002694</v>
          </cell>
          <cell r="F956" t="str">
            <v>M31RB三角垫右</v>
          </cell>
          <cell r="H956" t="str">
            <v>Ea</v>
          </cell>
          <cell r="I956">
            <v>598</v>
          </cell>
          <cell r="J956">
            <v>2.0347486498</v>
          </cell>
          <cell r="K956">
            <v>2.2050000000000001</v>
          </cell>
          <cell r="L956">
            <v>1216.7796925804</v>
          </cell>
          <cell r="M956">
            <v>0</v>
          </cell>
          <cell r="N956">
            <v>2.1030782316000001</v>
          </cell>
          <cell r="O956">
            <v>2.2050000000000001</v>
          </cell>
          <cell r="P956">
            <v>-0.1019217684</v>
          </cell>
          <cell r="Q956">
            <v>0</v>
          </cell>
          <cell r="R956">
            <v>0</v>
          </cell>
        </row>
        <row r="957">
          <cell r="E957" t="str">
            <v>REM0002695</v>
          </cell>
          <cell r="F957" t="str">
            <v>M31RB毛毡(圆形)</v>
          </cell>
          <cell r="H957" t="str">
            <v>Ea</v>
          </cell>
          <cell r="I957">
            <v>400</v>
          </cell>
          <cell r="J957">
            <v>0.32011533180000001</v>
          </cell>
          <cell r="K957">
            <v>0.34689999999999999</v>
          </cell>
          <cell r="L957">
            <v>128.04613272</v>
          </cell>
          <cell r="M957">
            <v>0</v>
          </cell>
          <cell r="N957">
            <v>0.33086523289999997</v>
          </cell>
          <cell r="O957">
            <v>0.34689999999999999</v>
          </cell>
          <cell r="P957">
            <v>-1.60347671E-2</v>
          </cell>
          <cell r="Q957">
            <v>0</v>
          </cell>
          <cell r="R957">
            <v>0</v>
          </cell>
        </row>
        <row r="958">
          <cell r="E958" t="str">
            <v>REM0002696</v>
          </cell>
          <cell r="F958" t="str">
            <v>M31RB胶条右</v>
          </cell>
          <cell r="H958" t="str">
            <v>Ea</v>
          </cell>
          <cell r="I958">
            <v>1049</v>
          </cell>
          <cell r="J958">
            <v>0.85007276919999997</v>
          </cell>
          <cell r="K958">
            <v>0.92120000000000002</v>
          </cell>
          <cell r="L958">
            <v>891.72633489079999</v>
          </cell>
          <cell r="M958">
            <v>0</v>
          </cell>
          <cell r="N958">
            <v>0.87861935010000003</v>
          </cell>
          <cell r="O958">
            <v>0.92120000000000002</v>
          </cell>
          <cell r="P958">
            <v>-4.2580649900000003E-2</v>
          </cell>
          <cell r="Q958">
            <v>0</v>
          </cell>
          <cell r="R958">
            <v>0</v>
          </cell>
        </row>
        <row r="959">
          <cell r="E959" t="str">
            <v>REM0002702</v>
          </cell>
          <cell r="F959" t="str">
            <v>MA501手折镜座左</v>
          </cell>
          <cell r="H959" t="str">
            <v>Ea</v>
          </cell>
          <cell r="I959">
            <v>79</v>
          </cell>
          <cell r="J959">
            <v>3.4461536655999998</v>
          </cell>
          <cell r="K959">
            <v>3.7345000000000002</v>
          </cell>
          <cell r="L959">
            <v>272.24613958240002</v>
          </cell>
          <cell r="M959">
            <v>0</v>
          </cell>
          <cell r="N959">
            <v>3.5618801161000002</v>
          </cell>
          <cell r="O959">
            <v>3.7345000000000002</v>
          </cell>
          <cell r="P959">
            <v>-0.17261988389999999</v>
          </cell>
          <cell r="Q959">
            <v>0</v>
          </cell>
          <cell r="R959">
            <v>0</v>
          </cell>
        </row>
        <row r="960">
          <cell r="E960" t="str">
            <v>REM0002703</v>
          </cell>
          <cell r="F960" t="str">
            <v>MA501手折镜座右</v>
          </cell>
          <cell r="H960" t="str">
            <v>Ea</v>
          </cell>
          <cell r="I960">
            <v>79</v>
          </cell>
          <cell r="J960">
            <v>3.4461536655999998</v>
          </cell>
          <cell r="K960">
            <v>3.7345000000000002</v>
          </cell>
          <cell r="L960">
            <v>272.24613958240002</v>
          </cell>
          <cell r="M960">
            <v>0</v>
          </cell>
          <cell r="N960">
            <v>3.5618801161000002</v>
          </cell>
          <cell r="O960">
            <v>3.7345000000000002</v>
          </cell>
          <cell r="P960">
            <v>-0.17261988389999999</v>
          </cell>
          <cell r="Q960">
            <v>0</v>
          </cell>
          <cell r="R960">
            <v>0</v>
          </cell>
        </row>
        <row r="961">
          <cell r="E961" t="str">
            <v>REM0002705</v>
          </cell>
          <cell r="F961" t="str">
            <v>MA501电折镜座右</v>
          </cell>
          <cell r="H961" t="str">
            <v>Ea</v>
          </cell>
          <cell r="I961">
            <v>28</v>
          </cell>
          <cell r="J961">
            <v>3.4461536655999998</v>
          </cell>
          <cell r="K961">
            <v>3.7345000000000002</v>
          </cell>
          <cell r="L961">
            <v>96.492302636800005</v>
          </cell>
          <cell r="M961">
            <v>0</v>
          </cell>
          <cell r="N961">
            <v>3.5618801161000002</v>
          </cell>
          <cell r="O961">
            <v>3.7345000000000002</v>
          </cell>
          <cell r="P961">
            <v>-0.17261988389999999</v>
          </cell>
          <cell r="Q961">
            <v>0</v>
          </cell>
          <cell r="R961">
            <v>0</v>
          </cell>
        </row>
        <row r="962">
          <cell r="E962" t="str">
            <v>REM0002712</v>
          </cell>
          <cell r="F962" t="str">
            <v>1028后视镜镜片</v>
          </cell>
          <cell r="H962" t="str">
            <v>Ea</v>
          </cell>
          <cell r="I962">
            <v>529</v>
          </cell>
          <cell r="J962">
            <v>1.5596048494000001</v>
          </cell>
          <cell r="K962">
            <v>1.6900999999999999</v>
          </cell>
          <cell r="L962">
            <v>825.03096533259998</v>
          </cell>
          <cell r="M962">
            <v>0</v>
          </cell>
          <cell r="N962">
            <v>1.6119784667999999</v>
          </cell>
          <cell r="O962">
            <v>1.6900999999999999</v>
          </cell>
          <cell r="P962">
            <v>-7.8121533199999996E-2</v>
          </cell>
          <cell r="Q962">
            <v>0</v>
          </cell>
          <cell r="R962">
            <v>0</v>
          </cell>
        </row>
        <row r="963">
          <cell r="E963" t="str">
            <v>REM0002724</v>
          </cell>
          <cell r="F963" t="str">
            <v>奥驰右镜头总成</v>
          </cell>
          <cell r="G963" t="str">
            <v>8202130-Y64</v>
          </cell>
          <cell r="H963" t="str">
            <v>Ea</v>
          </cell>
          <cell r="I963">
            <v>623</v>
          </cell>
          <cell r="J963">
            <v>46.375458857600002</v>
          </cell>
          <cell r="K963">
            <v>46.747827031999996</v>
          </cell>
          <cell r="L963">
            <v>28891.910868284798</v>
          </cell>
          <cell r="M963">
            <v>340</v>
          </cell>
          <cell r="N963">
            <v>47.657906812100002</v>
          </cell>
          <cell r="O963">
            <v>46.747827031999996</v>
          </cell>
          <cell r="P963">
            <v>0.91007978010000001</v>
          </cell>
          <cell r="Q963">
            <v>16203.688316113999</v>
          </cell>
          <cell r="R963">
            <v>-680</v>
          </cell>
        </row>
        <row r="964">
          <cell r="E964" t="str">
            <v>REM0002738</v>
          </cell>
          <cell r="F964" t="str">
            <v>重卡小镜托(无杠)</v>
          </cell>
          <cell r="H964" t="str">
            <v>Ea</v>
          </cell>
          <cell r="I964">
            <v>1475</v>
          </cell>
          <cell r="J964">
            <v>8.2836642961999996</v>
          </cell>
          <cell r="K964">
            <v>8.1583602749999997</v>
          </cell>
          <cell r="L964">
            <v>12218.404836895001</v>
          </cell>
          <cell r="M964">
            <v>0</v>
          </cell>
          <cell r="N964">
            <v>8.4309569251000003</v>
          </cell>
          <cell r="O964">
            <v>8.1583602749999997</v>
          </cell>
          <cell r="P964">
            <v>0.2725966501</v>
          </cell>
          <cell r="Q964">
            <v>0</v>
          </cell>
          <cell r="R964">
            <v>0</v>
          </cell>
        </row>
        <row r="965">
          <cell r="E965" t="str">
            <v>REM0002739</v>
          </cell>
          <cell r="F965" t="str">
            <v>M31RB左三角装饰罩</v>
          </cell>
          <cell r="H965" t="str">
            <v>Ea</v>
          </cell>
          <cell r="I965">
            <v>280</v>
          </cell>
          <cell r="J965">
            <v>7.6813480902000002</v>
          </cell>
          <cell r="K965">
            <v>7.3897939600000004</v>
          </cell>
          <cell r="L965">
            <v>2150.7774652560001</v>
          </cell>
          <cell r="M965">
            <v>0</v>
          </cell>
          <cell r="N965">
            <v>7.7886790423000001</v>
          </cell>
          <cell r="O965">
            <v>7.3897939600000004</v>
          </cell>
          <cell r="P965">
            <v>0.39888508230000003</v>
          </cell>
          <cell r="Q965">
            <v>0</v>
          </cell>
          <cell r="R965">
            <v>0</v>
          </cell>
        </row>
        <row r="966">
          <cell r="E966" t="str">
            <v>REM0002740</v>
          </cell>
          <cell r="F966" t="str">
            <v>M31RB右三角装饰罩</v>
          </cell>
          <cell r="H966" t="str">
            <v>Ea</v>
          </cell>
          <cell r="I966">
            <v>220</v>
          </cell>
          <cell r="J966">
            <v>7.6813480902000002</v>
          </cell>
          <cell r="K966">
            <v>7.3897939600000004</v>
          </cell>
          <cell r="L966">
            <v>1689.8965798439999</v>
          </cell>
          <cell r="M966">
            <v>0</v>
          </cell>
          <cell r="N966">
            <v>7.7886790423000001</v>
          </cell>
          <cell r="O966">
            <v>7.3897939600000004</v>
          </cell>
          <cell r="P966">
            <v>0.39888508230000003</v>
          </cell>
          <cell r="Q966">
            <v>0</v>
          </cell>
          <cell r="R966">
            <v>0</v>
          </cell>
        </row>
        <row r="967">
          <cell r="E967" t="str">
            <v>REM0002781</v>
          </cell>
          <cell r="F967" t="str">
            <v>QNL7100手柄减震垫</v>
          </cell>
          <cell r="G967" t="str">
            <v>NBR丁腈橡胶</v>
          </cell>
          <cell r="H967" t="str">
            <v>Ea</v>
          </cell>
          <cell r="I967">
            <v>3992</v>
          </cell>
          <cell r="J967">
            <v>0.19600027810000001</v>
          </cell>
          <cell r="K967">
            <v>0.21240000000000001</v>
          </cell>
          <cell r="L967">
            <v>782.4331101752</v>
          </cell>
          <cell r="M967">
            <v>0</v>
          </cell>
          <cell r="N967">
            <v>0.2025822297</v>
          </cell>
          <cell r="O967">
            <v>0.21240000000000001</v>
          </cell>
          <cell r="P967">
            <v>-9.8177703000000005E-3</v>
          </cell>
          <cell r="Q967">
            <v>0</v>
          </cell>
          <cell r="R967">
            <v>0</v>
          </cell>
        </row>
        <row r="968">
          <cell r="E968" t="str">
            <v>REM0002782</v>
          </cell>
          <cell r="F968" t="str">
            <v>豪泺右置小镜体哑光黑右</v>
          </cell>
          <cell r="G968" t="str">
            <v>ABS喷涂哑光黑</v>
          </cell>
          <cell r="H968" t="str">
            <v>Ea</v>
          </cell>
          <cell r="I968">
            <v>67</v>
          </cell>
          <cell r="J968">
            <v>52.5296110305</v>
          </cell>
          <cell r="K968">
            <v>52.694318070000001</v>
          </cell>
          <cell r="L968">
            <v>3519.4839390435</v>
          </cell>
          <cell r="M968">
            <v>0</v>
          </cell>
          <cell r="N968">
            <v>53.805870027899999</v>
          </cell>
          <cell r="O968">
            <v>52.694318070000001</v>
          </cell>
          <cell r="P968">
            <v>1.1115519578999999</v>
          </cell>
          <cell r="Q968">
            <v>0</v>
          </cell>
          <cell r="R968">
            <v>0</v>
          </cell>
        </row>
        <row r="969">
          <cell r="E969" t="str">
            <v>REM0002786</v>
          </cell>
          <cell r="F969" t="str">
            <v>豪泺弹簧座</v>
          </cell>
          <cell r="G969" t="str">
            <v>PA66-RN230</v>
          </cell>
          <cell r="H969" t="str">
            <v>Ea</v>
          </cell>
          <cell r="I969">
            <v>371</v>
          </cell>
          <cell r="J969">
            <v>5.4003851407000001</v>
          </cell>
          <cell r="K969">
            <v>5.1986920000000003</v>
          </cell>
          <cell r="L969">
            <v>2003.5428871997001</v>
          </cell>
          <cell r="M969">
            <v>0</v>
          </cell>
          <cell r="N969">
            <v>5.4265753273000001</v>
          </cell>
          <cell r="O969">
            <v>5.1986920000000003</v>
          </cell>
          <cell r="P969">
            <v>0.22788332729999999</v>
          </cell>
          <cell r="Q969">
            <v>0</v>
          </cell>
          <cell r="R969">
            <v>-206</v>
          </cell>
        </row>
        <row r="970">
          <cell r="E970" t="str">
            <v>REM0002795</v>
          </cell>
          <cell r="F970" t="str">
            <v>豪泺左置(电加热)左</v>
          </cell>
          <cell r="G970" t="str">
            <v>WG1642770261</v>
          </cell>
          <cell r="H970" t="str">
            <v>Ea</v>
          </cell>
          <cell r="I970">
            <v>43</v>
          </cell>
          <cell r="J970">
            <v>197.2515990261</v>
          </cell>
          <cell r="K970">
            <v>200.89581324</v>
          </cell>
          <cell r="L970">
            <v>8481.8187581222992</v>
          </cell>
          <cell r="M970">
            <v>0</v>
          </cell>
          <cell r="N970">
            <v>200.4748175819</v>
          </cell>
          <cell r="O970">
            <v>200.89581324</v>
          </cell>
          <cell r="P970">
            <v>-0.4209956581</v>
          </cell>
          <cell r="Q970">
            <v>0</v>
          </cell>
          <cell r="R970">
            <v>-2</v>
          </cell>
        </row>
        <row r="971">
          <cell r="E971" t="str">
            <v>REM0002796</v>
          </cell>
          <cell r="F971" t="str">
            <v>豪泺左置(电加热)右</v>
          </cell>
          <cell r="G971" t="str">
            <v>WG1642770262</v>
          </cell>
          <cell r="H971" t="str">
            <v>Ea</v>
          </cell>
          <cell r="I971">
            <v>39</v>
          </cell>
          <cell r="J971">
            <v>195.1788887564</v>
          </cell>
          <cell r="K971">
            <v>198.64967529800001</v>
          </cell>
          <cell r="L971">
            <v>7611.9766614995997</v>
          </cell>
          <cell r="M971">
            <v>0</v>
          </cell>
          <cell r="N971">
            <v>198.33250292829999</v>
          </cell>
          <cell r="O971">
            <v>198.64967529800001</v>
          </cell>
          <cell r="P971">
            <v>-0.31717236970000001</v>
          </cell>
          <cell r="Q971">
            <v>0</v>
          </cell>
          <cell r="R971">
            <v>-2</v>
          </cell>
        </row>
        <row r="972">
          <cell r="E972" t="str">
            <v>REM0002802</v>
          </cell>
          <cell r="F972" t="str">
            <v>M20改款左外低配格陵兰白</v>
          </cell>
          <cell r="G972" t="str">
            <v>82020100-B02</v>
          </cell>
          <cell r="H972" t="str">
            <v>Ea</v>
          </cell>
          <cell r="I972">
            <v>100</v>
          </cell>
          <cell r="J972">
            <v>108.272756212</v>
          </cell>
          <cell r="K972">
            <v>106.769640518</v>
          </cell>
          <cell r="L972">
            <v>10827.2756212</v>
          </cell>
          <cell r="M972">
            <v>0</v>
          </cell>
          <cell r="N972">
            <v>111.08975030489999</v>
          </cell>
          <cell r="O972">
            <v>106.769640518</v>
          </cell>
          <cell r="P972">
            <v>4.3201097868999998</v>
          </cell>
          <cell r="Q972">
            <v>0</v>
          </cell>
          <cell r="R972">
            <v>0</v>
          </cell>
        </row>
        <row r="973">
          <cell r="E973" t="str">
            <v>REM0002818</v>
          </cell>
          <cell r="F973" t="str">
            <v>B80CJ-M01低配左后视镜</v>
          </cell>
          <cell r="G973" t="str">
            <v>B00014219</v>
          </cell>
          <cell r="H973" t="str">
            <v>Ea</v>
          </cell>
          <cell r="I973">
            <v>251</v>
          </cell>
          <cell r="J973">
            <v>326.37306951609997</v>
          </cell>
          <cell r="K973">
            <v>338.38500882</v>
          </cell>
          <cell r="L973">
            <v>81919.640448541104</v>
          </cell>
          <cell r="M973">
            <v>0</v>
          </cell>
          <cell r="N973">
            <v>335.95284254379999</v>
          </cell>
          <cell r="O973">
            <v>338.38500882</v>
          </cell>
          <cell r="P973">
            <v>-2.4321662761999998</v>
          </cell>
          <cell r="Q973">
            <v>0</v>
          </cell>
          <cell r="R973">
            <v>0</v>
          </cell>
        </row>
        <row r="974">
          <cell r="E974" t="str">
            <v>REM0002819</v>
          </cell>
          <cell r="F974" t="str">
            <v>B80CJ-M01低配右后视镜</v>
          </cell>
          <cell r="G974" t="str">
            <v>B00014220</v>
          </cell>
          <cell r="H974" t="str">
            <v>Ea</v>
          </cell>
          <cell r="I974">
            <v>251</v>
          </cell>
          <cell r="J974">
            <v>335.44841760949998</v>
          </cell>
          <cell r="K974">
            <v>348.21970881999999</v>
          </cell>
          <cell r="L974">
            <v>84197.552819984499</v>
          </cell>
          <cell r="M974">
            <v>0</v>
          </cell>
          <cell r="N974">
            <v>345.33295296770001</v>
          </cell>
          <cell r="O974">
            <v>348.21970881999999</v>
          </cell>
          <cell r="P974">
            <v>-2.8867558522999999</v>
          </cell>
          <cell r="Q974">
            <v>0</v>
          </cell>
          <cell r="R974">
            <v>0</v>
          </cell>
        </row>
        <row r="975">
          <cell r="E975" t="str">
            <v>REM0002836</v>
          </cell>
          <cell r="F975" t="str">
            <v>右置车豪泺大镜头(左)</v>
          </cell>
          <cell r="H975" t="str">
            <v>Ea</v>
          </cell>
          <cell r="I975">
            <v>7</v>
          </cell>
          <cell r="J975">
            <v>39.773820957399998</v>
          </cell>
          <cell r="K975">
            <v>40.693867814999997</v>
          </cell>
          <cell r="L975">
            <v>278.41674670179998</v>
          </cell>
          <cell r="M975">
            <v>298</v>
          </cell>
          <cell r="N975">
            <v>40.735811818599998</v>
          </cell>
          <cell r="O975">
            <v>40.693867814999997</v>
          </cell>
          <cell r="P975">
            <v>4.1944003600000002E-2</v>
          </cell>
          <cell r="Q975">
            <v>12139.2719219428</v>
          </cell>
          <cell r="R975">
            <v>0</v>
          </cell>
        </row>
        <row r="976">
          <cell r="E976" t="str">
            <v>REM0002838</v>
          </cell>
          <cell r="F976" t="str">
            <v>右置车豪泺大镜头(右)</v>
          </cell>
          <cell r="H976" t="str">
            <v>Ea</v>
          </cell>
          <cell r="I976">
            <v>21</v>
          </cell>
          <cell r="J976">
            <v>40.100577708800003</v>
          </cell>
          <cell r="K976">
            <v>41.047964935000003</v>
          </cell>
          <cell r="L976">
            <v>842.11213188479996</v>
          </cell>
          <cell r="M976">
            <v>331</v>
          </cell>
          <cell r="N976">
            <v>41.073541498799997</v>
          </cell>
          <cell r="O976">
            <v>41.047964935000003</v>
          </cell>
          <cell r="P976">
            <v>2.55765638E-2</v>
          </cell>
          <cell r="Q976">
            <v>13595.342236102801</v>
          </cell>
          <cell r="R976">
            <v>0</v>
          </cell>
        </row>
        <row r="977">
          <cell r="E977" t="str">
            <v>REM0002844</v>
          </cell>
          <cell r="F977" t="str">
            <v>豪泺左置车大镜体左</v>
          </cell>
          <cell r="H977" t="str">
            <v>Ea</v>
          </cell>
          <cell r="I977">
            <v>54</v>
          </cell>
          <cell r="J977">
            <v>37.980466891399999</v>
          </cell>
          <cell r="K977">
            <v>38.750460349999997</v>
          </cell>
          <cell r="L977">
            <v>2050.9452121355998</v>
          </cell>
          <cell r="M977">
            <v>0</v>
          </cell>
          <cell r="N977">
            <v>38.882234523800001</v>
          </cell>
          <cell r="O977">
            <v>38.750460349999997</v>
          </cell>
          <cell r="P977">
            <v>0.13177417380000001</v>
          </cell>
          <cell r="Q977">
            <v>0</v>
          </cell>
          <cell r="R977">
            <v>0</v>
          </cell>
        </row>
        <row r="978">
          <cell r="E978" t="str">
            <v>REM0002845</v>
          </cell>
          <cell r="F978" t="str">
            <v>豪泺左置车小镜体左</v>
          </cell>
          <cell r="H978" t="str">
            <v>Ea</v>
          </cell>
          <cell r="I978">
            <v>22</v>
          </cell>
          <cell r="J978">
            <v>35.408868838300002</v>
          </cell>
          <cell r="K978">
            <v>35.96369172</v>
          </cell>
          <cell r="L978">
            <v>778.99511444259997</v>
          </cell>
          <cell r="M978">
            <v>0</v>
          </cell>
          <cell r="N978">
            <v>36.2242787677</v>
          </cell>
          <cell r="O978">
            <v>35.96369172</v>
          </cell>
          <cell r="P978">
            <v>0.26058704770000002</v>
          </cell>
          <cell r="Q978">
            <v>0</v>
          </cell>
          <cell r="R978">
            <v>0</v>
          </cell>
        </row>
        <row r="979">
          <cell r="E979" t="str">
            <v>REM0002846</v>
          </cell>
          <cell r="F979" t="str">
            <v>豪泺左置车大镜体右</v>
          </cell>
          <cell r="H979" t="str">
            <v>Ea</v>
          </cell>
          <cell r="I979">
            <v>39</v>
          </cell>
          <cell r="J979">
            <v>36.040501552000002</v>
          </cell>
          <cell r="K979">
            <v>36.648174363000003</v>
          </cell>
          <cell r="L979">
            <v>1405.579560528</v>
          </cell>
          <cell r="M979">
            <v>0</v>
          </cell>
          <cell r="N979">
            <v>36.877122552899998</v>
          </cell>
          <cell r="O979">
            <v>36.648174363000003</v>
          </cell>
          <cell r="P979">
            <v>0.22894818989999999</v>
          </cell>
          <cell r="Q979">
            <v>0</v>
          </cell>
          <cell r="R979">
            <v>0</v>
          </cell>
        </row>
        <row r="980">
          <cell r="E980" t="str">
            <v>REM0002862</v>
          </cell>
          <cell r="F980" t="str">
            <v>B40L后视镜壳左(毛坯)</v>
          </cell>
          <cell r="G980" t="str">
            <v>ABS本色</v>
          </cell>
          <cell r="H980" t="str">
            <v>Ea</v>
          </cell>
          <cell r="I980">
            <v>40</v>
          </cell>
          <cell r="J980">
            <v>6.0811762367000002</v>
          </cell>
          <cell r="K980">
            <v>6.59</v>
          </cell>
          <cell r="L980">
            <v>243.247049468</v>
          </cell>
          <cell r="M980">
            <v>200</v>
          </cell>
          <cell r="N980">
            <v>6.2853902704999998</v>
          </cell>
          <cell r="O980">
            <v>6.59</v>
          </cell>
          <cell r="P980">
            <v>-0.30460972949999998</v>
          </cell>
          <cell r="Q980">
            <v>1257.0780540999999</v>
          </cell>
          <cell r="R980">
            <v>-200</v>
          </cell>
        </row>
        <row r="981">
          <cell r="E981" t="str">
            <v>REM0002863</v>
          </cell>
          <cell r="F981" t="str">
            <v>B40L后视镜壳右(毛坯)</v>
          </cell>
          <cell r="G981" t="str">
            <v>ABS本色</v>
          </cell>
          <cell r="H981" t="str">
            <v>Ea</v>
          </cell>
          <cell r="I981">
            <v>50</v>
          </cell>
          <cell r="J981">
            <v>6.0811762367000002</v>
          </cell>
          <cell r="K981">
            <v>6.59</v>
          </cell>
          <cell r="L981">
            <v>304.05881183499997</v>
          </cell>
          <cell r="M981">
            <v>200</v>
          </cell>
          <cell r="N981">
            <v>6.2853902704999998</v>
          </cell>
          <cell r="O981">
            <v>6.59</v>
          </cell>
          <cell r="P981">
            <v>-0.30460972949999998</v>
          </cell>
          <cell r="Q981">
            <v>1257.0780540999999</v>
          </cell>
          <cell r="R981">
            <v>-200</v>
          </cell>
        </row>
        <row r="982">
          <cell r="E982" t="str">
            <v>REM0002867</v>
          </cell>
          <cell r="F982" t="str">
            <v>ETX广角镜镜头</v>
          </cell>
          <cell r="G982" t="str">
            <v>1B24982184006</v>
          </cell>
          <cell r="H982" t="str">
            <v>EA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5</v>
          </cell>
          <cell r="N982">
            <v>52.376966158599998</v>
          </cell>
          <cell r="O982">
            <v>0</v>
          </cell>
          <cell r="P982">
            <v>52.376966158599998</v>
          </cell>
          <cell r="Q982">
            <v>261.88483079299999</v>
          </cell>
          <cell r="R982">
            <v>0</v>
          </cell>
        </row>
        <row r="983">
          <cell r="E983" t="str">
            <v>REM0002905</v>
          </cell>
          <cell r="F983" t="str">
            <v>BC316面罩底漆左</v>
          </cell>
          <cell r="H983" t="str">
            <v>Ea</v>
          </cell>
          <cell r="I983">
            <v>300</v>
          </cell>
          <cell r="J983">
            <v>27.0828530418</v>
          </cell>
          <cell r="K983">
            <v>26.424629015000001</v>
          </cell>
          <cell r="L983">
            <v>8124.8559125399997</v>
          </cell>
          <cell r="M983">
            <v>0</v>
          </cell>
          <cell r="N983">
            <v>27.2152901523</v>
          </cell>
          <cell r="O983">
            <v>26.424629015000001</v>
          </cell>
          <cell r="P983">
            <v>0.79066113729999998</v>
          </cell>
          <cell r="Q983">
            <v>0</v>
          </cell>
          <cell r="R983">
            <v>-278</v>
          </cell>
        </row>
        <row r="984">
          <cell r="E984" t="str">
            <v>REM0002906</v>
          </cell>
          <cell r="F984" t="str">
            <v>BC316面罩底漆右</v>
          </cell>
          <cell r="H984" t="str">
            <v>Ea</v>
          </cell>
          <cell r="I984">
            <v>300</v>
          </cell>
          <cell r="J984">
            <v>27.0828530418</v>
          </cell>
          <cell r="K984">
            <v>26.424629015000001</v>
          </cell>
          <cell r="L984">
            <v>8124.8559125399997</v>
          </cell>
          <cell r="M984">
            <v>0</v>
          </cell>
          <cell r="N984">
            <v>27.2152901523</v>
          </cell>
          <cell r="O984">
            <v>26.424629015000001</v>
          </cell>
          <cell r="P984">
            <v>0.79066113729999998</v>
          </cell>
          <cell r="Q984">
            <v>0</v>
          </cell>
          <cell r="R984">
            <v>-288</v>
          </cell>
        </row>
        <row r="985">
          <cell r="E985" t="str">
            <v>REM0002922</v>
          </cell>
          <cell r="F985" t="str">
            <v>B40L镜壳亚光黑左</v>
          </cell>
          <cell r="H985" t="str">
            <v>Ea</v>
          </cell>
          <cell r="I985">
            <v>81</v>
          </cell>
          <cell r="J985">
            <v>7.3823080263999996</v>
          </cell>
          <cell r="K985">
            <v>8</v>
          </cell>
          <cell r="L985">
            <v>597.96695013839997</v>
          </cell>
          <cell r="M985">
            <v>0</v>
          </cell>
          <cell r="N985">
            <v>7.6302158063999999</v>
          </cell>
          <cell r="O985">
            <v>8</v>
          </cell>
          <cell r="P985">
            <v>-0.36978419359999998</v>
          </cell>
          <cell r="Q985">
            <v>0</v>
          </cell>
          <cell r="R985">
            <v>0</v>
          </cell>
        </row>
        <row r="986">
          <cell r="E986" t="str">
            <v>REM0002937</v>
          </cell>
          <cell r="F986" t="str">
            <v>ETX上镜座胶垫</v>
          </cell>
          <cell r="G986" t="str">
            <v>三元乙丙橡胶</v>
          </cell>
          <cell r="H986" t="str">
            <v>Ea</v>
          </cell>
          <cell r="I986">
            <v>-9</v>
          </cell>
          <cell r="J986">
            <v>1.2734481345999999</v>
          </cell>
          <cell r="K986">
            <v>1.38</v>
          </cell>
          <cell r="L986">
            <v>-11.4610332114</v>
          </cell>
          <cell r="M986">
            <v>0</v>
          </cell>
          <cell r="N986">
            <v>1.3162122266</v>
          </cell>
          <cell r="O986">
            <v>1.38</v>
          </cell>
          <cell r="P986">
            <v>-6.3787773399999997E-2</v>
          </cell>
          <cell r="Q986">
            <v>0</v>
          </cell>
          <cell r="R986">
            <v>0</v>
          </cell>
        </row>
        <row r="987">
          <cell r="E987" t="str">
            <v>REM0002938</v>
          </cell>
          <cell r="F987" t="str">
            <v>奥铃镜杆17</v>
          </cell>
          <cell r="H987" t="str">
            <v>EA</v>
          </cell>
          <cell r="I987">
            <v>-683</v>
          </cell>
          <cell r="J987">
            <v>6.3092618711000004</v>
          </cell>
          <cell r="K987">
            <v>6.8371700000000004</v>
          </cell>
          <cell r="L987">
            <v>-4309.2258579612999</v>
          </cell>
          <cell r="M987">
            <v>0</v>
          </cell>
          <cell r="N987">
            <v>6.5211353256000004</v>
          </cell>
          <cell r="O987">
            <v>6.8371700000000004</v>
          </cell>
          <cell r="P987">
            <v>-0.31603467439999999</v>
          </cell>
          <cell r="Q987">
            <v>0</v>
          </cell>
          <cell r="R987">
            <v>0</v>
          </cell>
        </row>
        <row r="988">
          <cell r="E988" t="str">
            <v>REM0002939</v>
          </cell>
          <cell r="F988" t="str">
            <v>奥铃镜杆18</v>
          </cell>
          <cell r="H988" t="str">
            <v>EA</v>
          </cell>
          <cell r="I988">
            <v>-1375</v>
          </cell>
          <cell r="J988">
            <v>11.601398570200001</v>
          </cell>
          <cell r="K988">
            <v>12.57211</v>
          </cell>
          <cell r="L988">
            <v>-15951.923034025</v>
          </cell>
          <cell r="M988">
            <v>0</v>
          </cell>
          <cell r="N988">
            <v>11.9909890552</v>
          </cell>
          <cell r="O988">
            <v>12.57211</v>
          </cell>
          <cell r="P988">
            <v>-0.58112094479999998</v>
          </cell>
          <cell r="Q988">
            <v>0</v>
          </cell>
          <cell r="R988">
            <v>0</v>
          </cell>
        </row>
        <row r="989">
          <cell r="E989" t="str">
            <v>REM0002940</v>
          </cell>
          <cell r="F989" t="str">
            <v>1780-31右镜杆</v>
          </cell>
          <cell r="H989" t="str">
            <v>EA</v>
          </cell>
          <cell r="I989">
            <v>-4149</v>
          </cell>
          <cell r="J989">
            <v>14.039396568100001</v>
          </cell>
          <cell r="K989">
            <v>15.2141</v>
          </cell>
          <cell r="L989">
            <v>-58249.456361046898</v>
          </cell>
          <cell r="M989">
            <v>0</v>
          </cell>
          <cell r="N989">
            <v>14.3507477466</v>
          </cell>
          <cell r="O989">
            <v>15.2141</v>
          </cell>
          <cell r="P989">
            <v>-0.86335225339999999</v>
          </cell>
          <cell r="Q989">
            <v>0</v>
          </cell>
          <cell r="R989">
            <v>-1036</v>
          </cell>
        </row>
        <row r="990">
          <cell r="E990" t="str">
            <v>REM0002941</v>
          </cell>
          <cell r="F990" t="str">
            <v>1780-03左镜杆</v>
          </cell>
          <cell r="H990" t="str">
            <v>EA</v>
          </cell>
          <cell r="I990">
            <v>-7515</v>
          </cell>
          <cell r="J990">
            <v>11.450753347099999</v>
          </cell>
          <cell r="K990">
            <v>12.408860000000001</v>
          </cell>
          <cell r="L990">
            <v>-86052.411403456499</v>
          </cell>
          <cell r="M990">
            <v>0</v>
          </cell>
          <cell r="N990">
            <v>11.8352849639</v>
          </cell>
          <cell r="O990">
            <v>12.408860000000001</v>
          </cell>
          <cell r="P990">
            <v>-0.57357503610000005</v>
          </cell>
          <cell r="Q990">
            <v>0</v>
          </cell>
          <cell r="R990">
            <v>-837</v>
          </cell>
        </row>
        <row r="991">
          <cell r="E991" t="str">
            <v>REM0002942</v>
          </cell>
          <cell r="F991" t="str">
            <v>奥驰V左镜杆</v>
          </cell>
          <cell r="H991" t="str">
            <v>EA</v>
          </cell>
          <cell r="I991">
            <v>-442</v>
          </cell>
          <cell r="J991">
            <v>4.6630348649000002</v>
          </cell>
          <cell r="K991">
            <v>5.0532000000000004</v>
          </cell>
          <cell r="L991">
            <v>-2061.0614102857999</v>
          </cell>
          <cell r="M991">
            <v>0</v>
          </cell>
          <cell r="N991">
            <v>4.8196258141000001</v>
          </cell>
          <cell r="O991">
            <v>5.0532000000000004</v>
          </cell>
          <cell r="P991">
            <v>-0.23357418590000001</v>
          </cell>
          <cell r="Q991">
            <v>0</v>
          </cell>
          <cell r="R991">
            <v>-100</v>
          </cell>
        </row>
        <row r="992">
          <cell r="E992" t="str">
            <v>REM0002943</v>
          </cell>
          <cell r="F992" t="str">
            <v>奥驰V右镜杆</v>
          </cell>
          <cell r="H992" t="str">
            <v>EA</v>
          </cell>
          <cell r="I992">
            <v>-469</v>
          </cell>
          <cell r="J992">
            <v>12.7136816927</v>
          </cell>
          <cell r="K992">
            <v>13.77746</v>
          </cell>
          <cell r="L992">
            <v>-5962.7167138762998</v>
          </cell>
          <cell r="M992">
            <v>0</v>
          </cell>
          <cell r="N992">
            <v>13.140624132999999</v>
          </cell>
          <cell r="O992">
            <v>13.77746</v>
          </cell>
          <cell r="P992">
            <v>-0.63683586700000006</v>
          </cell>
          <cell r="Q992">
            <v>0</v>
          </cell>
          <cell r="R992">
            <v>-97</v>
          </cell>
        </row>
        <row r="993">
          <cell r="E993" t="str">
            <v>REM0002944</v>
          </cell>
          <cell r="F993" t="str">
            <v>奥驰A左镜杆</v>
          </cell>
          <cell r="H993" t="str">
            <v>EA</v>
          </cell>
          <cell r="I993">
            <v>-2261</v>
          </cell>
          <cell r="J993">
            <v>14.310115031300001</v>
          </cell>
          <cell r="K993">
            <v>15.50747</v>
          </cell>
          <cell r="L993">
            <v>-32355.170085769299</v>
          </cell>
          <cell r="M993">
            <v>0</v>
          </cell>
          <cell r="N993">
            <v>14.790667838899999</v>
          </cell>
          <cell r="O993">
            <v>15.50747</v>
          </cell>
          <cell r="P993">
            <v>-0.71680216109999995</v>
          </cell>
          <cell r="Q993">
            <v>0</v>
          </cell>
          <cell r="R993">
            <v>-188</v>
          </cell>
        </row>
        <row r="994">
          <cell r="E994" t="str">
            <v>REM0002945</v>
          </cell>
          <cell r="F994" t="str">
            <v>奥驰A右镜杆</v>
          </cell>
          <cell r="H994" t="str">
            <v>EA</v>
          </cell>
          <cell r="I994">
            <v>-2235</v>
          </cell>
          <cell r="J994">
            <v>14.758839396799999</v>
          </cell>
          <cell r="K994">
            <v>15.993740000000001</v>
          </cell>
          <cell r="L994">
            <v>-32986.006051848002</v>
          </cell>
          <cell r="M994">
            <v>0</v>
          </cell>
          <cell r="N994">
            <v>15.2544609689</v>
          </cell>
          <cell r="O994">
            <v>15.993740000000001</v>
          </cell>
          <cell r="P994">
            <v>-0.73927903110000004</v>
          </cell>
          <cell r="Q994">
            <v>0</v>
          </cell>
          <cell r="R994">
            <v>-385</v>
          </cell>
        </row>
        <row r="995">
          <cell r="E995" t="str">
            <v>REM0002946</v>
          </cell>
          <cell r="F995" t="str">
            <v>H3改型宽车左镜杆</v>
          </cell>
          <cell r="H995" t="str">
            <v>EA</v>
          </cell>
          <cell r="I995">
            <v>-300</v>
          </cell>
          <cell r="J995">
            <v>11.0804014091</v>
          </cell>
          <cell r="K995">
            <v>12.00752</v>
          </cell>
          <cell r="L995">
            <v>-3324.12042273</v>
          </cell>
          <cell r="M995">
            <v>0</v>
          </cell>
          <cell r="N995">
            <v>11.3043650103</v>
          </cell>
          <cell r="O995">
            <v>12.00752</v>
          </cell>
          <cell r="P995">
            <v>-0.70315498970000001</v>
          </cell>
          <cell r="Q995">
            <v>0</v>
          </cell>
          <cell r="R995">
            <v>0</v>
          </cell>
        </row>
        <row r="996">
          <cell r="E996" t="str">
            <v>REM0002947</v>
          </cell>
          <cell r="F996" t="str">
            <v>H3改型宽车右镜杆</v>
          </cell>
          <cell r="H996" t="str">
            <v>EA</v>
          </cell>
          <cell r="I996">
            <v>-295</v>
          </cell>
          <cell r="J996">
            <v>8.6397180967999994</v>
          </cell>
          <cell r="K996">
            <v>9.3626199999999997</v>
          </cell>
          <cell r="L996">
            <v>-2548.7168385559999</v>
          </cell>
          <cell r="M996">
            <v>0</v>
          </cell>
          <cell r="N996">
            <v>8.7817202871000006</v>
          </cell>
          <cell r="O996">
            <v>9.3626199999999997</v>
          </cell>
          <cell r="P996">
            <v>-0.58089971289999998</v>
          </cell>
          <cell r="Q996">
            <v>0</v>
          </cell>
          <cell r="R996">
            <v>-40</v>
          </cell>
        </row>
        <row r="997">
          <cell r="E997" t="str">
            <v>REM0002948</v>
          </cell>
          <cell r="F997" t="str">
            <v>H3改型窄车左镜杆</v>
          </cell>
          <cell r="H997" t="str">
            <v>EA</v>
          </cell>
          <cell r="I997">
            <v>-1865</v>
          </cell>
          <cell r="J997">
            <v>10.638671780499999</v>
          </cell>
          <cell r="K997">
            <v>11.528829999999999</v>
          </cell>
          <cell r="L997">
            <v>-19841.122870632498</v>
          </cell>
          <cell r="M997">
            <v>0</v>
          </cell>
          <cell r="N997">
            <v>10.8478110476</v>
          </cell>
          <cell r="O997">
            <v>11.528829999999999</v>
          </cell>
          <cell r="P997">
            <v>-0.68101895239999999</v>
          </cell>
          <cell r="Q997">
            <v>0</v>
          </cell>
          <cell r="R997">
            <v>0</v>
          </cell>
        </row>
        <row r="998">
          <cell r="E998" t="str">
            <v>REM0002949</v>
          </cell>
          <cell r="F998" t="str">
            <v>H3改型窄车右镜杆</v>
          </cell>
          <cell r="H998" t="str">
            <v>EA</v>
          </cell>
          <cell r="I998">
            <v>-1896</v>
          </cell>
          <cell r="J998">
            <v>11.963851438500001</v>
          </cell>
          <cell r="K998">
            <v>12.96489</v>
          </cell>
          <cell r="L998">
            <v>-22683.462327395999</v>
          </cell>
          <cell r="M998">
            <v>0</v>
          </cell>
          <cell r="N998">
            <v>12.217482473700001</v>
          </cell>
          <cell r="O998">
            <v>12.96489</v>
          </cell>
          <cell r="P998">
            <v>-0.74740752629999996</v>
          </cell>
          <cell r="Q998">
            <v>0</v>
          </cell>
          <cell r="R998">
            <v>-215</v>
          </cell>
        </row>
        <row r="999">
          <cell r="E999" t="str">
            <v>REM0002950</v>
          </cell>
          <cell r="F999" t="str">
            <v>欧马可右舵左后视镜杆</v>
          </cell>
          <cell r="H999" t="str">
            <v>EA</v>
          </cell>
          <cell r="I999">
            <v>-428</v>
          </cell>
          <cell r="J999">
            <v>7.9241971191999996</v>
          </cell>
          <cell r="K999">
            <v>8.5872299999999999</v>
          </cell>
          <cell r="L999">
            <v>-3391.5563670176002</v>
          </cell>
          <cell r="M999">
            <v>0</v>
          </cell>
          <cell r="N999">
            <v>8.1903022598999993</v>
          </cell>
          <cell r="O999">
            <v>8.5872299999999999</v>
          </cell>
          <cell r="P999">
            <v>-0.39692774009999998</v>
          </cell>
          <cell r="Q999">
            <v>0</v>
          </cell>
          <cell r="R999">
            <v>0</v>
          </cell>
        </row>
        <row r="1000">
          <cell r="E1000" t="str">
            <v>REM0002951</v>
          </cell>
          <cell r="F1000" t="str">
            <v>欧马可右舵右后视镜杆</v>
          </cell>
          <cell r="H1000" t="str">
            <v>EA</v>
          </cell>
          <cell r="I1000">
            <v>-461</v>
          </cell>
          <cell r="J1000">
            <v>8.6654731239</v>
          </cell>
          <cell r="K1000">
            <v>9.39053</v>
          </cell>
          <cell r="L1000">
            <v>-3994.7831101178999</v>
          </cell>
          <cell r="M1000">
            <v>0</v>
          </cell>
          <cell r="N1000">
            <v>8.9564713046000008</v>
          </cell>
          <cell r="O1000">
            <v>9.39053</v>
          </cell>
          <cell r="P1000">
            <v>-0.43405869540000003</v>
          </cell>
          <cell r="Q1000">
            <v>0</v>
          </cell>
          <cell r="R1000">
            <v>0</v>
          </cell>
        </row>
        <row r="1001">
          <cell r="E1001" t="str">
            <v>REM0002983</v>
          </cell>
          <cell r="F1001" t="str">
            <v>H3左连接杆</v>
          </cell>
          <cell r="H1001" t="str">
            <v>EA</v>
          </cell>
          <cell r="I1001">
            <v>-3247</v>
          </cell>
          <cell r="J1001">
            <v>5.0823130491999997</v>
          </cell>
          <cell r="K1001">
            <v>5.5075599999999998</v>
          </cell>
          <cell r="L1001">
            <v>-16502.270470752399</v>
          </cell>
          <cell r="M1001">
            <v>0</v>
          </cell>
          <cell r="N1001">
            <v>5.2529839208000002</v>
          </cell>
          <cell r="O1001">
            <v>5.5075599999999998</v>
          </cell>
          <cell r="P1001">
            <v>-0.25457607920000003</v>
          </cell>
          <cell r="Q1001">
            <v>0</v>
          </cell>
          <cell r="R1001">
            <v>0</v>
          </cell>
        </row>
        <row r="1002">
          <cell r="E1002" t="str">
            <v>REM0002987</v>
          </cell>
          <cell r="F1002" t="str">
            <v>H3右连接杆</v>
          </cell>
          <cell r="H1002" t="str">
            <v>EA</v>
          </cell>
          <cell r="I1002">
            <v>-4051</v>
          </cell>
          <cell r="J1002">
            <v>5.0823130491999997</v>
          </cell>
          <cell r="K1002">
            <v>5.5075599999999998</v>
          </cell>
          <cell r="L1002">
            <v>-20588.4501623092</v>
          </cell>
          <cell r="M1002">
            <v>0</v>
          </cell>
          <cell r="N1002">
            <v>5.2529839208000002</v>
          </cell>
          <cell r="O1002">
            <v>5.5075599999999998</v>
          </cell>
          <cell r="P1002">
            <v>-0.25457607920000003</v>
          </cell>
          <cell r="Q1002">
            <v>0</v>
          </cell>
          <cell r="R1002">
            <v>3</v>
          </cell>
        </row>
        <row r="1003">
          <cell r="E1003" t="str">
            <v>REM0002989</v>
          </cell>
          <cell r="F1003" t="str">
            <v>一汽MV3左后视镜镜杆</v>
          </cell>
          <cell r="H1003" t="str">
            <v>EA</v>
          </cell>
          <cell r="I1003">
            <v>-959</v>
          </cell>
          <cell r="J1003">
            <v>5.5081430320000004</v>
          </cell>
          <cell r="K1003">
            <v>5.9690200000000004</v>
          </cell>
          <cell r="L1003">
            <v>-5282.3091676880003</v>
          </cell>
          <cell r="M1003">
            <v>0</v>
          </cell>
          <cell r="N1003">
            <v>5.6931138441</v>
          </cell>
          <cell r="O1003">
            <v>5.9690200000000004</v>
          </cell>
          <cell r="P1003">
            <v>-0.27590615590000001</v>
          </cell>
          <cell r="Q1003">
            <v>0</v>
          </cell>
          <cell r="R1003">
            <v>-117</v>
          </cell>
        </row>
        <row r="1004">
          <cell r="E1004" t="str">
            <v>REM0002991</v>
          </cell>
          <cell r="F1004" t="str">
            <v>一汽MV3右后视镜镜杆</v>
          </cell>
          <cell r="H1004" t="str">
            <v>EA</v>
          </cell>
          <cell r="I1004">
            <v>-1270</v>
          </cell>
          <cell r="J1004">
            <v>5.7379635087</v>
          </cell>
          <cell r="K1004">
            <v>6.21807</v>
          </cell>
          <cell r="L1004">
            <v>-7287.2136560489998</v>
          </cell>
          <cell r="M1004">
            <v>0</v>
          </cell>
          <cell r="N1004">
            <v>5.9306519999000002</v>
          </cell>
          <cell r="O1004">
            <v>6.21807</v>
          </cell>
          <cell r="P1004">
            <v>-0.28741800010000002</v>
          </cell>
          <cell r="Q1004">
            <v>0</v>
          </cell>
          <cell r="R1004">
            <v>-100</v>
          </cell>
        </row>
        <row r="1005">
          <cell r="E1005" t="str">
            <v>REM0002995</v>
          </cell>
          <cell r="F1005" t="str">
            <v>奥铃升级左长支杆</v>
          </cell>
          <cell r="H1005" t="str">
            <v>EA</v>
          </cell>
          <cell r="I1005">
            <v>-2465</v>
          </cell>
          <cell r="J1005">
            <v>5.3392173686</v>
          </cell>
          <cell r="K1005">
            <v>5.7859600000000002</v>
          </cell>
          <cell r="L1005">
            <v>-13161.170813598999</v>
          </cell>
          <cell r="M1005">
            <v>0</v>
          </cell>
          <cell r="N1005">
            <v>5.5185154309</v>
          </cell>
          <cell r="O1005">
            <v>5.7859600000000002</v>
          </cell>
          <cell r="P1005">
            <v>-0.26744456909999997</v>
          </cell>
          <cell r="Q1005">
            <v>0</v>
          </cell>
          <cell r="R1005">
            <v>-206</v>
          </cell>
        </row>
        <row r="1006">
          <cell r="E1006" t="str">
            <v>REM0002999</v>
          </cell>
          <cell r="F1006" t="str">
            <v>奥铃升级右长支杆</v>
          </cell>
          <cell r="H1006" t="str">
            <v>EA</v>
          </cell>
          <cell r="I1006">
            <v>-2048</v>
          </cell>
          <cell r="J1006">
            <v>5.3392173686</v>
          </cell>
          <cell r="K1006">
            <v>5.7859600000000002</v>
          </cell>
          <cell r="L1006">
            <v>-10934.7171708928</v>
          </cell>
          <cell r="M1006">
            <v>0</v>
          </cell>
          <cell r="N1006">
            <v>5.5185154309</v>
          </cell>
          <cell r="O1006">
            <v>5.7859600000000002</v>
          </cell>
          <cell r="P1006">
            <v>-0.26744456909999997</v>
          </cell>
          <cell r="Q1006">
            <v>0</v>
          </cell>
          <cell r="R1006">
            <v>-469</v>
          </cell>
        </row>
        <row r="1007">
          <cell r="E1007" t="str">
            <v>REM0003001</v>
          </cell>
          <cell r="F1007" t="str">
            <v>奥铃升级左短支杆</v>
          </cell>
          <cell r="H1007" t="str">
            <v>EA</v>
          </cell>
          <cell r="I1007">
            <v>-2616</v>
          </cell>
          <cell r="J1007">
            <v>3.0452389724</v>
          </cell>
          <cell r="K1007">
            <v>3.3000400000000001</v>
          </cell>
          <cell r="L1007">
            <v>-7966.3451517984004</v>
          </cell>
          <cell r="M1007">
            <v>0</v>
          </cell>
          <cell r="N1007">
            <v>2.8872831989000001</v>
          </cell>
          <cell r="O1007">
            <v>3.3000400000000001</v>
          </cell>
          <cell r="P1007">
            <v>-0.41275680110000001</v>
          </cell>
          <cell r="Q1007">
            <v>0</v>
          </cell>
          <cell r="R1007">
            <v>14</v>
          </cell>
        </row>
        <row r="1008">
          <cell r="E1008" t="str">
            <v>REM0003004</v>
          </cell>
          <cell r="F1008" t="str">
            <v>奥铃升级右短支杆</v>
          </cell>
          <cell r="H1008" t="str">
            <v>EA</v>
          </cell>
          <cell r="I1008">
            <v>-2333</v>
          </cell>
          <cell r="J1008">
            <v>3.0452389724</v>
          </cell>
          <cell r="K1008">
            <v>3.3000400000000001</v>
          </cell>
          <cell r="L1008">
            <v>-7104.5425226092002</v>
          </cell>
          <cell r="M1008">
            <v>0</v>
          </cell>
          <cell r="N1008">
            <v>2.8872831989000001</v>
          </cell>
          <cell r="O1008">
            <v>3.3000400000000001</v>
          </cell>
          <cell r="P1008">
            <v>-0.41275680110000001</v>
          </cell>
          <cell r="Q1008">
            <v>0</v>
          </cell>
          <cell r="R1008">
            <v>-315</v>
          </cell>
        </row>
        <row r="1009">
          <cell r="E1009" t="str">
            <v>REM0003007</v>
          </cell>
          <cell r="F1009" t="str">
            <v>ETX镜杆</v>
          </cell>
          <cell r="H1009" t="str">
            <v>EA</v>
          </cell>
          <cell r="I1009">
            <v>6</v>
          </cell>
          <cell r="J1009">
            <v>4.2740702828000003</v>
          </cell>
          <cell r="K1009">
            <v>4.6316899999999999</v>
          </cell>
          <cell r="L1009">
            <v>25.644421696799999</v>
          </cell>
          <cell r="M1009">
            <v>0</v>
          </cell>
          <cell r="N1009">
            <v>4.4175992810000002</v>
          </cell>
          <cell r="O1009">
            <v>4.6316899999999999</v>
          </cell>
          <cell r="P1009">
            <v>-0.21409071900000001</v>
          </cell>
          <cell r="Q1009">
            <v>0</v>
          </cell>
          <cell r="R1009">
            <v>0</v>
          </cell>
        </row>
        <row r="1010">
          <cell r="E1010" t="str">
            <v>REM0003008</v>
          </cell>
          <cell r="F1010" t="str">
            <v>奥驰A密封圈</v>
          </cell>
          <cell r="H1010" t="str">
            <v>Ea</v>
          </cell>
          <cell r="I1010">
            <v>1471</v>
          </cell>
          <cell r="J1010">
            <v>4.61394252E-2</v>
          </cell>
          <cell r="K1010">
            <v>0.05</v>
          </cell>
          <cell r="L1010">
            <v>67.871094469200003</v>
          </cell>
          <cell r="M1010">
            <v>0</v>
          </cell>
          <cell r="N1010">
            <v>4.7688848800000003E-2</v>
          </cell>
          <cell r="O1010">
            <v>0.05</v>
          </cell>
          <cell r="P1010">
            <v>-2.3111512000000001E-3</v>
          </cell>
          <cell r="Q1010">
            <v>0</v>
          </cell>
          <cell r="R1010">
            <v>-439</v>
          </cell>
        </row>
        <row r="1011">
          <cell r="E1011" t="str">
            <v>REM0003010</v>
          </cell>
          <cell r="F1011" t="str">
            <v>奥驰左镜座</v>
          </cell>
          <cell r="H1011" t="str">
            <v>EA</v>
          </cell>
          <cell r="I1011">
            <v>-1934</v>
          </cell>
          <cell r="J1011">
            <v>9.0943944480999992</v>
          </cell>
          <cell r="K1011">
            <v>9.85534</v>
          </cell>
          <cell r="L1011">
            <v>-17588.558862625399</v>
          </cell>
          <cell r="M1011">
            <v>0</v>
          </cell>
          <cell r="N1011">
            <v>9.3997963806999998</v>
          </cell>
          <cell r="O1011">
            <v>9.85534</v>
          </cell>
          <cell r="P1011">
            <v>-0.45554361929999998</v>
          </cell>
          <cell r="Q1011">
            <v>0</v>
          </cell>
          <cell r="R1011">
            <v>-371</v>
          </cell>
        </row>
        <row r="1012">
          <cell r="E1012" t="str">
            <v>REM0003014</v>
          </cell>
          <cell r="F1012" t="str">
            <v>奥驰右镜座</v>
          </cell>
          <cell r="H1012" t="str">
            <v>EA</v>
          </cell>
          <cell r="I1012">
            <v>-1709</v>
          </cell>
          <cell r="J1012">
            <v>9.0943944480999992</v>
          </cell>
          <cell r="K1012">
            <v>9.85534</v>
          </cell>
          <cell r="L1012">
            <v>-15542.320111802899</v>
          </cell>
          <cell r="M1012">
            <v>0</v>
          </cell>
          <cell r="N1012">
            <v>9.3997963806999998</v>
          </cell>
          <cell r="O1012">
            <v>9.85534</v>
          </cell>
          <cell r="P1012">
            <v>-0.45554361929999998</v>
          </cell>
          <cell r="Q1012">
            <v>0</v>
          </cell>
          <cell r="R1012">
            <v>-382</v>
          </cell>
        </row>
        <row r="1013">
          <cell r="E1013" t="str">
            <v>REM0003016</v>
          </cell>
          <cell r="F1013" t="str">
            <v>C7快换机构托板</v>
          </cell>
          <cell r="G1013" t="str">
            <v>PA66+GF50%</v>
          </cell>
          <cell r="H1013" t="str">
            <v>Ea</v>
          </cell>
          <cell r="I1013">
            <v>193</v>
          </cell>
          <cell r="J1013">
            <v>6.0153237320999997</v>
          </cell>
          <cell r="K1013">
            <v>5.9475138999999997</v>
          </cell>
          <cell r="L1013">
            <v>1160.9574802953</v>
          </cell>
          <cell r="M1013">
            <v>0</v>
          </cell>
          <cell r="N1013">
            <v>6.1259901033000004</v>
          </cell>
          <cell r="O1013">
            <v>5.9475138999999997</v>
          </cell>
          <cell r="P1013">
            <v>0.1784762033</v>
          </cell>
          <cell r="Q1013">
            <v>0</v>
          </cell>
          <cell r="R1013">
            <v>-100</v>
          </cell>
        </row>
        <row r="1014">
          <cell r="E1014" t="str">
            <v>REM0003018</v>
          </cell>
          <cell r="F1014" t="str">
            <v>豪泺左镜杆</v>
          </cell>
          <cell r="H1014" t="str">
            <v>EA</v>
          </cell>
          <cell r="I1014">
            <v>-45</v>
          </cell>
          <cell r="J1014">
            <v>10.001763155500001</v>
          </cell>
          <cell r="K1014">
            <v>10.83863</v>
          </cell>
          <cell r="L1014">
            <v>-450.07934199750002</v>
          </cell>
          <cell r="M1014">
            <v>0</v>
          </cell>
          <cell r="N1014">
            <v>8.3854736424999992</v>
          </cell>
          <cell r="O1014">
            <v>10.83863</v>
          </cell>
          <cell r="P1014">
            <v>-2.4531563575000002</v>
          </cell>
          <cell r="Q1014">
            <v>0</v>
          </cell>
          <cell r="R1014">
            <v>-97</v>
          </cell>
        </row>
        <row r="1015">
          <cell r="E1015" t="str">
            <v>REM0003022</v>
          </cell>
          <cell r="F1015" t="str">
            <v>豪泺右镜杆</v>
          </cell>
          <cell r="H1015" t="str">
            <v>EA</v>
          </cell>
          <cell r="I1015">
            <v>-77</v>
          </cell>
          <cell r="J1015">
            <v>9.6972429493999996</v>
          </cell>
          <cell r="K1015">
            <v>10.50863</v>
          </cell>
          <cell r="L1015">
            <v>-746.68770710379999</v>
          </cell>
          <cell r="M1015">
            <v>0</v>
          </cell>
          <cell r="N1015">
            <v>8.3854736424999992</v>
          </cell>
          <cell r="O1015">
            <v>10.50863</v>
          </cell>
          <cell r="P1015">
            <v>-2.1231563575000001</v>
          </cell>
          <cell r="Q1015">
            <v>0</v>
          </cell>
          <cell r="R1015">
            <v>-60</v>
          </cell>
        </row>
        <row r="1016">
          <cell r="E1016" t="str">
            <v>REM0003026</v>
          </cell>
          <cell r="F1016" t="str">
            <v>低速牵引车左镜杆</v>
          </cell>
          <cell r="H1016" t="str">
            <v>EA</v>
          </cell>
          <cell r="I1016">
            <v>-543</v>
          </cell>
          <cell r="J1016">
            <v>12.847098454499999</v>
          </cell>
          <cell r="K1016">
            <v>13.922040000000001</v>
          </cell>
          <cell r="L1016">
            <v>-6975.9744607934999</v>
          </cell>
          <cell r="M1016">
            <v>0</v>
          </cell>
          <cell r="N1016">
            <v>13.368443301399999</v>
          </cell>
          <cell r="O1016">
            <v>13.922040000000001</v>
          </cell>
          <cell r="P1016">
            <v>-0.55359669860000005</v>
          </cell>
          <cell r="Q1016">
            <v>0</v>
          </cell>
          <cell r="R1016">
            <v>-58</v>
          </cell>
        </row>
        <row r="1017">
          <cell r="E1017" t="str">
            <v>REM0003084</v>
          </cell>
          <cell r="F1017" t="str">
            <v>低速牵引车右镜杆</v>
          </cell>
          <cell r="H1017" t="str">
            <v>EA</v>
          </cell>
          <cell r="I1017">
            <v>-606</v>
          </cell>
          <cell r="J1017">
            <v>11.9274382042</v>
          </cell>
          <cell r="K1017">
            <v>12.92543</v>
          </cell>
          <cell r="L1017">
            <v>-7228.0275517452001</v>
          </cell>
          <cell r="M1017">
            <v>0</v>
          </cell>
          <cell r="N1017">
            <v>12.0089296001</v>
          </cell>
          <cell r="O1017">
            <v>12.92543</v>
          </cell>
          <cell r="P1017">
            <v>-0.91650039989999998</v>
          </cell>
          <cell r="Q1017">
            <v>0</v>
          </cell>
          <cell r="R1017">
            <v>-100</v>
          </cell>
        </row>
        <row r="1018">
          <cell r="E1018" t="str">
            <v>REM0003089</v>
          </cell>
          <cell r="F1018" t="str">
            <v>捷运窄车左镜杆</v>
          </cell>
          <cell r="H1018" t="str">
            <v>EA</v>
          </cell>
          <cell r="I1018">
            <v>-1898</v>
          </cell>
          <cell r="J1018">
            <v>4.6764798933999998</v>
          </cell>
          <cell r="K1018">
            <v>5.0677700000000003</v>
          </cell>
          <cell r="L1018">
            <v>-8875.9588376732008</v>
          </cell>
          <cell r="M1018">
            <v>0</v>
          </cell>
          <cell r="N1018">
            <v>4.8335223446000004</v>
          </cell>
          <cell r="O1018">
            <v>5.0677700000000003</v>
          </cell>
          <cell r="P1018">
            <v>-0.2342476554</v>
          </cell>
          <cell r="Q1018">
            <v>0</v>
          </cell>
          <cell r="R1018">
            <v>-200</v>
          </cell>
        </row>
        <row r="1019">
          <cell r="E1019" t="str">
            <v>REM0003090</v>
          </cell>
          <cell r="F1019" t="str">
            <v>捷运窄车右镜杆</v>
          </cell>
          <cell r="H1019" t="str">
            <v>EA</v>
          </cell>
          <cell r="I1019">
            <v>-2281</v>
          </cell>
          <cell r="J1019">
            <v>4.6764798933999998</v>
          </cell>
          <cell r="K1019">
            <v>5.0677700000000003</v>
          </cell>
          <cell r="L1019">
            <v>-10667.050636845401</v>
          </cell>
          <cell r="M1019">
            <v>0</v>
          </cell>
          <cell r="N1019">
            <v>4.8335223446000004</v>
          </cell>
          <cell r="O1019">
            <v>5.0677700000000003</v>
          </cell>
          <cell r="P1019">
            <v>-0.2342476554</v>
          </cell>
          <cell r="Q1019">
            <v>0</v>
          </cell>
          <cell r="R1019">
            <v>-198</v>
          </cell>
        </row>
        <row r="1020">
          <cell r="E1020" t="str">
            <v>REM0003094</v>
          </cell>
          <cell r="F1020" t="str">
            <v>豪泺镜体镶件电泳</v>
          </cell>
          <cell r="H1020" t="str">
            <v>Ea</v>
          </cell>
          <cell r="I1020">
            <v>-1567</v>
          </cell>
          <cell r="J1020">
            <v>3.0335287862999998</v>
          </cell>
          <cell r="K1020">
            <v>3.28735</v>
          </cell>
          <cell r="L1020">
            <v>-4753.5396081320996</v>
          </cell>
          <cell r="M1020">
            <v>0</v>
          </cell>
          <cell r="N1020">
            <v>3.1499247647000002</v>
          </cell>
          <cell r="O1020">
            <v>3.28735</v>
          </cell>
          <cell r="P1020">
            <v>-0.1374252353</v>
          </cell>
          <cell r="Q1020">
            <v>0</v>
          </cell>
          <cell r="R1020">
            <v>-629</v>
          </cell>
        </row>
        <row r="1021">
          <cell r="E1021" t="str">
            <v>REM0003097</v>
          </cell>
          <cell r="F1021" t="str">
            <v>豪泺镜体镶件3电泳</v>
          </cell>
          <cell r="H1021" t="str">
            <v>Ea</v>
          </cell>
          <cell r="I1021">
            <v>-900</v>
          </cell>
          <cell r="J1021">
            <v>3.0335287862999998</v>
          </cell>
          <cell r="K1021">
            <v>3.28735</v>
          </cell>
          <cell r="L1021">
            <v>-2730.17590767</v>
          </cell>
          <cell r="M1021">
            <v>0</v>
          </cell>
          <cell r="N1021">
            <v>3.1499247647000002</v>
          </cell>
          <cell r="O1021">
            <v>3.28735</v>
          </cell>
          <cell r="P1021">
            <v>-0.1374252353</v>
          </cell>
          <cell r="Q1021">
            <v>0</v>
          </cell>
          <cell r="R1021">
            <v>-330</v>
          </cell>
        </row>
        <row r="1022">
          <cell r="E1022" t="str">
            <v>REM0003099</v>
          </cell>
          <cell r="F1022" t="str">
            <v>豪泺镜体镶件4电泳</v>
          </cell>
          <cell r="H1022" t="str">
            <v>Ea</v>
          </cell>
          <cell r="I1022">
            <v>-544</v>
          </cell>
          <cell r="J1022">
            <v>3.0335287862999998</v>
          </cell>
          <cell r="K1022">
            <v>3.28735</v>
          </cell>
          <cell r="L1022">
            <v>-1650.2396597472</v>
          </cell>
          <cell r="M1022">
            <v>0</v>
          </cell>
          <cell r="N1022">
            <v>3.1499247647000002</v>
          </cell>
          <cell r="O1022">
            <v>3.28735</v>
          </cell>
          <cell r="P1022">
            <v>-0.1374252353</v>
          </cell>
          <cell r="Q1022">
            <v>0</v>
          </cell>
          <cell r="R1022">
            <v>-224</v>
          </cell>
        </row>
        <row r="1023">
          <cell r="E1023" t="str">
            <v>REM0003136</v>
          </cell>
          <cell r="F1023" t="str">
            <v>捷运连接杆左</v>
          </cell>
          <cell r="H1023" t="str">
            <v>EA</v>
          </cell>
          <cell r="I1023">
            <v>-2193</v>
          </cell>
          <cell r="J1023">
            <v>5.5134029264000004</v>
          </cell>
          <cell r="K1023">
            <v>5.9747199999999996</v>
          </cell>
          <cell r="L1023">
            <v>-12090.8926175952</v>
          </cell>
          <cell r="M1023">
            <v>0</v>
          </cell>
          <cell r="N1023">
            <v>5.6985503728999998</v>
          </cell>
          <cell r="O1023">
            <v>5.9747199999999996</v>
          </cell>
          <cell r="P1023">
            <v>-0.27616962709999998</v>
          </cell>
          <cell r="Q1023">
            <v>0</v>
          </cell>
          <cell r="R1023">
            <v>-212</v>
          </cell>
        </row>
        <row r="1024">
          <cell r="E1024" t="str">
            <v>REM0003144</v>
          </cell>
          <cell r="F1024" t="str">
            <v>捷运连接杆右</v>
          </cell>
          <cell r="H1024" t="str">
            <v>EA</v>
          </cell>
          <cell r="I1024">
            <v>-2151</v>
          </cell>
          <cell r="J1024">
            <v>5.5134029264000004</v>
          </cell>
          <cell r="K1024">
            <v>5.9747199999999996</v>
          </cell>
          <cell r="L1024">
            <v>-11859.329694686399</v>
          </cell>
          <cell r="M1024">
            <v>0</v>
          </cell>
          <cell r="N1024">
            <v>5.6985503728999998</v>
          </cell>
          <cell r="O1024">
            <v>5.9747199999999996</v>
          </cell>
          <cell r="P1024">
            <v>-0.27616962709999998</v>
          </cell>
          <cell r="Q1024">
            <v>0</v>
          </cell>
          <cell r="R1024">
            <v>-226</v>
          </cell>
        </row>
        <row r="1025">
          <cell r="E1025" t="str">
            <v>REM0003157</v>
          </cell>
          <cell r="F1025" t="str">
            <v>1780-32右镜杆</v>
          </cell>
          <cell r="H1025" t="str">
            <v>EA</v>
          </cell>
          <cell r="I1025">
            <v>-3539</v>
          </cell>
          <cell r="J1025">
            <v>15.5082543961</v>
          </cell>
          <cell r="K1025">
            <v>16.805859999999999</v>
          </cell>
          <cell r="L1025">
            <v>-54883.712307797898</v>
          </cell>
          <cell r="M1025">
            <v>0</v>
          </cell>
          <cell r="N1025">
            <v>15.868931785599999</v>
          </cell>
          <cell r="O1025">
            <v>16.805859999999999</v>
          </cell>
          <cell r="P1025">
            <v>-0.93692821439999996</v>
          </cell>
          <cell r="Q1025">
            <v>0</v>
          </cell>
          <cell r="R1025">
            <v>-358</v>
          </cell>
        </row>
        <row r="1026">
          <cell r="E1026" t="str">
            <v>REM0003162</v>
          </cell>
          <cell r="F1026" t="str">
            <v>1029紧固件(440)</v>
          </cell>
          <cell r="G1026" t="str">
            <v>电泳</v>
          </cell>
          <cell r="H1026" t="str">
            <v>Ea</v>
          </cell>
          <cell r="I1026">
            <v>3479</v>
          </cell>
          <cell r="J1026">
            <v>0.57351305480000003</v>
          </cell>
          <cell r="K1026">
            <v>0.62150000000000005</v>
          </cell>
          <cell r="L1026">
            <v>1995.2519176492001</v>
          </cell>
          <cell r="M1026">
            <v>0</v>
          </cell>
          <cell r="N1026">
            <v>0.370504204</v>
          </cell>
          <cell r="O1026">
            <v>0.62150000000000005</v>
          </cell>
          <cell r="P1026">
            <v>-0.25099579599999999</v>
          </cell>
          <cell r="Q1026">
            <v>0</v>
          </cell>
          <cell r="R1026">
            <v>-4129</v>
          </cell>
        </row>
        <row r="1027">
          <cell r="E1027" t="str">
            <v>REM0003165</v>
          </cell>
          <cell r="F1027" t="str">
            <v>1029镜头卡子</v>
          </cell>
          <cell r="H1027" t="str">
            <v>Ea</v>
          </cell>
          <cell r="I1027">
            <v>61</v>
          </cell>
          <cell r="J1027">
            <v>0.58366372830000002</v>
          </cell>
          <cell r="K1027">
            <v>0.63249999999999995</v>
          </cell>
          <cell r="L1027">
            <v>35.603487426299999</v>
          </cell>
          <cell r="M1027">
            <v>2679</v>
          </cell>
          <cell r="N1027">
            <v>0.60326393720000004</v>
          </cell>
          <cell r="O1027">
            <v>0.63249999999999995</v>
          </cell>
          <cell r="P1027">
            <v>-2.92360628E-2</v>
          </cell>
          <cell r="Q1027">
            <v>1616.1440877588</v>
          </cell>
          <cell r="R1027">
            <v>-2692</v>
          </cell>
        </row>
        <row r="1028">
          <cell r="E1028" t="str">
            <v>REM0003170</v>
          </cell>
          <cell r="F1028" t="str">
            <v>奥驰W58右后视镜</v>
          </cell>
          <cell r="G1028" t="str">
            <v>8202020-W58</v>
          </cell>
          <cell r="H1028" t="str">
            <v>Ea</v>
          </cell>
          <cell r="I1028">
            <v>30</v>
          </cell>
          <cell r="J1028">
            <v>83.790394529400004</v>
          </cell>
          <cell r="K1028">
            <v>86.305107031999995</v>
          </cell>
          <cell r="L1028">
            <v>2513.7118358819998</v>
          </cell>
          <cell r="M1028">
            <v>35</v>
          </cell>
          <cell r="N1028">
            <v>87.141683832799998</v>
          </cell>
          <cell r="O1028">
            <v>86.305107031999995</v>
          </cell>
          <cell r="P1028">
            <v>0.83657680079999996</v>
          </cell>
          <cell r="Q1028">
            <v>3049.958934148</v>
          </cell>
          <cell r="R1028">
            <v>0</v>
          </cell>
        </row>
        <row r="1029">
          <cell r="E1029" t="str">
            <v>REM0003171</v>
          </cell>
          <cell r="F1029" t="str">
            <v>奥驰W58右镜杆</v>
          </cell>
          <cell r="H1029" t="str">
            <v>EA</v>
          </cell>
          <cell r="I1029">
            <v>-203</v>
          </cell>
          <cell r="J1029">
            <v>14.294279980600001</v>
          </cell>
          <cell r="K1029">
            <v>15.490309999999999</v>
          </cell>
          <cell r="L1029">
            <v>-2901.7388360618002</v>
          </cell>
          <cell r="M1029">
            <v>0</v>
          </cell>
          <cell r="N1029">
            <v>14.774301026</v>
          </cell>
          <cell r="O1029">
            <v>15.490309999999999</v>
          </cell>
          <cell r="P1029">
            <v>-0.71600897399999996</v>
          </cell>
          <cell r="Q1029">
            <v>0</v>
          </cell>
          <cell r="R1029">
            <v>-118</v>
          </cell>
        </row>
        <row r="1030">
          <cell r="E1030" t="str">
            <v>REM0003172</v>
          </cell>
          <cell r="F1030" t="str">
            <v>奥驰W58右镜杆喷涂</v>
          </cell>
          <cell r="G1030" t="str">
            <v>Q195喷涂黑∮28*1.5mm</v>
          </cell>
          <cell r="H1030" t="str">
            <v>Ea</v>
          </cell>
          <cell r="I1030">
            <v>21</v>
          </cell>
          <cell r="J1030">
            <v>16.179227755100001</v>
          </cell>
          <cell r="K1030">
            <v>17.56391</v>
          </cell>
          <cell r="L1030">
            <v>339.76378285710001</v>
          </cell>
          <cell r="M1030">
            <v>118</v>
          </cell>
          <cell r="N1030">
            <v>16.659176494299999</v>
          </cell>
          <cell r="O1030">
            <v>17.56391</v>
          </cell>
          <cell r="P1030">
            <v>-0.9047335057</v>
          </cell>
          <cell r="Q1030">
            <v>1965.7828263274</v>
          </cell>
          <cell r="R1030">
            <v>-35</v>
          </cell>
        </row>
        <row r="1031">
          <cell r="E1031" t="str">
            <v>REM0003174</v>
          </cell>
          <cell r="F1031" t="str">
            <v>奥驰广角镜球</v>
          </cell>
          <cell r="H1031" t="str">
            <v>Ea</v>
          </cell>
          <cell r="I1031">
            <v>0</v>
          </cell>
          <cell r="J1031">
            <v>0.29020000000000001</v>
          </cell>
          <cell r="K1031">
            <v>0.29020000000000001</v>
          </cell>
          <cell r="L1031">
            <v>0</v>
          </cell>
          <cell r="M1031">
            <v>500</v>
          </cell>
          <cell r="N1031">
            <v>0.27678607840000002</v>
          </cell>
          <cell r="O1031">
            <v>0.29020000000000001</v>
          </cell>
          <cell r="P1031">
            <v>-1.34139216E-2</v>
          </cell>
          <cell r="Q1031">
            <v>138.3930392</v>
          </cell>
          <cell r="R1031">
            <v>-486</v>
          </cell>
        </row>
        <row r="1032">
          <cell r="E1032" t="str">
            <v>REM0003190</v>
          </cell>
          <cell r="F1032" t="str">
            <v>1029后盖</v>
          </cell>
          <cell r="G1032" t="str">
            <v>PP 黑色</v>
          </cell>
          <cell r="H1032" t="str">
            <v>Ea</v>
          </cell>
          <cell r="I1032">
            <v>1551</v>
          </cell>
          <cell r="J1032">
            <v>6.0470221275</v>
          </cell>
          <cell r="K1032">
            <v>5.8170041440000002</v>
          </cell>
          <cell r="L1032">
            <v>9378.9313197525007</v>
          </cell>
          <cell r="M1032">
            <v>2055</v>
          </cell>
          <cell r="N1032">
            <v>6.1211917655999999</v>
          </cell>
          <cell r="O1032">
            <v>5.8170041440000002</v>
          </cell>
          <cell r="P1032">
            <v>0.30418762160000001</v>
          </cell>
          <cell r="Q1032">
            <v>12579.049078308</v>
          </cell>
          <cell r="R1032">
            <v>-2756</v>
          </cell>
        </row>
        <row r="1033">
          <cell r="E1033" t="str">
            <v>REM0003196</v>
          </cell>
          <cell r="F1033" t="str">
            <v>奥驰V左镜杆及座</v>
          </cell>
          <cell r="G1033" t="str">
            <v>8202135-P73-01</v>
          </cell>
          <cell r="H1033" t="str">
            <v>Ea</v>
          </cell>
          <cell r="I1033">
            <v>5</v>
          </cell>
          <cell r="J1033">
            <v>20.841381556000002</v>
          </cell>
          <cell r="K1033">
            <v>21.880299999999998</v>
          </cell>
          <cell r="L1033">
            <v>104.20690777999999</v>
          </cell>
          <cell r="M1033">
            <v>15</v>
          </cell>
          <cell r="N1033">
            <v>21.513032212100001</v>
          </cell>
          <cell r="O1033">
            <v>21.880299999999998</v>
          </cell>
          <cell r="P1033">
            <v>-0.36726778789999998</v>
          </cell>
          <cell r="Q1033">
            <v>322.69548318149998</v>
          </cell>
          <cell r="R1033">
            <v>-10</v>
          </cell>
        </row>
        <row r="1034">
          <cell r="E1034" t="str">
            <v>REM0003197</v>
          </cell>
          <cell r="F1034" t="str">
            <v>奥驰V右镜杆及座</v>
          </cell>
          <cell r="G1034" t="str">
            <v>8202140-P73-01</v>
          </cell>
          <cell r="H1034" t="str">
            <v>Ea</v>
          </cell>
          <cell r="I1034">
            <v>40</v>
          </cell>
          <cell r="J1034">
            <v>28.961750362099998</v>
          </cell>
          <cell r="K1034">
            <v>30.681260000000002</v>
          </cell>
          <cell r="L1034">
            <v>1158.4700144840001</v>
          </cell>
          <cell r="M1034">
            <v>10</v>
          </cell>
          <cell r="N1034">
            <v>29.903749834900001</v>
          </cell>
          <cell r="O1034">
            <v>30.681260000000002</v>
          </cell>
          <cell r="P1034">
            <v>-0.77751016510000004</v>
          </cell>
          <cell r="Q1034">
            <v>299.03749834899997</v>
          </cell>
          <cell r="R1034">
            <v>-10</v>
          </cell>
        </row>
        <row r="1035">
          <cell r="E1035" t="str">
            <v>REM0003231</v>
          </cell>
          <cell r="F1035" t="str">
            <v>T5G左下装饰盖(成品)</v>
          </cell>
          <cell r="G1035" t="str">
            <v>712W63730-0002/2</v>
          </cell>
          <cell r="H1035" t="str">
            <v>Ea</v>
          </cell>
          <cell r="I1035">
            <v>411</v>
          </cell>
          <cell r="J1035">
            <v>7.2800968564000001</v>
          </cell>
          <cell r="K1035">
            <v>7.095502261</v>
          </cell>
          <cell r="L1035">
            <v>2992.1198079803999</v>
          </cell>
          <cell r="M1035">
            <v>0</v>
          </cell>
          <cell r="N1035">
            <v>7.4225255835999997</v>
          </cell>
          <cell r="O1035">
            <v>7.095502261</v>
          </cell>
          <cell r="P1035">
            <v>0.3270233226</v>
          </cell>
          <cell r="Q1035">
            <v>0</v>
          </cell>
          <cell r="R1035">
            <v>0</v>
          </cell>
        </row>
        <row r="1036">
          <cell r="E1036" t="str">
            <v>REM0003232</v>
          </cell>
          <cell r="F1036" t="str">
            <v>T5G右下装饰盖(成品)</v>
          </cell>
          <cell r="G1036" t="str">
            <v>712W63730-0006/2</v>
          </cell>
          <cell r="H1036" t="str">
            <v>Ea</v>
          </cell>
          <cell r="I1036">
            <v>341</v>
          </cell>
          <cell r="J1036">
            <v>7.2800968564000001</v>
          </cell>
          <cell r="K1036">
            <v>7.095502261</v>
          </cell>
          <cell r="L1036">
            <v>2482.5130280324001</v>
          </cell>
          <cell r="M1036">
            <v>0</v>
          </cell>
          <cell r="N1036">
            <v>7.4225255835999997</v>
          </cell>
          <cell r="O1036">
            <v>7.095502261</v>
          </cell>
          <cell r="P1036">
            <v>0.3270233226</v>
          </cell>
          <cell r="Q1036">
            <v>0</v>
          </cell>
          <cell r="R1036">
            <v>-17</v>
          </cell>
        </row>
        <row r="1037">
          <cell r="E1037" t="str">
            <v>REM0003236</v>
          </cell>
          <cell r="F1037" t="str">
            <v>低速牵引车左镜杆(喷涂)</v>
          </cell>
          <cell r="G1037" t="str">
            <v>Q235 φ22*2</v>
          </cell>
          <cell r="H1037" t="str">
            <v>Ea</v>
          </cell>
          <cell r="I1037">
            <v>47</v>
          </cell>
          <cell r="J1037">
            <v>16.299290855799999</v>
          </cell>
          <cell r="K1037">
            <v>17.719740000000002</v>
          </cell>
          <cell r="L1037">
            <v>766.06667022260001</v>
          </cell>
          <cell r="M1037">
            <v>58</v>
          </cell>
          <cell r="N1037">
            <v>16.820503277299999</v>
          </cell>
          <cell r="O1037">
            <v>17.719740000000002</v>
          </cell>
          <cell r="P1037">
            <v>-0.89923672269999999</v>
          </cell>
          <cell r="Q1037">
            <v>975.58919008340001</v>
          </cell>
          <cell r="R1037">
            <v>-44</v>
          </cell>
        </row>
        <row r="1038">
          <cell r="E1038" t="str">
            <v>REM0003237</v>
          </cell>
          <cell r="F1038" t="str">
            <v>低速牵引车右镜杆(喷涂)</v>
          </cell>
          <cell r="G1038" t="str">
            <v>Q235 ∮25*2mm</v>
          </cell>
          <cell r="H1038" t="str">
            <v>Ea</v>
          </cell>
          <cell r="I1038">
            <v>7</v>
          </cell>
          <cell r="J1038">
            <v>16.174933849999999</v>
          </cell>
          <cell r="K1038">
            <v>17.598030000000001</v>
          </cell>
          <cell r="L1038">
            <v>113.22453695</v>
          </cell>
          <cell r="M1038">
            <v>100</v>
          </cell>
          <cell r="N1038">
            <v>16.256262312800001</v>
          </cell>
          <cell r="O1038">
            <v>17.598030000000001</v>
          </cell>
          <cell r="P1038">
            <v>-1.3417676871999999</v>
          </cell>
          <cell r="Q1038">
            <v>1625.62623128</v>
          </cell>
          <cell r="R1038">
            <v>0</v>
          </cell>
        </row>
        <row r="1039">
          <cell r="E1039" t="str">
            <v>REM0003241</v>
          </cell>
          <cell r="F1039" t="str">
            <v>码头车前下视镜杆</v>
          </cell>
          <cell r="H1039" t="str">
            <v>EA</v>
          </cell>
          <cell r="I1039">
            <v>-811</v>
          </cell>
          <cell r="J1039">
            <v>1.6568852134000001</v>
          </cell>
          <cell r="K1039">
            <v>1.79552</v>
          </cell>
          <cell r="L1039">
            <v>-1343.7339080674001</v>
          </cell>
          <cell r="M1039">
            <v>0</v>
          </cell>
          <cell r="N1039">
            <v>1.7125256356</v>
          </cell>
          <cell r="O1039">
            <v>1.79552</v>
          </cell>
          <cell r="P1039">
            <v>-8.2994364400000006E-2</v>
          </cell>
          <cell r="Q1039">
            <v>0</v>
          </cell>
          <cell r="R1039">
            <v>0</v>
          </cell>
        </row>
        <row r="1040">
          <cell r="E1040" t="str">
            <v>REM0003252</v>
          </cell>
          <cell r="F1040" t="str">
            <v>奥铃升级宽车左镜杆</v>
          </cell>
          <cell r="H1040" t="str">
            <v>EA</v>
          </cell>
          <cell r="I1040">
            <v>166</v>
          </cell>
          <cell r="J1040">
            <v>7.8260401060999998</v>
          </cell>
          <cell r="K1040">
            <v>8.4808599999999998</v>
          </cell>
          <cell r="L1040">
            <v>1299.1226576126001</v>
          </cell>
          <cell r="M1040">
            <v>0</v>
          </cell>
          <cell r="N1040">
            <v>7.9293202660000004</v>
          </cell>
          <cell r="O1040">
            <v>8.4808599999999998</v>
          </cell>
          <cell r="P1040">
            <v>-0.551539734</v>
          </cell>
          <cell r="Q1040">
            <v>0</v>
          </cell>
          <cell r="R1040">
            <v>-141</v>
          </cell>
        </row>
        <row r="1041">
          <cell r="E1041" t="str">
            <v>REM0003255</v>
          </cell>
          <cell r="F1041" t="str">
            <v>奥铃升级宽车右镜杆</v>
          </cell>
          <cell r="H1041" t="str">
            <v>EA</v>
          </cell>
          <cell r="I1041">
            <v>254</v>
          </cell>
          <cell r="J1041">
            <v>7.9451444181999999</v>
          </cell>
          <cell r="K1041">
            <v>8.6099300000000003</v>
          </cell>
          <cell r="L1041">
            <v>2018.0666822228</v>
          </cell>
          <cell r="M1041">
            <v>0</v>
          </cell>
          <cell r="N1041">
            <v>8.0524242603000005</v>
          </cell>
          <cell r="O1041">
            <v>8.6099300000000003</v>
          </cell>
          <cell r="P1041">
            <v>-0.55750573969999995</v>
          </cell>
          <cell r="Q1041">
            <v>0</v>
          </cell>
          <cell r="R1041">
            <v>-134</v>
          </cell>
        </row>
        <row r="1042">
          <cell r="E1042" t="str">
            <v>REM0003257</v>
          </cell>
          <cell r="F1042" t="str">
            <v>奥铃升级窄车左镜杆</v>
          </cell>
          <cell r="H1042" t="str">
            <v>EA</v>
          </cell>
          <cell r="I1042">
            <v>-931</v>
          </cell>
          <cell r="J1042">
            <v>6.9701537693000004</v>
          </cell>
          <cell r="K1042">
            <v>7.5533599999999996</v>
          </cell>
          <cell r="L1042">
            <v>-6489.2131592182996</v>
          </cell>
          <cell r="M1042">
            <v>0</v>
          </cell>
          <cell r="N1042">
            <v>7.0446921209999998</v>
          </cell>
          <cell r="O1042">
            <v>7.5533599999999996</v>
          </cell>
          <cell r="P1042">
            <v>-0.50866787899999999</v>
          </cell>
          <cell r="Q1042">
            <v>0</v>
          </cell>
          <cell r="R1042">
            <v>78</v>
          </cell>
        </row>
        <row r="1043">
          <cell r="E1043" t="str">
            <v>REM0003259</v>
          </cell>
          <cell r="F1043" t="str">
            <v>奥铃升级窄车右镜杆</v>
          </cell>
          <cell r="H1043" t="str">
            <v>EA</v>
          </cell>
          <cell r="I1043">
            <v>-642</v>
          </cell>
          <cell r="J1043">
            <v>6.9701537693000004</v>
          </cell>
          <cell r="K1043">
            <v>7.5533599999999996</v>
          </cell>
          <cell r="L1043">
            <v>-4474.8387198906003</v>
          </cell>
          <cell r="M1043">
            <v>0</v>
          </cell>
          <cell r="N1043">
            <v>7.0446921209999998</v>
          </cell>
          <cell r="O1043">
            <v>7.5533599999999996</v>
          </cell>
          <cell r="P1043">
            <v>-0.50866787899999999</v>
          </cell>
          <cell r="Q1043">
            <v>0</v>
          </cell>
          <cell r="R1043">
            <v>-229</v>
          </cell>
        </row>
        <row r="1044">
          <cell r="E1044" t="str">
            <v>REM0003290</v>
          </cell>
          <cell r="F1044" t="str">
            <v>BC316面罩右(高亮黑)</v>
          </cell>
          <cell r="H1044" t="str">
            <v>Ea</v>
          </cell>
          <cell r="I1044">
            <v>809</v>
          </cell>
          <cell r="J1044">
            <v>35.274326623100002</v>
          </cell>
          <cell r="K1044">
            <v>35.301499014999997</v>
          </cell>
          <cell r="L1044">
            <v>28536.930238087902</v>
          </cell>
          <cell r="M1044">
            <v>1206</v>
          </cell>
          <cell r="N1044">
            <v>35.681844375399997</v>
          </cell>
          <cell r="O1044">
            <v>35.301499014999997</v>
          </cell>
          <cell r="P1044">
            <v>0.3803453604</v>
          </cell>
          <cell r="Q1044">
            <v>43032.304316732399</v>
          </cell>
          <cell r="R1044">
            <v>-1368</v>
          </cell>
        </row>
        <row r="1045">
          <cell r="E1045" t="str">
            <v>REM0003294</v>
          </cell>
          <cell r="F1045" t="str">
            <v>BC316面罩左(高亮黑)</v>
          </cell>
          <cell r="H1045" t="str">
            <v>Ea</v>
          </cell>
          <cell r="I1045">
            <v>700</v>
          </cell>
          <cell r="J1045">
            <v>35.274326623100002</v>
          </cell>
          <cell r="K1045">
            <v>35.301499014999997</v>
          </cell>
          <cell r="L1045">
            <v>24692.028636169998</v>
          </cell>
          <cell r="M1045">
            <v>720</v>
          </cell>
          <cell r="N1045">
            <v>35.681844375399997</v>
          </cell>
          <cell r="O1045">
            <v>35.301499014999997</v>
          </cell>
          <cell r="P1045">
            <v>0.3803453604</v>
          </cell>
          <cell r="Q1045">
            <v>25690.927950288002</v>
          </cell>
          <cell r="R1045">
            <v>-1176</v>
          </cell>
        </row>
        <row r="1046">
          <cell r="E1046" t="str">
            <v>REM0003298</v>
          </cell>
          <cell r="F1046" t="str">
            <v>1029镜片</v>
          </cell>
          <cell r="H1046" t="str">
            <v>Ea</v>
          </cell>
          <cell r="I1046">
            <v>53</v>
          </cell>
          <cell r="J1046">
            <v>2.4915289589</v>
          </cell>
          <cell r="K1046">
            <v>2.7</v>
          </cell>
          <cell r="L1046">
            <v>132.0510348217</v>
          </cell>
          <cell r="M1046">
            <v>2750</v>
          </cell>
          <cell r="N1046">
            <v>2.5751978347</v>
          </cell>
          <cell r="O1046">
            <v>2.7</v>
          </cell>
          <cell r="P1046">
            <v>-0.1248021653</v>
          </cell>
          <cell r="Q1046">
            <v>7081.7940454250001</v>
          </cell>
          <cell r="R1046">
            <v>-2692</v>
          </cell>
        </row>
        <row r="1047">
          <cell r="E1047" t="str">
            <v>REM0003299</v>
          </cell>
          <cell r="F1047" t="str">
            <v>C7左后视镜总成电动老状态</v>
          </cell>
          <cell r="G1047" t="str">
            <v>712W63730-0021/2</v>
          </cell>
          <cell r="H1047" t="str">
            <v>Ea</v>
          </cell>
          <cell r="I1047">
            <v>23</v>
          </cell>
          <cell r="J1047">
            <v>284.46644317179999</v>
          </cell>
          <cell r="K1047">
            <v>308.26830000000001</v>
          </cell>
          <cell r="L1047">
            <v>6542.7281929514002</v>
          </cell>
          <cell r="M1047">
            <v>0</v>
          </cell>
          <cell r="N1047">
            <v>294.01920690899999</v>
          </cell>
          <cell r="O1047">
            <v>308.26830000000001</v>
          </cell>
          <cell r="P1047">
            <v>-14.249093091000001</v>
          </cell>
          <cell r="Q1047">
            <v>0</v>
          </cell>
          <cell r="R1047">
            <v>0</v>
          </cell>
        </row>
        <row r="1048">
          <cell r="E1048" t="str">
            <v>REM0003300</v>
          </cell>
          <cell r="F1048" t="str">
            <v>C7右后视镜总成电动老状态</v>
          </cell>
          <cell r="G1048" t="str">
            <v>712W63730-0025/2</v>
          </cell>
          <cell r="H1048" t="str">
            <v>Ea</v>
          </cell>
          <cell r="I1048">
            <v>43</v>
          </cell>
          <cell r="J1048">
            <v>242.61189414309999</v>
          </cell>
          <cell r="K1048">
            <v>262.9117</v>
          </cell>
          <cell r="L1048">
            <v>10432.311448153299</v>
          </cell>
          <cell r="M1048">
            <v>0</v>
          </cell>
          <cell r="N1048">
            <v>250.7591261284</v>
          </cell>
          <cell r="O1048">
            <v>262.9117</v>
          </cell>
          <cell r="P1048">
            <v>-12.1525738716</v>
          </cell>
          <cell r="Q1048">
            <v>0</v>
          </cell>
          <cell r="R1048">
            <v>0</v>
          </cell>
        </row>
        <row r="1049">
          <cell r="E1049" t="str">
            <v>REM0003302</v>
          </cell>
          <cell r="F1049" t="str">
            <v>奥驰A左镜杆及座</v>
          </cell>
          <cell r="G1049" t="str">
            <v>8202015-Y64-01</v>
          </cell>
          <cell r="H1049" t="str">
            <v>Ea</v>
          </cell>
          <cell r="I1049">
            <v>30</v>
          </cell>
          <cell r="J1049">
            <v>34.150356189299998</v>
          </cell>
          <cell r="K1049">
            <v>36.328809999999997</v>
          </cell>
          <cell r="L1049">
            <v>1024.5106856790001</v>
          </cell>
          <cell r="M1049">
            <v>20</v>
          </cell>
          <cell r="N1049">
            <v>36.0981242812</v>
          </cell>
          <cell r="O1049">
            <v>36.328809999999997</v>
          </cell>
          <cell r="P1049">
            <v>-0.23068571879999999</v>
          </cell>
          <cell r="Q1049">
            <v>721.96248562400001</v>
          </cell>
          <cell r="R1049">
            <v>-24</v>
          </cell>
        </row>
        <row r="1050">
          <cell r="E1050" t="str">
            <v>REM0003303</v>
          </cell>
          <cell r="F1050" t="str">
            <v>奥驰A右镜杆及座</v>
          </cell>
          <cell r="G1050" t="str">
            <v>8202020-Y64-01</v>
          </cell>
          <cell r="H1050" t="str">
            <v>Ea</v>
          </cell>
          <cell r="I1050">
            <v>43</v>
          </cell>
          <cell r="J1050">
            <v>34.815518664899997</v>
          </cell>
          <cell r="K1050">
            <v>37.053179999999998</v>
          </cell>
          <cell r="L1050">
            <v>1497.0673025906999</v>
          </cell>
          <cell r="M1050">
            <v>20</v>
          </cell>
          <cell r="N1050">
            <v>36.7783472188</v>
          </cell>
          <cell r="O1050">
            <v>37.053179999999998</v>
          </cell>
          <cell r="P1050">
            <v>-0.27483278119999999</v>
          </cell>
          <cell r="Q1050">
            <v>735.56694437600004</v>
          </cell>
          <cell r="R1050">
            <v>-35</v>
          </cell>
        </row>
        <row r="1051">
          <cell r="E1051" t="str">
            <v>REM0003304</v>
          </cell>
          <cell r="F1051" t="str">
            <v>出口澳洲小镜片(带包装)</v>
          </cell>
          <cell r="H1051" t="str">
            <v>Ea</v>
          </cell>
          <cell r="I1051">
            <v>40</v>
          </cell>
          <cell r="J1051">
            <v>6.8265462967000001</v>
          </cell>
          <cell r="K1051">
            <v>7.2733999999999996</v>
          </cell>
          <cell r="L1051">
            <v>273.06185186800002</v>
          </cell>
          <cell r="M1051">
            <v>0</v>
          </cell>
          <cell r="N1051">
            <v>7.2733999999999996</v>
          </cell>
          <cell r="O1051">
            <v>7.2733999999999996</v>
          </cell>
          <cell r="P1051">
            <v>0</v>
          </cell>
          <cell r="Q1051">
            <v>0</v>
          </cell>
          <cell r="R1051">
            <v>-40</v>
          </cell>
        </row>
        <row r="1052">
          <cell r="E1052" t="str">
            <v>REM0003321</v>
          </cell>
          <cell r="F1052" t="str">
            <v>ETX改型广角镜片镜托合件</v>
          </cell>
          <cell r="G1052" t="str">
            <v>组件</v>
          </cell>
          <cell r="H1052" t="str">
            <v>Ea</v>
          </cell>
          <cell r="I1052">
            <v>17</v>
          </cell>
          <cell r="J1052">
            <v>12.564020020299999</v>
          </cell>
          <cell r="K1052">
            <v>12.878456740000001</v>
          </cell>
          <cell r="L1052">
            <v>213.58834034509999</v>
          </cell>
          <cell r="M1052">
            <v>0</v>
          </cell>
          <cell r="N1052">
            <v>12.8671494772</v>
          </cell>
          <cell r="O1052">
            <v>12.878456740000001</v>
          </cell>
          <cell r="P1052">
            <v>-1.13072628E-2</v>
          </cell>
          <cell r="Q1052">
            <v>0</v>
          </cell>
          <cell r="R1052">
            <v>0</v>
          </cell>
        </row>
        <row r="1053">
          <cell r="E1053" t="str">
            <v>REM0003369</v>
          </cell>
          <cell r="F1053" t="str">
            <v>B40左转向灯反光罩塑件</v>
          </cell>
          <cell r="H1053" t="str">
            <v>Ea</v>
          </cell>
          <cell r="I1053">
            <v>620</v>
          </cell>
          <cell r="J1053">
            <v>5.4167706900999999</v>
          </cell>
          <cell r="K1053">
            <v>5.2164485599999999</v>
          </cell>
          <cell r="L1053">
            <v>3358.3978278620002</v>
          </cell>
          <cell r="M1053">
            <v>0</v>
          </cell>
          <cell r="N1053">
            <v>5.4941542982999998</v>
          </cell>
          <cell r="O1053">
            <v>5.2164485599999999</v>
          </cell>
          <cell r="P1053">
            <v>0.2777057383</v>
          </cell>
          <cell r="Q1053">
            <v>0</v>
          </cell>
          <cell r="R1053">
            <v>0</v>
          </cell>
        </row>
        <row r="1054">
          <cell r="E1054" t="str">
            <v>REM0003370</v>
          </cell>
          <cell r="F1054" t="str">
            <v>B40右转向灯反光罩塑件</v>
          </cell>
          <cell r="H1054" t="str">
            <v>Ea</v>
          </cell>
          <cell r="I1054">
            <v>650</v>
          </cell>
          <cell r="J1054">
            <v>5.4167706900999999</v>
          </cell>
          <cell r="K1054">
            <v>5.2164485599999999</v>
          </cell>
          <cell r="L1054">
            <v>3520.9009485649999</v>
          </cell>
          <cell r="M1054">
            <v>0</v>
          </cell>
          <cell r="N1054">
            <v>5.4941542982999998</v>
          </cell>
          <cell r="O1054">
            <v>5.2164485599999999</v>
          </cell>
          <cell r="P1054">
            <v>0.2777057383</v>
          </cell>
          <cell r="Q1054">
            <v>0</v>
          </cell>
          <cell r="R1054">
            <v>0</v>
          </cell>
        </row>
        <row r="1055">
          <cell r="E1055" t="str">
            <v>REM0003385</v>
          </cell>
          <cell r="F1055" t="str">
            <v>欧马可防水帽</v>
          </cell>
          <cell r="G1055" t="str">
            <v>PP 黑色</v>
          </cell>
          <cell r="H1055" t="str">
            <v>Ea</v>
          </cell>
          <cell r="I1055">
            <v>350</v>
          </cell>
          <cell r="J1055">
            <v>0.2087347594</v>
          </cell>
          <cell r="K1055">
            <v>0.22620000000000001</v>
          </cell>
          <cell r="L1055">
            <v>73.057165789999999</v>
          </cell>
          <cell r="M1055">
            <v>115</v>
          </cell>
          <cell r="N1055">
            <v>0.21574435189999999</v>
          </cell>
          <cell r="O1055">
            <v>0.22620000000000001</v>
          </cell>
          <cell r="P1055">
            <v>-1.0455648099999999E-2</v>
          </cell>
          <cell r="Q1055">
            <v>24.810600468499999</v>
          </cell>
          <cell r="R1055">
            <v>-160</v>
          </cell>
        </row>
        <row r="1056">
          <cell r="E1056" t="str">
            <v>REM0003398</v>
          </cell>
          <cell r="F1056" t="str">
            <v>B40加热片线束(红黄)1</v>
          </cell>
          <cell r="H1056" t="str">
            <v>EA</v>
          </cell>
          <cell r="I1056">
            <v>2900</v>
          </cell>
          <cell r="J1056">
            <v>9.2278899999999995E-5</v>
          </cell>
          <cell r="K1056">
            <v>1E-4</v>
          </cell>
          <cell r="L1056">
            <v>0.26760880999999997</v>
          </cell>
          <cell r="M1056">
            <v>0</v>
          </cell>
          <cell r="N1056">
            <v>9.53777E-5</v>
          </cell>
          <cell r="O1056">
            <v>1E-4</v>
          </cell>
          <cell r="P1056">
            <v>-4.6222999999999998E-6</v>
          </cell>
          <cell r="Q1056">
            <v>0</v>
          </cell>
          <cell r="R1056">
            <v>0</v>
          </cell>
        </row>
        <row r="1057">
          <cell r="E1057" t="str">
            <v>REM0003399</v>
          </cell>
          <cell r="F1057" t="str">
            <v>B40加热片线束(红绿)2</v>
          </cell>
          <cell r="H1057" t="str">
            <v>EA</v>
          </cell>
          <cell r="I1057">
            <v>2928</v>
          </cell>
          <cell r="J1057">
            <v>9.2278899999999995E-5</v>
          </cell>
          <cell r="K1057">
            <v>1E-4</v>
          </cell>
          <cell r="L1057">
            <v>0.27019261919999998</v>
          </cell>
          <cell r="M1057">
            <v>0</v>
          </cell>
          <cell r="N1057">
            <v>9.53777E-5</v>
          </cell>
          <cell r="O1057">
            <v>1E-4</v>
          </cell>
          <cell r="P1057">
            <v>-4.6222999999999998E-6</v>
          </cell>
          <cell r="Q1057">
            <v>0</v>
          </cell>
          <cell r="R1057">
            <v>0</v>
          </cell>
        </row>
        <row r="1058">
          <cell r="E1058" t="str">
            <v>REM0003404</v>
          </cell>
          <cell r="F1058" t="str">
            <v>18D卡框单件</v>
          </cell>
          <cell r="G1058" t="str">
            <v>PC+ASA灰色</v>
          </cell>
          <cell r="H1058" t="str">
            <v>Ea</v>
          </cell>
          <cell r="I1058">
            <v>10434</v>
          </cell>
          <cell r="J1058">
            <v>4.4211869120999996</v>
          </cell>
          <cell r="K1058">
            <v>4.3239824799999997</v>
          </cell>
          <cell r="L1058">
            <v>46130.664240851402</v>
          </cell>
          <cell r="M1058">
            <v>11340</v>
          </cell>
          <cell r="N1058">
            <v>4.4943467868999996</v>
          </cell>
          <cell r="O1058">
            <v>4.3239824799999997</v>
          </cell>
          <cell r="P1058">
            <v>0.17036430690000001</v>
          </cell>
          <cell r="Q1058">
            <v>50965.892563446003</v>
          </cell>
          <cell r="R1058">
            <v>-15890</v>
          </cell>
        </row>
        <row r="1059">
          <cell r="E1059" t="str">
            <v>REM0003405</v>
          </cell>
          <cell r="F1059" t="str">
            <v>3GD卡框单件</v>
          </cell>
          <cell r="G1059" t="str">
            <v>PC+ASA灰色</v>
          </cell>
          <cell r="H1059" t="str">
            <v>Ea</v>
          </cell>
          <cell r="I1059">
            <v>24092</v>
          </cell>
          <cell r="J1059">
            <v>2.7544315184000001</v>
          </cell>
          <cell r="K1059">
            <v>2.7152147000000002</v>
          </cell>
          <cell r="L1059">
            <v>66359.764141292806</v>
          </cell>
          <cell r="M1059">
            <v>62</v>
          </cell>
          <cell r="N1059">
            <v>2.8034513663</v>
          </cell>
          <cell r="O1059">
            <v>2.7152147000000002</v>
          </cell>
          <cell r="P1059">
            <v>8.8236666300000002E-2</v>
          </cell>
          <cell r="Q1059">
            <v>173.81398471060001</v>
          </cell>
          <cell r="R1059">
            <v>-24040</v>
          </cell>
        </row>
        <row r="1060">
          <cell r="E1060" t="str">
            <v>REM0003411</v>
          </cell>
          <cell r="F1060" t="str">
            <v>奥威弹簧(H6状态)</v>
          </cell>
          <cell r="H1060" t="str">
            <v>Ea</v>
          </cell>
          <cell r="I1060">
            <v>68</v>
          </cell>
          <cell r="J1060">
            <v>0.46139425160000003</v>
          </cell>
          <cell r="K1060">
            <v>0.5</v>
          </cell>
          <cell r="L1060">
            <v>31.374809108800001</v>
          </cell>
          <cell r="M1060">
            <v>832</v>
          </cell>
          <cell r="N1060">
            <v>0.47688848789999999</v>
          </cell>
          <cell r="O1060">
            <v>0.5</v>
          </cell>
          <cell r="P1060">
            <v>-2.3111512099999999E-2</v>
          </cell>
          <cell r="Q1060">
            <v>396.77122193280002</v>
          </cell>
          <cell r="R1060">
            <v>-801</v>
          </cell>
        </row>
        <row r="1061">
          <cell r="E1061" t="str">
            <v>REM0003426</v>
          </cell>
          <cell r="F1061" t="str">
            <v>一汽M46左镜杆焊接</v>
          </cell>
          <cell r="H1061" t="str">
            <v>EA</v>
          </cell>
          <cell r="I1061">
            <v>-132</v>
          </cell>
          <cell r="J1061">
            <v>6.4414420963000003</v>
          </cell>
          <cell r="K1061">
            <v>6.98041</v>
          </cell>
          <cell r="L1061">
            <v>-850.27035671160002</v>
          </cell>
          <cell r="M1061">
            <v>0</v>
          </cell>
          <cell r="N1061">
            <v>6.6577543396000003</v>
          </cell>
          <cell r="O1061">
            <v>6.98041</v>
          </cell>
          <cell r="P1061">
            <v>-0.32265566039999999</v>
          </cell>
          <cell r="Q1061">
            <v>0</v>
          </cell>
          <cell r="R1061">
            <v>0</v>
          </cell>
        </row>
        <row r="1062">
          <cell r="E1062" t="str">
            <v>REM0003427</v>
          </cell>
          <cell r="F1062" t="str">
            <v>一汽M46右镜杆焊接</v>
          </cell>
          <cell r="H1062" t="str">
            <v>EA</v>
          </cell>
          <cell r="I1062">
            <v>-140</v>
          </cell>
          <cell r="J1062">
            <v>6.4414420963000003</v>
          </cell>
          <cell r="K1062">
            <v>6.98041</v>
          </cell>
          <cell r="L1062">
            <v>-901.80189348199997</v>
          </cell>
          <cell r="M1062">
            <v>0</v>
          </cell>
          <cell r="N1062">
            <v>6.6577543396000003</v>
          </cell>
          <cell r="O1062">
            <v>6.98041</v>
          </cell>
          <cell r="P1062">
            <v>-0.32265566039999999</v>
          </cell>
          <cell r="Q1062">
            <v>0</v>
          </cell>
          <cell r="R1062">
            <v>0</v>
          </cell>
        </row>
        <row r="1063">
          <cell r="E1063" t="str">
            <v>REM0003430</v>
          </cell>
          <cell r="F1063" t="str">
            <v>MV3左镜杆及座</v>
          </cell>
          <cell r="H1063" t="str">
            <v>EA</v>
          </cell>
          <cell r="I1063">
            <v>0</v>
          </cell>
          <cell r="J1063">
            <v>39.458829999999999</v>
          </cell>
          <cell r="K1063">
            <v>39.458829999999999</v>
          </cell>
          <cell r="L1063">
            <v>0</v>
          </cell>
          <cell r="M1063">
            <v>30</v>
          </cell>
          <cell r="N1063">
            <v>39.519829999999999</v>
          </cell>
          <cell r="O1063">
            <v>39.458829999999999</v>
          </cell>
          <cell r="P1063">
            <v>6.0999999999999999E-2</v>
          </cell>
          <cell r="Q1063">
            <v>1185.5949000000001</v>
          </cell>
          <cell r="R1063">
            <v>-30</v>
          </cell>
        </row>
        <row r="1064">
          <cell r="E1064" t="str">
            <v>REM0003431</v>
          </cell>
          <cell r="F1064" t="str">
            <v>MV3右镜杆及座</v>
          </cell>
          <cell r="H1064" t="str">
            <v>EA</v>
          </cell>
          <cell r="I1064">
            <v>0</v>
          </cell>
          <cell r="J1064">
            <v>39.707880000000003</v>
          </cell>
          <cell r="K1064">
            <v>39.707880000000003</v>
          </cell>
          <cell r="L1064">
            <v>0</v>
          </cell>
          <cell r="M1064">
            <v>30</v>
          </cell>
          <cell r="N1064">
            <v>39.768880000000003</v>
          </cell>
          <cell r="O1064">
            <v>39.707880000000003</v>
          </cell>
          <cell r="P1064">
            <v>6.0999999999999999E-2</v>
          </cell>
          <cell r="Q1064">
            <v>1193.0663999999999</v>
          </cell>
          <cell r="R1064">
            <v>-30</v>
          </cell>
        </row>
        <row r="1065">
          <cell r="E1065" t="str">
            <v>REM0003437</v>
          </cell>
          <cell r="F1065" t="str">
            <v>曼右置下镜臂装饰罩小</v>
          </cell>
          <cell r="G1065" t="str">
            <v>ABS黑色</v>
          </cell>
          <cell r="H1065" t="str">
            <v>EA</v>
          </cell>
          <cell r="I1065">
            <v>388</v>
          </cell>
          <cell r="J1065">
            <v>6.2018944935000002</v>
          </cell>
          <cell r="K1065">
            <v>5.9848349799999996</v>
          </cell>
          <cell r="L1065">
            <v>2406.3350634779999</v>
          </cell>
          <cell r="M1065">
            <v>297</v>
          </cell>
          <cell r="N1065">
            <v>6.2924610583999998</v>
          </cell>
          <cell r="O1065">
            <v>5.9848349799999996</v>
          </cell>
          <cell r="P1065">
            <v>0.3076260784</v>
          </cell>
          <cell r="Q1065">
            <v>1868.8609343447999</v>
          </cell>
          <cell r="R1065">
            <v>-200</v>
          </cell>
        </row>
        <row r="1066">
          <cell r="E1066" t="str">
            <v>REM0003438</v>
          </cell>
          <cell r="F1066" t="str">
            <v>曼右置下镜臂装饰罩大</v>
          </cell>
          <cell r="G1066" t="str">
            <v>ABS黑色</v>
          </cell>
          <cell r="H1066" t="str">
            <v>EA</v>
          </cell>
          <cell r="I1066">
            <v>272</v>
          </cell>
          <cell r="J1066">
            <v>6.6613112463000004</v>
          </cell>
          <cell r="K1066">
            <v>6.48269202</v>
          </cell>
          <cell r="L1066">
            <v>1811.8766589935999</v>
          </cell>
          <cell r="M1066">
            <v>277</v>
          </cell>
          <cell r="N1066">
            <v>6.7673056404</v>
          </cell>
          <cell r="O1066">
            <v>6.48269202</v>
          </cell>
          <cell r="P1066">
            <v>0.28461362039999999</v>
          </cell>
          <cell r="Q1066">
            <v>1874.5436623907999</v>
          </cell>
          <cell r="R1066">
            <v>-220</v>
          </cell>
        </row>
        <row r="1067">
          <cell r="E1067" t="str">
            <v>REM0003440</v>
          </cell>
          <cell r="F1067" t="str">
            <v>ETX主镜头分总成</v>
          </cell>
          <cell r="G1067" t="str">
            <v>1B24982104012</v>
          </cell>
          <cell r="H1067" t="str">
            <v>EA</v>
          </cell>
          <cell r="I1067">
            <v>0</v>
          </cell>
          <cell r="J1067">
            <v>73.728715484999995</v>
          </cell>
          <cell r="K1067">
            <v>73.728715484999995</v>
          </cell>
          <cell r="L1067">
            <v>0</v>
          </cell>
          <cell r="M1067">
            <v>40</v>
          </cell>
          <cell r="N1067">
            <v>72.955655286300001</v>
          </cell>
          <cell r="O1067">
            <v>73.728715484999995</v>
          </cell>
          <cell r="P1067">
            <v>-0.77306019869999998</v>
          </cell>
          <cell r="Q1067">
            <v>2918.2262114519999</v>
          </cell>
          <cell r="R1067">
            <v>0</v>
          </cell>
        </row>
        <row r="1068">
          <cell r="E1068" t="str">
            <v>REM0003443</v>
          </cell>
          <cell r="F1068" t="str">
            <v>ETX2280主镜杆毛坯</v>
          </cell>
          <cell r="H1068" t="str">
            <v>EA</v>
          </cell>
          <cell r="I1068">
            <v>-1709</v>
          </cell>
          <cell r="J1068">
            <v>5.2369816302999999</v>
          </cell>
          <cell r="K1068">
            <v>5.6751699999999996</v>
          </cell>
          <cell r="L1068">
            <v>-8950.0016061826991</v>
          </cell>
          <cell r="M1068">
            <v>0</v>
          </cell>
          <cell r="N1068">
            <v>5.4128464797999998</v>
          </cell>
          <cell r="O1068">
            <v>5.6751699999999996</v>
          </cell>
          <cell r="P1068">
            <v>-0.26232352019999999</v>
          </cell>
          <cell r="Q1068">
            <v>0</v>
          </cell>
          <cell r="R1068">
            <v>-192</v>
          </cell>
        </row>
        <row r="1069">
          <cell r="E1069" t="str">
            <v>REM0003444</v>
          </cell>
          <cell r="F1069" t="str">
            <v>ETX镜座左新状态</v>
          </cell>
          <cell r="G1069" t="str">
            <v>ZL104</v>
          </cell>
          <cell r="H1069" t="str">
            <v>EA</v>
          </cell>
          <cell r="I1069">
            <v>0</v>
          </cell>
          <cell r="J1069">
            <v>6.2393000000000001</v>
          </cell>
          <cell r="K1069">
            <v>6.2393000000000001</v>
          </cell>
          <cell r="L1069">
            <v>0</v>
          </cell>
          <cell r="M1069">
            <v>402</v>
          </cell>
          <cell r="N1069">
            <v>6.2393000000000001</v>
          </cell>
          <cell r="O1069">
            <v>6.2393000000000001</v>
          </cell>
          <cell r="P1069">
            <v>0</v>
          </cell>
          <cell r="Q1069">
            <v>2508.1986000000002</v>
          </cell>
          <cell r="R1069">
            <v>-402</v>
          </cell>
        </row>
        <row r="1070">
          <cell r="E1070" t="str">
            <v>REM0003454</v>
          </cell>
          <cell r="F1070" t="str">
            <v>H6左后盖ASA</v>
          </cell>
          <cell r="G1070" t="str">
            <v>注塑件</v>
          </cell>
          <cell r="H1070" t="str">
            <v>EA</v>
          </cell>
          <cell r="I1070">
            <v>370</v>
          </cell>
          <cell r="J1070">
            <v>23.708516415199998</v>
          </cell>
          <cell r="K1070">
            <v>24.746497600000001</v>
          </cell>
          <cell r="L1070">
            <v>8772.1510736239998</v>
          </cell>
          <cell r="M1070">
            <v>0</v>
          </cell>
          <cell r="N1070">
            <v>24.3518317039</v>
          </cell>
          <cell r="O1070">
            <v>24.746497600000001</v>
          </cell>
          <cell r="P1070">
            <v>-0.39466589610000002</v>
          </cell>
          <cell r="Q1070">
            <v>0</v>
          </cell>
          <cell r="R1070">
            <v>-112</v>
          </cell>
        </row>
        <row r="1071">
          <cell r="E1071" t="str">
            <v>REM0003455</v>
          </cell>
          <cell r="F1071" t="str">
            <v>H6左后盖装饰盖ASA</v>
          </cell>
          <cell r="G1071" t="str">
            <v>注塑件</v>
          </cell>
          <cell r="H1071" t="str">
            <v>EA</v>
          </cell>
          <cell r="I1071">
            <v>725</v>
          </cell>
          <cell r="J1071">
            <v>11.054467840699999</v>
          </cell>
          <cell r="K1071">
            <v>10.9777278</v>
          </cell>
          <cell r="L1071">
            <v>8014.4891845074999</v>
          </cell>
          <cell r="M1071">
            <v>0</v>
          </cell>
          <cell r="N1071">
            <v>11.264203255</v>
          </cell>
          <cell r="O1071">
            <v>10.9777278</v>
          </cell>
          <cell r="P1071">
            <v>0.28647545499999999</v>
          </cell>
          <cell r="Q1071">
            <v>0</v>
          </cell>
          <cell r="R1071">
            <v>-120</v>
          </cell>
        </row>
        <row r="1072">
          <cell r="E1072" t="str">
            <v>REM0003456</v>
          </cell>
          <cell r="F1072" t="str">
            <v>H6左上安装座装饰盖ASA</v>
          </cell>
          <cell r="G1072" t="str">
            <v>注塑件</v>
          </cell>
          <cell r="H1072" t="str">
            <v>EA</v>
          </cell>
          <cell r="I1072">
            <v>983</v>
          </cell>
          <cell r="J1072">
            <v>7.9806123133</v>
          </cell>
          <cell r="K1072">
            <v>7.8441251000000003</v>
          </cell>
          <cell r="L1072">
            <v>7844.9419039738996</v>
          </cell>
          <cell r="M1072">
            <v>0</v>
          </cell>
          <cell r="N1072">
            <v>8.1189553958000005</v>
          </cell>
          <cell r="O1072">
            <v>7.8441251000000003</v>
          </cell>
          <cell r="P1072">
            <v>0.27483029580000001</v>
          </cell>
          <cell r="Q1072">
            <v>0</v>
          </cell>
          <cell r="R1072">
            <v>-208</v>
          </cell>
        </row>
        <row r="1073">
          <cell r="E1073" t="str">
            <v>REM0003457</v>
          </cell>
          <cell r="F1073" t="str">
            <v>H6左下安装座装饰盖ASA</v>
          </cell>
          <cell r="G1073" t="str">
            <v>注塑件</v>
          </cell>
          <cell r="H1073" t="str">
            <v>EA</v>
          </cell>
          <cell r="I1073">
            <v>344</v>
          </cell>
          <cell r="J1073">
            <v>10.663204262700001</v>
          </cell>
          <cell r="K1073">
            <v>10.7511747</v>
          </cell>
          <cell r="L1073">
            <v>3668.1422663687999</v>
          </cell>
          <cell r="M1073">
            <v>0</v>
          </cell>
          <cell r="N1073">
            <v>10.8916323718</v>
          </cell>
          <cell r="O1073">
            <v>10.7511747</v>
          </cell>
          <cell r="P1073">
            <v>0.14045767179999999</v>
          </cell>
          <cell r="Q1073">
            <v>0</v>
          </cell>
          <cell r="R1073">
            <v>-221</v>
          </cell>
        </row>
        <row r="1074">
          <cell r="E1074" t="str">
            <v>REM0003458</v>
          </cell>
          <cell r="F1074" t="str">
            <v>H6右后盖ASA</v>
          </cell>
          <cell r="G1074" t="str">
            <v>注塑件</v>
          </cell>
          <cell r="H1074" t="str">
            <v>EA</v>
          </cell>
          <cell r="I1074">
            <v>317</v>
          </cell>
          <cell r="J1074">
            <v>23.349240707700002</v>
          </cell>
          <cell r="K1074">
            <v>24.3571606</v>
          </cell>
          <cell r="L1074">
            <v>7401.7093043409004</v>
          </cell>
          <cell r="M1074">
            <v>0</v>
          </cell>
          <cell r="N1074">
            <v>23.980491037499998</v>
          </cell>
          <cell r="O1074">
            <v>24.3571606</v>
          </cell>
          <cell r="P1074">
            <v>-0.3766695625</v>
          </cell>
          <cell r="Q1074">
            <v>0</v>
          </cell>
          <cell r="R1074">
            <v>-235</v>
          </cell>
        </row>
        <row r="1075">
          <cell r="E1075" t="str">
            <v>REM0003459</v>
          </cell>
          <cell r="F1075" t="str">
            <v>H6右后盖装饰盖ASA</v>
          </cell>
          <cell r="G1075" t="str">
            <v>注塑件</v>
          </cell>
          <cell r="H1075" t="str">
            <v>EA</v>
          </cell>
          <cell r="I1075">
            <v>821</v>
          </cell>
          <cell r="J1075">
            <v>11.0305161269</v>
          </cell>
          <cell r="K1075">
            <v>10.951772</v>
          </cell>
          <cell r="L1075">
            <v>9056.0537401848997</v>
          </cell>
          <cell r="M1075">
            <v>0</v>
          </cell>
          <cell r="N1075">
            <v>11.2394472105</v>
          </cell>
          <cell r="O1075">
            <v>10.951772</v>
          </cell>
          <cell r="P1075">
            <v>0.2876752105</v>
          </cell>
          <cell r="Q1075">
            <v>0</v>
          </cell>
          <cell r="R1075">
            <v>-201</v>
          </cell>
        </row>
        <row r="1076">
          <cell r="E1076" t="str">
            <v>REM0003460</v>
          </cell>
          <cell r="F1076" t="str">
            <v>H6右上安装座装饰盖ASA</v>
          </cell>
          <cell r="G1076" t="str">
            <v>注塑件</v>
          </cell>
          <cell r="H1076" t="str">
            <v>EA</v>
          </cell>
          <cell r="I1076">
            <v>829</v>
          </cell>
          <cell r="J1076">
            <v>7.9327088857000003</v>
          </cell>
          <cell r="K1076">
            <v>7.7922134999999999</v>
          </cell>
          <cell r="L1076">
            <v>6576.2156662452999</v>
          </cell>
          <cell r="M1076">
            <v>0</v>
          </cell>
          <cell r="N1076">
            <v>8.0694433069000002</v>
          </cell>
          <cell r="O1076">
            <v>7.7922134999999999</v>
          </cell>
          <cell r="P1076">
            <v>0.27722980689999999</v>
          </cell>
          <cell r="Q1076">
            <v>0</v>
          </cell>
          <cell r="R1076">
            <v>-208</v>
          </cell>
        </row>
        <row r="1077">
          <cell r="E1077" t="str">
            <v>REM0003461</v>
          </cell>
          <cell r="F1077" t="str">
            <v>H6右下安装座装饰盖ASA</v>
          </cell>
          <cell r="G1077" t="str">
            <v>注塑件</v>
          </cell>
          <cell r="H1077" t="str">
            <v>EA</v>
          </cell>
          <cell r="I1077">
            <v>202</v>
          </cell>
          <cell r="J1077">
            <v>10.663204262700001</v>
          </cell>
          <cell r="K1077">
            <v>10.7511747</v>
          </cell>
          <cell r="L1077">
            <v>2153.9672610654002</v>
          </cell>
          <cell r="M1077">
            <v>0</v>
          </cell>
          <cell r="N1077">
            <v>10.8916323718</v>
          </cell>
          <cell r="O1077">
            <v>10.7511747</v>
          </cell>
          <cell r="P1077">
            <v>0.14045767179999999</v>
          </cell>
          <cell r="Q1077">
            <v>0</v>
          </cell>
          <cell r="R1077">
            <v>-5</v>
          </cell>
        </row>
        <row r="1078">
          <cell r="E1078" t="str">
            <v>REM0003466</v>
          </cell>
          <cell r="F1078" t="str">
            <v>MV3主镜片镜托合件(配件)</v>
          </cell>
          <cell r="H1078" t="str">
            <v>EA</v>
          </cell>
          <cell r="I1078">
            <v>40</v>
          </cell>
          <cell r="J1078">
            <v>26.424644839399999</v>
          </cell>
          <cell r="K1078">
            <v>26.376999274999999</v>
          </cell>
          <cell r="L1078">
            <v>1056.9857935760001</v>
          </cell>
          <cell r="M1078">
            <v>0</v>
          </cell>
          <cell r="N1078">
            <v>27.2491423966</v>
          </cell>
          <cell r="O1078">
            <v>26.376999274999999</v>
          </cell>
          <cell r="P1078">
            <v>0.87214312159999996</v>
          </cell>
          <cell r="Q1078">
            <v>0</v>
          </cell>
          <cell r="R1078">
            <v>0</v>
          </cell>
        </row>
        <row r="1079">
          <cell r="E1079" t="str">
            <v>REM0003467</v>
          </cell>
          <cell r="F1079" t="str">
            <v>MV3广角镜片镜托合件(配件</v>
          </cell>
          <cell r="H1079" t="str">
            <v>EA</v>
          </cell>
          <cell r="I1079">
            <v>40</v>
          </cell>
          <cell r="J1079">
            <v>24.359477827799999</v>
          </cell>
          <cell r="K1079">
            <v>24.139035750000001</v>
          </cell>
          <cell r="L1079">
            <v>974.37911311200003</v>
          </cell>
          <cell r="M1079">
            <v>0</v>
          </cell>
          <cell r="N1079">
            <v>25.383139238199998</v>
          </cell>
          <cell r="O1079">
            <v>24.139035750000001</v>
          </cell>
          <cell r="P1079">
            <v>1.2441034881999999</v>
          </cell>
          <cell r="Q1079">
            <v>0</v>
          </cell>
          <cell r="R1079">
            <v>0</v>
          </cell>
        </row>
        <row r="1080">
          <cell r="E1080" t="str">
            <v>REM0003491</v>
          </cell>
          <cell r="F1080" t="str">
            <v>H3左连接杆（配件）</v>
          </cell>
          <cell r="H1080" t="str">
            <v>EA</v>
          </cell>
          <cell r="I1080">
            <v>158</v>
          </cell>
          <cell r="J1080">
            <v>8.9632584785000002</v>
          </cell>
          <cell r="K1080">
            <v>9.4464991099999995</v>
          </cell>
          <cell r="L1080">
            <v>1416.194839603</v>
          </cell>
          <cell r="M1080">
            <v>0</v>
          </cell>
          <cell r="N1080">
            <v>9.4464991099999995</v>
          </cell>
          <cell r="O1080">
            <v>9.4464991099999995</v>
          </cell>
          <cell r="P1080">
            <v>0</v>
          </cell>
          <cell r="Q1080">
            <v>0</v>
          </cell>
          <cell r="R1080">
            <v>-158</v>
          </cell>
        </row>
        <row r="1081">
          <cell r="E1081" t="str">
            <v>REM0003492</v>
          </cell>
          <cell r="F1081" t="str">
            <v>H3右连接杆（配件）</v>
          </cell>
          <cell r="H1081" t="str">
            <v>EA</v>
          </cell>
          <cell r="I1081">
            <v>200</v>
          </cell>
          <cell r="J1081">
            <v>8.9632584785000002</v>
          </cell>
          <cell r="K1081">
            <v>9.4464991099999995</v>
          </cell>
          <cell r="L1081">
            <v>1792.6516956999999</v>
          </cell>
          <cell r="M1081">
            <v>0</v>
          </cell>
          <cell r="N1081">
            <v>9.4464991099999995</v>
          </cell>
          <cell r="O1081">
            <v>9.4464991099999995</v>
          </cell>
          <cell r="P1081">
            <v>0</v>
          </cell>
          <cell r="Q1081">
            <v>0</v>
          </cell>
          <cell r="R1081">
            <v>-200</v>
          </cell>
        </row>
        <row r="1082">
          <cell r="E1082" t="str">
            <v>REM0010146</v>
          </cell>
          <cell r="F1082" t="str">
            <v>H6左后视镜总成</v>
          </cell>
          <cell r="G1082" t="str">
            <v>A9608106619</v>
          </cell>
          <cell r="H1082" t="str">
            <v>EA</v>
          </cell>
          <cell r="I1082">
            <v>410</v>
          </cell>
          <cell r="J1082">
            <v>274.90670979060002</v>
          </cell>
          <cell r="K1082">
            <v>285.17081730000001</v>
          </cell>
          <cell r="L1082">
            <v>112711.75101414599</v>
          </cell>
          <cell r="M1082">
            <v>225</v>
          </cell>
          <cell r="N1082">
            <v>279.87436330060001</v>
          </cell>
          <cell r="O1082">
            <v>285.17081730000001</v>
          </cell>
          <cell r="P1082">
            <v>-5.2964539993999997</v>
          </cell>
          <cell r="Q1082">
            <v>62971.731742634998</v>
          </cell>
          <cell r="R1082">
            <v>-264</v>
          </cell>
        </row>
        <row r="1083">
          <cell r="E1083" t="str">
            <v>REM0010148</v>
          </cell>
          <cell r="F1083" t="str">
            <v>H6左主镜镜托</v>
          </cell>
          <cell r="G1083" t="str">
            <v>ASA</v>
          </cell>
          <cell r="H1083" t="str">
            <v>EA</v>
          </cell>
          <cell r="I1083">
            <v>316</v>
          </cell>
          <cell r="J1083">
            <v>15.3178729032</v>
          </cell>
          <cell r="K1083">
            <v>15.5978602</v>
          </cell>
          <cell r="L1083">
            <v>4840.4478374112005</v>
          </cell>
          <cell r="M1083">
            <v>0</v>
          </cell>
          <cell r="N1083">
            <v>15.670779163200001</v>
          </cell>
          <cell r="O1083">
            <v>15.5978602</v>
          </cell>
          <cell r="P1083">
            <v>7.2918963200000006E-2</v>
          </cell>
          <cell r="Q1083">
            <v>0</v>
          </cell>
          <cell r="R1083">
            <v>-225</v>
          </cell>
        </row>
        <row r="1084">
          <cell r="E1084" t="str">
            <v>REM0010149</v>
          </cell>
          <cell r="F1084" t="str">
            <v>H6左主镜镜片DS[1]</v>
          </cell>
          <cell r="G1084" t="str">
            <v>SR1200+300</v>
          </cell>
          <cell r="H1084" t="str">
            <v>EA</v>
          </cell>
          <cell r="I1084">
            <v>1564</v>
          </cell>
          <cell r="J1084">
            <v>8.8218580914999993</v>
          </cell>
          <cell r="K1084">
            <v>9.56</v>
          </cell>
          <cell r="L1084">
            <v>13797.386055106001</v>
          </cell>
          <cell r="M1084">
            <v>0</v>
          </cell>
          <cell r="N1084">
            <v>9.1181078886000009</v>
          </cell>
          <cell r="O1084">
            <v>9.56</v>
          </cell>
          <cell r="P1084">
            <v>-0.44189211140000001</v>
          </cell>
          <cell r="Q1084">
            <v>0</v>
          </cell>
          <cell r="R1084">
            <v>-225</v>
          </cell>
        </row>
        <row r="1085">
          <cell r="E1085" t="str">
            <v>REM0010150</v>
          </cell>
          <cell r="F1085" t="str">
            <v>H6主镜加热片</v>
          </cell>
          <cell r="H1085" t="str">
            <v>EA</v>
          </cell>
          <cell r="I1085">
            <v>10937</v>
          </cell>
          <cell r="J1085">
            <v>5.5367310198000004</v>
          </cell>
          <cell r="K1085">
            <v>6</v>
          </cell>
          <cell r="L1085">
            <v>60555.227163552598</v>
          </cell>
          <cell r="M1085">
            <v>0</v>
          </cell>
          <cell r="N1085">
            <v>5.7226618548000001</v>
          </cell>
          <cell r="O1085">
            <v>6</v>
          </cell>
          <cell r="P1085">
            <v>-0.2773381452</v>
          </cell>
          <cell r="Q1085">
            <v>0</v>
          </cell>
          <cell r="R1085">
            <v>-507</v>
          </cell>
        </row>
        <row r="1086">
          <cell r="E1086" t="str">
            <v>REM0010152</v>
          </cell>
          <cell r="F1086" t="str">
            <v>H6左广角镜镜托</v>
          </cell>
          <cell r="G1086" t="str">
            <v>ASA</v>
          </cell>
          <cell r="H1086" t="str">
            <v>EA</v>
          </cell>
          <cell r="I1086">
            <v>1051</v>
          </cell>
          <cell r="J1086">
            <v>11.589761066299999</v>
          </cell>
          <cell r="K1086">
            <v>11.625231400000001</v>
          </cell>
          <cell r="L1086">
            <v>12180.8388806813</v>
          </cell>
          <cell r="M1086">
            <v>0</v>
          </cell>
          <cell r="N1086">
            <v>11.828341755</v>
          </cell>
          <cell r="O1086">
            <v>11.625231400000001</v>
          </cell>
          <cell r="P1086">
            <v>0.20311035499999999</v>
          </cell>
          <cell r="Q1086">
            <v>0</v>
          </cell>
          <cell r="R1086">
            <v>-227</v>
          </cell>
        </row>
        <row r="1087">
          <cell r="E1087" t="str">
            <v>REM0010153</v>
          </cell>
          <cell r="F1087" t="str">
            <v>H6左广角镜镜片DS[1]</v>
          </cell>
          <cell r="G1087" t="str">
            <v>SR300+25</v>
          </cell>
          <cell r="H1087" t="str">
            <v>EA</v>
          </cell>
          <cell r="I1087">
            <v>933</v>
          </cell>
          <cell r="J1087">
            <v>8.9787321370999997</v>
          </cell>
          <cell r="K1087">
            <v>9.73</v>
          </cell>
          <cell r="L1087">
            <v>8377.1570839143005</v>
          </cell>
          <cell r="M1087">
            <v>0</v>
          </cell>
          <cell r="N1087">
            <v>9.2802499745000002</v>
          </cell>
          <cell r="O1087">
            <v>9.73</v>
          </cell>
          <cell r="P1087">
            <v>-0.44975002549999998</v>
          </cell>
          <cell r="Q1087">
            <v>0</v>
          </cell>
          <cell r="R1087">
            <v>-227</v>
          </cell>
        </row>
        <row r="1088">
          <cell r="E1088" t="str">
            <v>REM0010154</v>
          </cell>
          <cell r="F1088" t="str">
            <v>H6左广角镜加热片</v>
          </cell>
          <cell r="H1088" t="str">
            <v>EA</v>
          </cell>
          <cell r="I1088">
            <v>5684</v>
          </cell>
          <cell r="J1088">
            <v>3.5065963125000001</v>
          </cell>
          <cell r="K1088">
            <v>3.8</v>
          </cell>
          <cell r="L1088">
            <v>19931.49344025</v>
          </cell>
          <cell r="M1088">
            <v>0</v>
          </cell>
          <cell r="N1088">
            <v>3.6243525079999999</v>
          </cell>
          <cell r="O1088">
            <v>3.8</v>
          </cell>
          <cell r="P1088">
            <v>-0.17564749199999999</v>
          </cell>
          <cell r="Q1088">
            <v>0</v>
          </cell>
          <cell r="R1088">
            <v>-227</v>
          </cell>
        </row>
        <row r="1089">
          <cell r="E1089" t="str">
            <v>REM0010155</v>
          </cell>
          <cell r="F1089" t="str">
            <v>H6左镜体</v>
          </cell>
          <cell r="G1089" t="str">
            <v>ASA</v>
          </cell>
          <cell r="H1089" t="str">
            <v>EA</v>
          </cell>
          <cell r="I1089">
            <v>150</v>
          </cell>
          <cell r="J1089">
            <v>31.441453971800001</v>
          </cell>
          <cell r="K1089">
            <v>33.070360800000003</v>
          </cell>
          <cell r="L1089">
            <v>4716.2180957700002</v>
          </cell>
          <cell r="M1089">
            <v>504</v>
          </cell>
          <cell r="N1089">
            <v>32.335384370600003</v>
          </cell>
          <cell r="O1089">
            <v>33.070360800000003</v>
          </cell>
          <cell r="P1089">
            <v>-0.73497642939999996</v>
          </cell>
          <cell r="Q1089">
            <v>16297.0337227824</v>
          </cell>
          <cell r="R1089">
            <v>-229</v>
          </cell>
        </row>
        <row r="1090">
          <cell r="E1090" t="str">
            <v>REM0010156</v>
          </cell>
          <cell r="F1090" t="str">
            <v>H6左后盖ASA</v>
          </cell>
          <cell r="G1090" t="str">
            <v>A9608118007</v>
          </cell>
          <cell r="H1090" t="str">
            <v>EA</v>
          </cell>
          <cell r="I1090">
            <v>570</v>
          </cell>
          <cell r="J1090">
            <v>28.868845537799999</v>
          </cell>
          <cell r="K1090">
            <v>29.561497599999999</v>
          </cell>
          <cell r="L1090">
            <v>16455.241956546</v>
          </cell>
          <cell r="M1090">
            <v>110</v>
          </cell>
          <cell r="N1090">
            <v>29.722145753900001</v>
          </cell>
          <cell r="O1090">
            <v>29.561497599999999</v>
          </cell>
          <cell r="P1090">
            <v>0.16064815390000001</v>
          </cell>
          <cell r="Q1090">
            <v>3269.4360329289998</v>
          </cell>
          <cell r="R1090">
            <v>-500</v>
          </cell>
        </row>
        <row r="1091">
          <cell r="E1091" t="str">
            <v>REM0010157</v>
          </cell>
          <cell r="F1091" t="str">
            <v>H6左后盖装饰盖ASA</v>
          </cell>
          <cell r="G1091" t="str">
            <v>A9608118207</v>
          </cell>
          <cell r="H1091" t="str">
            <v>EA</v>
          </cell>
          <cell r="I1091">
            <v>279</v>
          </cell>
          <cell r="J1091">
            <v>16.2147969633</v>
          </cell>
          <cell r="K1091">
            <v>15.7927278</v>
          </cell>
          <cell r="L1091">
            <v>4523.9283527607004</v>
          </cell>
          <cell r="M1091">
            <v>120</v>
          </cell>
          <cell r="N1091">
            <v>16.634517304999999</v>
          </cell>
          <cell r="O1091">
            <v>15.7927278</v>
          </cell>
          <cell r="P1091">
            <v>0.84178950500000005</v>
          </cell>
          <cell r="Q1091">
            <v>1996.1420766000001</v>
          </cell>
          <cell r="R1091">
            <v>-280</v>
          </cell>
        </row>
        <row r="1092">
          <cell r="E1092" t="str">
            <v>REM0010158</v>
          </cell>
          <cell r="F1092" t="str">
            <v>H6基板</v>
          </cell>
          <cell r="G1092" t="str">
            <v>PA6+GF50%</v>
          </cell>
          <cell r="H1092" t="str">
            <v>Ea</v>
          </cell>
          <cell r="I1092">
            <v>2332</v>
          </cell>
          <cell r="J1092">
            <v>5.1440689826000003</v>
          </cell>
          <cell r="K1092">
            <v>5.1682199999999998</v>
          </cell>
          <cell r="L1092">
            <v>11995.9688674232</v>
          </cell>
          <cell r="M1092">
            <v>0</v>
          </cell>
          <cell r="N1092">
            <v>5.2518425560999997</v>
          </cell>
          <cell r="O1092">
            <v>5.1682199999999998</v>
          </cell>
          <cell r="P1092">
            <v>8.3622556099999995E-2</v>
          </cell>
          <cell r="Q1092">
            <v>0</v>
          </cell>
          <cell r="R1092">
            <v>-1370</v>
          </cell>
        </row>
        <row r="1093">
          <cell r="E1093" t="str">
            <v>REM0010160</v>
          </cell>
          <cell r="F1093" t="str">
            <v>H6左上镜臂</v>
          </cell>
          <cell r="G1093" t="str">
            <v>PA6+GF30%</v>
          </cell>
          <cell r="H1093" t="str">
            <v>EA</v>
          </cell>
          <cell r="I1093">
            <v>1281</v>
          </cell>
          <cell r="J1093">
            <v>10.030111143299999</v>
          </cell>
          <cell r="K1093">
            <v>9.9976880999999995</v>
          </cell>
          <cell r="L1093">
            <v>12848.5723745673</v>
          </cell>
          <cell r="M1093">
            <v>0</v>
          </cell>
          <cell r="N1093">
            <v>10.2264097264</v>
          </cell>
          <cell r="O1093">
            <v>9.9976880999999995</v>
          </cell>
          <cell r="P1093">
            <v>0.22872162639999999</v>
          </cell>
          <cell r="Q1093">
            <v>0</v>
          </cell>
          <cell r="R1093">
            <v>-226</v>
          </cell>
        </row>
        <row r="1094">
          <cell r="E1094" t="str">
            <v>REM0010161</v>
          </cell>
          <cell r="F1094" t="str">
            <v>H6左上镜臂盖</v>
          </cell>
          <cell r="G1094" t="str">
            <v>PA6+GF30%</v>
          </cell>
          <cell r="H1094" t="str">
            <v>EA</v>
          </cell>
          <cell r="I1094">
            <v>684</v>
          </cell>
          <cell r="J1094">
            <v>8.6781457033000002</v>
          </cell>
          <cell r="K1094">
            <v>8.5326011000000008</v>
          </cell>
          <cell r="L1094">
            <v>5935.8516610571996</v>
          </cell>
          <cell r="M1094">
            <v>0</v>
          </cell>
          <cell r="N1094">
            <v>8.8290434781999991</v>
          </cell>
          <cell r="O1094">
            <v>8.5326011000000008</v>
          </cell>
          <cell r="P1094">
            <v>0.29644237820000002</v>
          </cell>
          <cell r="Q1094">
            <v>0</v>
          </cell>
          <cell r="R1094">
            <v>-225</v>
          </cell>
        </row>
        <row r="1095">
          <cell r="E1095" t="str">
            <v>REM0010162</v>
          </cell>
          <cell r="F1095" t="str">
            <v>H6左下镜臂</v>
          </cell>
          <cell r="G1095" t="str">
            <v>PA6+GF30%</v>
          </cell>
          <cell r="H1095" t="str">
            <v>EA</v>
          </cell>
          <cell r="I1095">
            <v>947</v>
          </cell>
          <cell r="J1095">
            <v>9.6141217770999994</v>
          </cell>
          <cell r="K1095">
            <v>9.5468921000000009</v>
          </cell>
          <cell r="L1095">
            <v>9104.5733229137004</v>
          </cell>
          <cell r="M1095">
            <v>0</v>
          </cell>
          <cell r="N1095">
            <v>9.7964508808000001</v>
          </cell>
          <cell r="O1095">
            <v>9.5468921000000009</v>
          </cell>
          <cell r="P1095">
            <v>0.24955878079999999</v>
          </cell>
          <cell r="Q1095">
            <v>0</v>
          </cell>
          <cell r="R1095">
            <v>-231</v>
          </cell>
        </row>
        <row r="1096">
          <cell r="E1096" t="str">
            <v>REM0010163</v>
          </cell>
          <cell r="F1096" t="str">
            <v>H6左下镜臂盖</v>
          </cell>
          <cell r="G1096" t="str">
            <v>PA6+GF30%</v>
          </cell>
          <cell r="H1096" t="str">
            <v>EA</v>
          </cell>
          <cell r="I1096">
            <v>1149</v>
          </cell>
          <cell r="J1096">
            <v>8.4493515519999995</v>
          </cell>
          <cell r="K1096">
            <v>8.2846633000000001</v>
          </cell>
          <cell r="L1096">
            <v>9708.3049332480005</v>
          </cell>
          <cell r="M1096">
            <v>0</v>
          </cell>
          <cell r="N1096">
            <v>8.5925661132000002</v>
          </cell>
          <cell r="O1096">
            <v>8.2846633000000001</v>
          </cell>
          <cell r="P1096">
            <v>0.30790281320000001</v>
          </cell>
          <cell r="Q1096">
            <v>0</v>
          </cell>
          <cell r="R1096">
            <v>-226</v>
          </cell>
        </row>
        <row r="1097">
          <cell r="E1097" t="str">
            <v>REM0010164</v>
          </cell>
          <cell r="F1097" t="str">
            <v>H6左上安装座</v>
          </cell>
          <cell r="G1097" t="str">
            <v>PA6+GF30%</v>
          </cell>
          <cell r="H1097" t="str">
            <v>EA</v>
          </cell>
          <cell r="I1097">
            <v>1444</v>
          </cell>
          <cell r="J1097">
            <v>10.862089875500001</v>
          </cell>
          <cell r="K1097">
            <v>10.8992801</v>
          </cell>
          <cell r="L1097">
            <v>15684.857780222001</v>
          </cell>
          <cell r="M1097">
            <v>0</v>
          </cell>
          <cell r="N1097">
            <v>11.0863274175</v>
          </cell>
          <cell r="O1097">
            <v>10.8992801</v>
          </cell>
          <cell r="P1097">
            <v>0.1870473175</v>
          </cell>
          <cell r="Q1097">
            <v>0</v>
          </cell>
          <cell r="R1097">
            <v>-225</v>
          </cell>
        </row>
        <row r="1098">
          <cell r="E1098" t="str">
            <v>REM0010165</v>
          </cell>
          <cell r="F1098" t="str">
            <v>H6左上安装座装饰盖ASA</v>
          </cell>
          <cell r="G1098" t="str">
            <v>A9608118507</v>
          </cell>
          <cell r="H1098" t="str">
            <v>EA</v>
          </cell>
          <cell r="I1098">
            <v>83</v>
          </cell>
          <cell r="J1098">
            <v>13.1409414361</v>
          </cell>
          <cell r="K1098">
            <v>12.659125100000001</v>
          </cell>
          <cell r="L1098">
            <v>1090.6981391963</v>
          </cell>
          <cell r="M1098">
            <v>208</v>
          </cell>
          <cell r="N1098">
            <v>13.4892694458</v>
          </cell>
          <cell r="O1098">
            <v>12.659125100000001</v>
          </cell>
          <cell r="P1098">
            <v>0.83014434579999996</v>
          </cell>
          <cell r="Q1098">
            <v>2805.7680447264001</v>
          </cell>
          <cell r="R1098">
            <v>-181</v>
          </cell>
        </row>
        <row r="1099">
          <cell r="E1099" t="str">
            <v>REM0010166</v>
          </cell>
          <cell r="F1099" t="str">
            <v>H6左下安装座</v>
          </cell>
          <cell r="G1099" t="str">
            <v>PA6+GF30%</v>
          </cell>
          <cell r="H1099" t="str">
            <v>EA</v>
          </cell>
          <cell r="I1099">
            <v>622</v>
          </cell>
          <cell r="J1099">
            <v>10.5084989143</v>
          </cell>
          <cell r="K1099">
            <v>10.5161035</v>
          </cell>
          <cell r="L1099">
            <v>6536.2863246945999</v>
          </cell>
          <cell r="M1099">
            <v>0</v>
          </cell>
          <cell r="N1099">
            <v>10.7208623988</v>
          </cell>
          <cell r="O1099">
            <v>10.5161035</v>
          </cell>
          <cell r="P1099">
            <v>0.20475889880000001</v>
          </cell>
          <cell r="Q1099">
            <v>0</v>
          </cell>
          <cell r="R1099">
            <v>-225</v>
          </cell>
        </row>
        <row r="1100">
          <cell r="E1100" t="str">
            <v>REM0010167</v>
          </cell>
          <cell r="F1100" t="str">
            <v>H6左下安装座装饰盖ASA</v>
          </cell>
          <cell r="G1100" t="str">
            <v>A9608118407</v>
          </cell>
          <cell r="H1100" t="str">
            <v>EA</v>
          </cell>
          <cell r="I1100">
            <v>177</v>
          </cell>
          <cell r="J1100">
            <v>16.238788211999999</v>
          </cell>
          <cell r="K1100">
            <v>16.016174700000001</v>
          </cell>
          <cell r="L1100">
            <v>2874.2655135240002</v>
          </cell>
          <cell r="M1100">
            <v>216</v>
          </cell>
          <cell r="N1100">
            <v>16.6911460609</v>
          </cell>
          <cell r="O1100">
            <v>16.016174700000001</v>
          </cell>
          <cell r="P1100">
            <v>0.67497136089999998</v>
          </cell>
          <cell r="Q1100">
            <v>3605.2875491544</v>
          </cell>
          <cell r="R1100">
            <v>-321</v>
          </cell>
        </row>
        <row r="1101">
          <cell r="E1101" t="str">
            <v>REM0010168</v>
          </cell>
          <cell r="F1101" t="str">
            <v>H6线束合件</v>
          </cell>
          <cell r="G1101" t="str">
            <v>组件</v>
          </cell>
          <cell r="H1101" t="str">
            <v>EA</v>
          </cell>
          <cell r="I1101">
            <v>18066</v>
          </cell>
          <cell r="J1101">
            <v>14.450591125100001</v>
          </cell>
          <cell r="K1101">
            <v>15.659700000000001</v>
          </cell>
          <cell r="L1101">
            <v>261064.37926605699</v>
          </cell>
          <cell r="M1101">
            <v>0</v>
          </cell>
          <cell r="N1101">
            <v>14.9358613079</v>
          </cell>
          <cell r="O1101">
            <v>15.659700000000001</v>
          </cell>
          <cell r="P1101">
            <v>-0.72383869209999996</v>
          </cell>
          <cell r="Q1101">
            <v>0</v>
          </cell>
          <cell r="R1101">
            <v>-505</v>
          </cell>
        </row>
        <row r="1102">
          <cell r="E1102" t="str">
            <v>REM0010169</v>
          </cell>
          <cell r="F1102" t="str">
            <v>H6左镜杆</v>
          </cell>
          <cell r="G1102" t="str">
            <v>铝 ALENAW6063-T5</v>
          </cell>
          <cell r="H1102" t="str">
            <v>EA</v>
          </cell>
          <cell r="I1102">
            <v>2193</v>
          </cell>
          <cell r="J1102">
            <v>17.763678688500001</v>
          </cell>
          <cell r="K1102">
            <v>19.25</v>
          </cell>
          <cell r="L1102">
            <v>38955.747363880502</v>
          </cell>
          <cell r="M1102">
            <v>0</v>
          </cell>
          <cell r="N1102">
            <v>18.360206784100001</v>
          </cell>
          <cell r="O1102">
            <v>19.25</v>
          </cell>
          <cell r="P1102">
            <v>-0.88979321590000005</v>
          </cell>
          <cell r="Q1102">
            <v>0</v>
          </cell>
          <cell r="R1102">
            <v>-225</v>
          </cell>
        </row>
        <row r="1103">
          <cell r="E1103" t="str">
            <v>REM0010170</v>
          </cell>
          <cell r="F1103" t="str">
            <v>H6转轴</v>
          </cell>
          <cell r="G1103" t="str">
            <v>PA6+GF50%</v>
          </cell>
          <cell r="H1103" t="str">
            <v>Ea</v>
          </cell>
          <cell r="I1103">
            <v>9372</v>
          </cell>
          <cell r="J1103">
            <v>3.1360421317</v>
          </cell>
          <cell r="K1103">
            <v>3.0687199999999999</v>
          </cell>
          <cell r="L1103">
            <v>29390.986858292399</v>
          </cell>
          <cell r="M1103">
            <v>0</v>
          </cell>
          <cell r="N1103">
            <v>3.1886244173999998</v>
          </cell>
          <cell r="O1103">
            <v>3.0687199999999999</v>
          </cell>
          <cell r="P1103">
            <v>0.1199044174</v>
          </cell>
          <cell r="Q1103">
            <v>0</v>
          </cell>
          <cell r="R1103">
            <v>-685</v>
          </cell>
        </row>
        <row r="1104">
          <cell r="E1104" t="str">
            <v>REM0010171</v>
          </cell>
          <cell r="F1104" t="str">
            <v>H6蝶形弹簧</v>
          </cell>
          <cell r="G1104" t="str">
            <v>65Mn Φ34*1.25</v>
          </cell>
          <cell r="H1104" t="str">
            <v>EA</v>
          </cell>
          <cell r="I1104">
            <v>31082</v>
          </cell>
          <cell r="J1104">
            <v>0.45216636659999998</v>
          </cell>
          <cell r="K1104">
            <v>0.49</v>
          </cell>
          <cell r="L1104">
            <v>14054.2350066612</v>
          </cell>
          <cell r="M1104">
            <v>0</v>
          </cell>
          <cell r="N1104">
            <v>0.46735071810000001</v>
          </cell>
          <cell r="O1104">
            <v>0.49</v>
          </cell>
          <cell r="P1104">
            <v>-2.2649281899999998E-2</v>
          </cell>
          <cell r="Q1104">
            <v>0</v>
          </cell>
          <cell r="R1104">
            <v>-505</v>
          </cell>
        </row>
        <row r="1105">
          <cell r="E1105" t="str">
            <v>REM0010172</v>
          </cell>
          <cell r="F1105" t="str">
            <v>H6下镜座弹簧DS[1]</v>
          </cell>
          <cell r="G1105" t="str">
            <v>82B</v>
          </cell>
          <cell r="H1105" t="str">
            <v>Ea</v>
          </cell>
          <cell r="I1105">
            <v>300</v>
          </cell>
          <cell r="J1105">
            <v>0.88172441489999998</v>
          </cell>
          <cell r="K1105">
            <v>0.95550000000000002</v>
          </cell>
          <cell r="L1105">
            <v>264.51732447000001</v>
          </cell>
          <cell r="M1105">
            <v>570</v>
          </cell>
          <cell r="N1105">
            <v>0.91133390039999995</v>
          </cell>
          <cell r="O1105">
            <v>0.95550000000000002</v>
          </cell>
          <cell r="P1105">
            <v>-4.4166099600000001E-2</v>
          </cell>
          <cell r="Q1105">
            <v>519.46032322799999</v>
          </cell>
          <cell r="R1105">
            <v>-685</v>
          </cell>
        </row>
        <row r="1106">
          <cell r="E1106" t="str">
            <v>REM0010206</v>
          </cell>
          <cell r="F1106" t="str">
            <v>H6右后视镜总成</v>
          </cell>
          <cell r="G1106" t="str">
            <v>A9608106519</v>
          </cell>
          <cell r="H1106" t="str">
            <v>EA</v>
          </cell>
          <cell r="I1106">
            <v>305</v>
          </cell>
          <cell r="J1106">
            <v>275.29306269659997</v>
          </cell>
          <cell r="K1106">
            <v>285.58949710000002</v>
          </cell>
          <cell r="L1106">
            <v>83964.384122463001</v>
          </cell>
          <cell r="M1106">
            <v>280</v>
          </cell>
          <cell r="N1106">
            <v>280.08293505889998</v>
          </cell>
          <cell r="O1106">
            <v>285.58949710000002</v>
          </cell>
          <cell r="P1106">
            <v>-5.5065620410999996</v>
          </cell>
          <cell r="Q1106">
            <v>78423.221816492005</v>
          </cell>
          <cell r="R1106">
            <v>-252</v>
          </cell>
        </row>
        <row r="1107">
          <cell r="E1107" t="str">
            <v>REM0010208</v>
          </cell>
          <cell r="F1107" t="str">
            <v>H6右主镜镜托</v>
          </cell>
          <cell r="G1107" t="str">
            <v>ASA</v>
          </cell>
          <cell r="H1107" t="str">
            <v>EA</v>
          </cell>
          <cell r="I1107">
            <v>681</v>
          </cell>
          <cell r="J1107">
            <v>15.4615831862</v>
          </cell>
          <cell r="K1107">
            <v>15.753595000000001</v>
          </cell>
          <cell r="L1107">
            <v>10529.338149802201</v>
          </cell>
          <cell r="M1107">
            <v>0</v>
          </cell>
          <cell r="N1107">
            <v>15.8193154298</v>
          </cell>
          <cell r="O1107">
            <v>15.753595000000001</v>
          </cell>
          <cell r="P1107">
            <v>6.5720429799999994E-2</v>
          </cell>
          <cell r="Q1107">
            <v>0</v>
          </cell>
          <cell r="R1107">
            <v>-285</v>
          </cell>
        </row>
        <row r="1108">
          <cell r="E1108" t="str">
            <v>REM0010209</v>
          </cell>
          <cell r="F1108" t="str">
            <v>H6右主镜镜片DS[1]</v>
          </cell>
          <cell r="G1108" t="str">
            <v>SR1200+300</v>
          </cell>
          <cell r="H1108" t="str">
            <v>EA</v>
          </cell>
          <cell r="I1108">
            <v>1802</v>
          </cell>
          <cell r="J1108">
            <v>8.8218580914999993</v>
          </cell>
          <cell r="K1108">
            <v>9.56</v>
          </cell>
          <cell r="L1108">
            <v>15896.988280883001</v>
          </cell>
          <cell r="M1108">
            <v>0</v>
          </cell>
          <cell r="N1108">
            <v>9.1181078886000009</v>
          </cell>
          <cell r="O1108">
            <v>9.56</v>
          </cell>
          <cell r="P1108">
            <v>-0.44189211140000001</v>
          </cell>
          <cell r="Q1108">
            <v>0</v>
          </cell>
          <cell r="R1108">
            <v>-282</v>
          </cell>
        </row>
        <row r="1109">
          <cell r="E1109" t="str">
            <v>REM0010212</v>
          </cell>
          <cell r="F1109" t="str">
            <v>H6右广角镜镜托</v>
          </cell>
          <cell r="G1109" t="str">
            <v>ASA</v>
          </cell>
          <cell r="H1109" t="str">
            <v>EA</v>
          </cell>
          <cell r="I1109">
            <v>1106</v>
          </cell>
          <cell r="J1109">
            <v>11.6616162078</v>
          </cell>
          <cell r="K1109">
            <v>11.703098799999999</v>
          </cell>
          <cell r="L1109">
            <v>12897.7475258268</v>
          </cell>
          <cell r="M1109">
            <v>0</v>
          </cell>
          <cell r="N1109">
            <v>11.902609888300001</v>
          </cell>
          <cell r="O1109">
            <v>11.703098799999999</v>
          </cell>
          <cell r="P1109">
            <v>0.1995110883</v>
          </cell>
          <cell r="Q1109">
            <v>0</v>
          </cell>
          <cell r="R1109">
            <v>-282</v>
          </cell>
        </row>
        <row r="1110">
          <cell r="E1110" t="str">
            <v>REM0010213</v>
          </cell>
          <cell r="F1110" t="str">
            <v>H6右广角镜镜片DS[1]</v>
          </cell>
          <cell r="G1110" t="str">
            <v>SR300+25</v>
          </cell>
          <cell r="H1110" t="str">
            <v>EA</v>
          </cell>
          <cell r="I1110">
            <v>1227</v>
          </cell>
          <cell r="J1110">
            <v>8.9787321370999997</v>
          </cell>
          <cell r="K1110">
            <v>9.73</v>
          </cell>
          <cell r="L1110">
            <v>11016.9043322217</v>
          </cell>
          <cell r="M1110">
            <v>0</v>
          </cell>
          <cell r="N1110">
            <v>9.2802499745000002</v>
          </cell>
          <cell r="O1110">
            <v>9.73</v>
          </cell>
          <cell r="P1110">
            <v>-0.44975002549999998</v>
          </cell>
          <cell r="Q1110">
            <v>0</v>
          </cell>
          <cell r="R1110">
            <v>-282</v>
          </cell>
        </row>
        <row r="1111">
          <cell r="E1111" t="str">
            <v>REM0010214</v>
          </cell>
          <cell r="F1111" t="str">
            <v>H6右广角镜加热片</v>
          </cell>
          <cell r="H1111" t="str">
            <v>EA</v>
          </cell>
          <cell r="I1111">
            <v>6094</v>
          </cell>
          <cell r="J1111">
            <v>3.5065963125000001</v>
          </cell>
          <cell r="K1111">
            <v>3.8</v>
          </cell>
          <cell r="L1111">
            <v>21369.197928375001</v>
          </cell>
          <cell r="M1111">
            <v>0</v>
          </cell>
          <cell r="N1111">
            <v>3.4335971128999998</v>
          </cell>
          <cell r="O1111">
            <v>3.8</v>
          </cell>
          <cell r="P1111">
            <v>-0.36640288710000002</v>
          </cell>
          <cell r="Q1111">
            <v>0</v>
          </cell>
          <cell r="R1111">
            <v>-282</v>
          </cell>
        </row>
        <row r="1112">
          <cell r="E1112" t="str">
            <v>REM0010215</v>
          </cell>
          <cell r="F1112" t="str">
            <v>H6右镜体</v>
          </cell>
          <cell r="G1112" t="str">
            <v>ASA</v>
          </cell>
          <cell r="H1112" t="str">
            <v>EA</v>
          </cell>
          <cell r="I1112">
            <v>738</v>
          </cell>
          <cell r="J1112">
            <v>30.842661125999999</v>
          </cell>
          <cell r="K1112">
            <v>32.4214658</v>
          </cell>
          <cell r="L1112">
            <v>22761.883910987999</v>
          </cell>
          <cell r="M1112">
            <v>0</v>
          </cell>
          <cell r="N1112">
            <v>31.716483259899999</v>
          </cell>
          <cell r="O1112">
            <v>32.4214658</v>
          </cell>
          <cell r="P1112">
            <v>-0.70498254010000005</v>
          </cell>
          <cell r="Q1112">
            <v>0</v>
          </cell>
          <cell r="R1112">
            <v>-282</v>
          </cell>
        </row>
        <row r="1113">
          <cell r="E1113" t="str">
            <v>REM0010216</v>
          </cell>
          <cell r="F1113" t="str">
            <v>H6右后盖ASA</v>
          </cell>
          <cell r="G1113" t="str">
            <v>A9608118107</v>
          </cell>
          <cell r="H1113" t="str">
            <v>EA</v>
          </cell>
          <cell r="I1113">
            <v>381</v>
          </cell>
          <cell r="J1113">
            <v>28.509569830299998</v>
          </cell>
          <cell r="K1113">
            <v>29.172160600000002</v>
          </cell>
          <cell r="L1113">
            <v>10862.1461053443</v>
          </cell>
          <cell r="M1113">
            <v>216</v>
          </cell>
          <cell r="N1113">
            <v>29.3508050875</v>
          </cell>
          <cell r="O1113">
            <v>29.172160600000002</v>
          </cell>
          <cell r="P1113">
            <v>0.1786444875</v>
          </cell>
          <cell r="Q1113">
            <v>6339.7738988999999</v>
          </cell>
          <cell r="R1113">
            <v>-463</v>
          </cell>
        </row>
        <row r="1114">
          <cell r="E1114" t="str">
            <v>REM0010217</v>
          </cell>
          <cell r="F1114" t="str">
            <v>H6右后盖装饰盖ASA</v>
          </cell>
          <cell r="G1114" t="str">
            <v>A9608118307</v>
          </cell>
          <cell r="H1114" t="str">
            <v>EA</v>
          </cell>
          <cell r="I1114">
            <v>79</v>
          </cell>
          <cell r="J1114">
            <v>16.190845249500001</v>
          </cell>
          <cell r="K1114">
            <v>15.766772</v>
          </cell>
          <cell r="L1114">
            <v>1279.0767747105001</v>
          </cell>
          <cell r="M1114">
            <v>200</v>
          </cell>
          <cell r="N1114">
            <v>16.609761260500001</v>
          </cell>
          <cell r="O1114">
            <v>15.766772</v>
          </cell>
          <cell r="P1114">
            <v>0.8429892605</v>
          </cell>
          <cell r="Q1114">
            <v>3321.9522520999999</v>
          </cell>
          <cell r="R1114">
            <v>-120</v>
          </cell>
        </row>
        <row r="1115">
          <cell r="E1115" t="str">
            <v>REM0010220</v>
          </cell>
          <cell r="F1115" t="str">
            <v>H6右上镜臂</v>
          </cell>
          <cell r="G1115" t="str">
            <v>PA6+GF30%</v>
          </cell>
          <cell r="H1115" t="str">
            <v>EA</v>
          </cell>
          <cell r="I1115">
            <v>1160</v>
          </cell>
          <cell r="J1115">
            <v>10.362902636199999</v>
          </cell>
          <cell r="K1115">
            <v>10.3583249</v>
          </cell>
          <cell r="L1115">
            <v>12020.967057992</v>
          </cell>
          <cell r="M1115">
            <v>0</v>
          </cell>
          <cell r="N1115">
            <v>10.5703768028</v>
          </cell>
          <cell r="O1115">
            <v>10.3583249</v>
          </cell>
          <cell r="P1115">
            <v>0.2120519028</v>
          </cell>
          <cell r="Q1115">
            <v>0</v>
          </cell>
          <cell r="R1115">
            <v>-305</v>
          </cell>
        </row>
        <row r="1116">
          <cell r="E1116" t="str">
            <v>REM0010221</v>
          </cell>
          <cell r="F1116" t="str">
            <v>H6右上镜臂盖</v>
          </cell>
          <cell r="G1116" t="str">
            <v>PA6+GF30%</v>
          </cell>
          <cell r="H1116" t="str">
            <v>EA</v>
          </cell>
          <cell r="I1116">
            <v>846</v>
          </cell>
          <cell r="J1116">
            <v>8.8237419814999996</v>
          </cell>
          <cell r="K1116">
            <v>8.6903796999999994</v>
          </cell>
          <cell r="L1116">
            <v>7464.8857163490002</v>
          </cell>
          <cell r="M1116">
            <v>0</v>
          </cell>
          <cell r="N1116">
            <v>8.9795290742000002</v>
          </cell>
          <cell r="O1116">
            <v>8.6903796999999994</v>
          </cell>
          <cell r="P1116">
            <v>0.28914937419999998</v>
          </cell>
          <cell r="Q1116">
            <v>0</v>
          </cell>
          <cell r="R1116">
            <v>-281</v>
          </cell>
        </row>
        <row r="1117">
          <cell r="E1117" t="str">
            <v>REM0010222</v>
          </cell>
          <cell r="F1117" t="str">
            <v>H6右下镜臂</v>
          </cell>
          <cell r="G1117" t="str">
            <v>PA6+GF30%</v>
          </cell>
          <cell r="H1117" t="str">
            <v>EA</v>
          </cell>
          <cell r="I1117">
            <v>1092</v>
          </cell>
          <cell r="J1117">
            <v>9.7597180553000005</v>
          </cell>
          <cell r="K1117">
            <v>9.7046706999999994</v>
          </cell>
          <cell r="L1117">
            <v>10657.6121163876</v>
          </cell>
          <cell r="M1117">
            <v>0</v>
          </cell>
          <cell r="N1117">
            <v>9.9469364766999995</v>
          </cell>
          <cell r="O1117">
            <v>9.7046706999999994</v>
          </cell>
          <cell r="P1117">
            <v>0.24226577669999999</v>
          </cell>
          <cell r="Q1117">
            <v>0</v>
          </cell>
          <cell r="R1117">
            <v>-302</v>
          </cell>
        </row>
        <row r="1118">
          <cell r="E1118" t="str">
            <v>REM0010223</v>
          </cell>
          <cell r="F1118" t="str">
            <v>H6右下镜臂盖</v>
          </cell>
          <cell r="G1118" t="str">
            <v>PA6+GF30%</v>
          </cell>
          <cell r="H1118" t="str">
            <v>EA</v>
          </cell>
          <cell r="I1118">
            <v>848</v>
          </cell>
          <cell r="J1118">
            <v>8.5949478301000006</v>
          </cell>
          <cell r="K1118">
            <v>8.4424419000000004</v>
          </cell>
          <cell r="L1118">
            <v>7288.5157599247996</v>
          </cell>
          <cell r="M1118">
            <v>0</v>
          </cell>
          <cell r="N1118">
            <v>8.7430517090999995</v>
          </cell>
          <cell r="O1118">
            <v>8.4424419000000004</v>
          </cell>
          <cell r="P1118">
            <v>0.30060980910000001</v>
          </cell>
          <cell r="Q1118">
            <v>0</v>
          </cell>
          <cell r="R1118">
            <v>-289</v>
          </cell>
        </row>
        <row r="1119">
          <cell r="E1119" t="str">
            <v>REM0010224</v>
          </cell>
          <cell r="F1119" t="str">
            <v>H6右上安装座</v>
          </cell>
          <cell r="G1119" t="str">
            <v>PA6+GF30%</v>
          </cell>
          <cell r="H1119" t="str">
            <v>EA</v>
          </cell>
          <cell r="I1119">
            <v>1424</v>
          </cell>
          <cell r="J1119">
            <v>10.862089875500001</v>
          </cell>
          <cell r="K1119">
            <v>10.8992801</v>
          </cell>
          <cell r="L1119">
            <v>15467.615982711999</v>
          </cell>
          <cell r="M1119">
            <v>0</v>
          </cell>
          <cell r="N1119">
            <v>11.0863274175</v>
          </cell>
          <cell r="O1119">
            <v>10.8992801</v>
          </cell>
          <cell r="P1119">
            <v>0.1870473175</v>
          </cell>
          <cell r="Q1119">
            <v>0</v>
          </cell>
          <cell r="R1119">
            <v>-280</v>
          </cell>
        </row>
        <row r="1120">
          <cell r="E1120" t="str">
            <v>REM0010225</v>
          </cell>
          <cell r="F1120" t="str">
            <v>H6右上安装座装饰盖ASA</v>
          </cell>
          <cell r="G1120" t="str">
            <v>A9608117907</v>
          </cell>
          <cell r="H1120" t="str">
            <v>EA</v>
          </cell>
          <cell r="I1120">
            <v>275</v>
          </cell>
          <cell r="J1120">
            <v>13.093038008500001</v>
          </cell>
          <cell r="K1120">
            <v>12.6072135</v>
          </cell>
          <cell r="L1120">
            <v>3600.5854523375001</v>
          </cell>
          <cell r="M1120">
            <v>208</v>
          </cell>
          <cell r="N1120">
            <v>13.4397573569</v>
          </cell>
          <cell r="O1120">
            <v>12.6072135</v>
          </cell>
          <cell r="P1120">
            <v>0.83254385689999999</v>
          </cell>
          <cell r="Q1120">
            <v>2795.4695302352002</v>
          </cell>
          <cell r="R1120">
            <v>-252</v>
          </cell>
        </row>
        <row r="1121">
          <cell r="E1121" t="str">
            <v>REM0010226</v>
          </cell>
          <cell r="F1121" t="str">
            <v>H6右下安装座</v>
          </cell>
          <cell r="G1121" t="str">
            <v>PA6+GF30%</v>
          </cell>
          <cell r="H1121" t="str">
            <v>EA</v>
          </cell>
          <cell r="I1121">
            <v>698</v>
          </cell>
          <cell r="J1121">
            <v>10.5084989143</v>
          </cell>
          <cell r="K1121">
            <v>10.5161035</v>
          </cell>
          <cell r="L1121">
            <v>7334.9322421814004</v>
          </cell>
          <cell r="M1121">
            <v>0</v>
          </cell>
          <cell r="N1121">
            <v>10.7208623988</v>
          </cell>
          <cell r="O1121">
            <v>10.5161035</v>
          </cell>
          <cell r="P1121">
            <v>0.20475889880000001</v>
          </cell>
          <cell r="Q1121">
            <v>0</v>
          </cell>
          <cell r="R1121">
            <v>-280</v>
          </cell>
        </row>
        <row r="1122">
          <cell r="E1122" t="str">
            <v>REM0010227</v>
          </cell>
          <cell r="F1122" t="str">
            <v>H6右下安装座装饰盖ASA</v>
          </cell>
          <cell r="G1122" t="str">
            <v>A9608117807</v>
          </cell>
          <cell r="H1122" t="str">
            <v>EA</v>
          </cell>
          <cell r="I1122">
            <v>323</v>
          </cell>
          <cell r="J1122">
            <v>16.238788211999999</v>
          </cell>
          <cell r="K1122">
            <v>16.016174700000001</v>
          </cell>
          <cell r="L1122">
            <v>5245.1285924760004</v>
          </cell>
          <cell r="M1122">
            <v>0</v>
          </cell>
          <cell r="N1122">
            <v>16.6911460609</v>
          </cell>
          <cell r="O1122">
            <v>16.016174700000001</v>
          </cell>
          <cell r="P1122">
            <v>0.67497136089999998</v>
          </cell>
          <cell r="Q1122">
            <v>0</v>
          </cell>
          <cell r="R1122">
            <v>-290</v>
          </cell>
        </row>
        <row r="1123">
          <cell r="E1123" t="str">
            <v>REM0010229</v>
          </cell>
          <cell r="F1123" t="str">
            <v>H6右镜杆</v>
          </cell>
          <cell r="G1123" t="str">
            <v>铝 ALENAW6063-T5</v>
          </cell>
          <cell r="H1123" t="str">
            <v>EA</v>
          </cell>
          <cell r="I1123">
            <v>2320</v>
          </cell>
          <cell r="J1123">
            <v>17.763678688500001</v>
          </cell>
          <cell r="K1123">
            <v>19.25</v>
          </cell>
          <cell r="L1123">
            <v>41211.73455732</v>
          </cell>
          <cell r="M1123">
            <v>0</v>
          </cell>
          <cell r="N1123">
            <v>18.360206784100001</v>
          </cell>
          <cell r="O1123">
            <v>19.25</v>
          </cell>
          <cell r="P1123">
            <v>-0.88979321590000005</v>
          </cell>
          <cell r="Q1123">
            <v>0</v>
          </cell>
          <cell r="R1123">
            <v>-280</v>
          </cell>
        </row>
        <row r="1124">
          <cell r="E1124" t="str">
            <v>REM0010234</v>
          </cell>
          <cell r="F1124" t="str">
            <v>C35DB毛毡左</v>
          </cell>
          <cell r="H1124" t="str">
            <v>Ea</v>
          </cell>
          <cell r="I1124">
            <v>1149</v>
          </cell>
          <cell r="J1124">
            <v>0.2122413558</v>
          </cell>
          <cell r="K1124">
            <v>0.23</v>
          </cell>
          <cell r="L1124">
            <v>243.86531781420001</v>
          </cell>
          <cell r="M1124">
            <v>0</v>
          </cell>
          <cell r="N1124">
            <v>0.22890647419999999</v>
          </cell>
          <cell r="O1124">
            <v>0.23</v>
          </cell>
          <cell r="P1124">
            <v>-1.0935258E-3</v>
          </cell>
          <cell r="Q1124">
            <v>0</v>
          </cell>
          <cell r="R1124">
            <v>0</v>
          </cell>
        </row>
        <row r="1125">
          <cell r="E1125" t="str">
            <v>REM0010235</v>
          </cell>
          <cell r="F1125" t="str">
            <v>C35DB毛毡右</v>
          </cell>
          <cell r="H1125" t="str">
            <v>Ea</v>
          </cell>
          <cell r="I1125">
            <v>1081</v>
          </cell>
          <cell r="J1125">
            <v>0.2122413558</v>
          </cell>
          <cell r="K1125">
            <v>0.23</v>
          </cell>
          <cell r="L1125">
            <v>229.43290561980001</v>
          </cell>
          <cell r="M1125">
            <v>0</v>
          </cell>
          <cell r="N1125">
            <v>0.2193687044</v>
          </cell>
          <cell r="O1125">
            <v>0.23</v>
          </cell>
          <cell r="P1125">
            <v>-1.06312956E-2</v>
          </cell>
          <cell r="Q1125">
            <v>0</v>
          </cell>
          <cell r="R1125">
            <v>0</v>
          </cell>
        </row>
        <row r="1126">
          <cell r="E1126" t="str">
            <v>REM0010240</v>
          </cell>
          <cell r="F1126" t="str">
            <v>B40L右舵左外后视镜总成</v>
          </cell>
          <cell r="G1126" t="str">
            <v>B00017244</v>
          </cell>
          <cell r="H1126" t="str">
            <v>Ea</v>
          </cell>
          <cell r="I1126">
            <v>15</v>
          </cell>
          <cell r="J1126">
            <v>216.7180565768</v>
          </cell>
          <cell r="K1126">
            <v>220.78804384</v>
          </cell>
          <cell r="L1126">
            <v>3250.770848652</v>
          </cell>
          <cell r="M1126">
            <v>0</v>
          </cell>
          <cell r="N1126">
            <v>220.98416022149999</v>
          </cell>
          <cell r="O1126">
            <v>220.78804384</v>
          </cell>
          <cell r="P1126">
            <v>0.19611638149999999</v>
          </cell>
          <cell r="Q1126">
            <v>0</v>
          </cell>
          <cell r="R1126">
            <v>-1</v>
          </cell>
        </row>
        <row r="1127">
          <cell r="E1127" t="str">
            <v>REM0010242</v>
          </cell>
          <cell r="F1127" t="str">
            <v>B40L-左手折压板(右舵)</v>
          </cell>
          <cell r="G1127" t="str">
            <v>ADC12</v>
          </cell>
          <cell r="H1127" t="str">
            <v>Ea</v>
          </cell>
          <cell r="I1127">
            <v>404</v>
          </cell>
          <cell r="J1127">
            <v>5.3521733191000003</v>
          </cell>
          <cell r="K1127">
            <v>5.8</v>
          </cell>
          <cell r="L1127">
            <v>2162.2780209163998</v>
          </cell>
          <cell r="M1127">
            <v>0</v>
          </cell>
          <cell r="N1127">
            <v>5.5319064596</v>
          </cell>
          <cell r="O1127">
            <v>5.8</v>
          </cell>
          <cell r="P1127">
            <v>-0.2680935404</v>
          </cell>
          <cell r="Q1127">
            <v>0</v>
          </cell>
          <cell r="R1127">
            <v>0</v>
          </cell>
        </row>
        <row r="1128">
          <cell r="E1128" t="str">
            <v>REM0010243</v>
          </cell>
          <cell r="F1128" t="str">
            <v>B40L右舵右外后视镜总成</v>
          </cell>
          <cell r="G1128" t="str">
            <v>B00017245</v>
          </cell>
          <cell r="H1128" t="str">
            <v>Ea</v>
          </cell>
          <cell r="I1128">
            <v>10</v>
          </cell>
          <cell r="J1128">
            <v>216.8169795044</v>
          </cell>
          <cell r="K1128">
            <v>220.89524384000001</v>
          </cell>
          <cell r="L1128">
            <v>2168.1697950439998</v>
          </cell>
          <cell r="M1128">
            <v>0</v>
          </cell>
          <cell r="N1128">
            <v>221.0864051133</v>
          </cell>
          <cell r="O1128">
            <v>220.89524384000001</v>
          </cell>
          <cell r="P1128">
            <v>0.19116127329999999</v>
          </cell>
          <cell r="Q1128">
            <v>0</v>
          </cell>
          <cell r="R1128">
            <v>-1</v>
          </cell>
        </row>
        <row r="1129">
          <cell r="E1129" t="str">
            <v>REM0010244</v>
          </cell>
          <cell r="F1129" t="str">
            <v>B40L-右手折压板(右舵)</v>
          </cell>
          <cell r="G1129" t="str">
            <v>ADC12</v>
          </cell>
          <cell r="H1129" t="str">
            <v>Ea</v>
          </cell>
          <cell r="I1129">
            <v>416</v>
          </cell>
          <cell r="J1129">
            <v>5.3521733191000003</v>
          </cell>
          <cell r="K1129">
            <v>5.8</v>
          </cell>
          <cell r="L1129">
            <v>2226.5041007456002</v>
          </cell>
          <cell r="M1129">
            <v>0</v>
          </cell>
          <cell r="N1129">
            <v>5.5319064596</v>
          </cell>
          <cell r="O1129">
            <v>5.8</v>
          </cell>
          <cell r="P1129">
            <v>-0.2680935404</v>
          </cell>
          <cell r="Q1129">
            <v>0</v>
          </cell>
          <cell r="R1129">
            <v>0</v>
          </cell>
        </row>
        <row r="1130">
          <cell r="E1130" t="str">
            <v>REM0010257</v>
          </cell>
          <cell r="F1130" t="str">
            <v>B80C-M09左外后视镜总成</v>
          </cell>
          <cell r="G1130" t="str">
            <v>B00019680</v>
          </cell>
          <cell r="H1130" t="str">
            <v>Ea</v>
          </cell>
          <cell r="I1130">
            <v>7</v>
          </cell>
          <cell r="J1130">
            <v>324.52749250950001</v>
          </cell>
          <cell r="K1130">
            <v>336.38500882</v>
          </cell>
          <cell r="L1130">
            <v>2271.6924475665001</v>
          </cell>
          <cell r="M1130">
            <v>0</v>
          </cell>
          <cell r="N1130">
            <v>334.0452885922</v>
          </cell>
          <cell r="O1130">
            <v>336.38500882</v>
          </cell>
          <cell r="P1130">
            <v>-2.3397202278</v>
          </cell>
          <cell r="Q1130">
            <v>0</v>
          </cell>
          <cell r="R1130">
            <v>-1</v>
          </cell>
        </row>
        <row r="1131">
          <cell r="E1131" t="str">
            <v>REM0010258</v>
          </cell>
          <cell r="F1131" t="str">
            <v>B80C-M09右外后视镜总成</v>
          </cell>
          <cell r="G1131" t="str">
            <v>B00019681</v>
          </cell>
          <cell r="H1131" t="str">
            <v>Ea</v>
          </cell>
          <cell r="I1131">
            <v>7</v>
          </cell>
          <cell r="J1131">
            <v>325.9944493932</v>
          </cell>
          <cell r="K1131">
            <v>337.97470881999999</v>
          </cell>
          <cell r="L1131">
            <v>2281.9611457524002</v>
          </cell>
          <cell r="M1131">
            <v>0</v>
          </cell>
          <cell r="N1131">
            <v>335.56150785059998</v>
          </cell>
          <cell r="O1131">
            <v>337.97470881999999</v>
          </cell>
          <cell r="P1131">
            <v>-2.4132009694000001</v>
          </cell>
          <cell r="Q1131">
            <v>0</v>
          </cell>
          <cell r="R1131">
            <v>-1</v>
          </cell>
        </row>
        <row r="1132">
          <cell r="E1132" t="str">
            <v>REM0010261</v>
          </cell>
          <cell r="F1132" t="str">
            <v>B80C-M9左迎宾灯(建国版)</v>
          </cell>
          <cell r="G1132" t="str">
            <v>北京LOGO标</v>
          </cell>
          <cell r="H1132" t="str">
            <v>Ea</v>
          </cell>
          <cell r="I1132">
            <v>69</v>
          </cell>
          <cell r="J1132">
            <v>34.004756346599997</v>
          </cell>
          <cell r="K1132">
            <v>36.85</v>
          </cell>
          <cell r="L1132">
            <v>2346.3281879154001</v>
          </cell>
          <cell r="M1132">
            <v>200</v>
          </cell>
          <cell r="N1132">
            <v>35.146681558200001</v>
          </cell>
          <cell r="O1132">
            <v>36.85</v>
          </cell>
          <cell r="P1132">
            <v>-1.7033184418</v>
          </cell>
          <cell r="Q1132">
            <v>7029.3363116399996</v>
          </cell>
          <cell r="R1132">
            <v>-245</v>
          </cell>
        </row>
        <row r="1133">
          <cell r="E1133" t="str">
            <v>REM0010262</v>
          </cell>
          <cell r="F1133" t="str">
            <v>B80C-M9右迎宾灯(建国版)</v>
          </cell>
          <cell r="G1133" t="str">
            <v>北京LOGO标</v>
          </cell>
          <cell r="H1133" t="str">
            <v>Ea</v>
          </cell>
          <cell r="I1133">
            <v>72</v>
          </cell>
          <cell r="J1133">
            <v>34.004756346599997</v>
          </cell>
          <cell r="K1133">
            <v>36.85</v>
          </cell>
          <cell r="L1133">
            <v>2448.3424569551999</v>
          </cell>
          <cell r="M1133">
            <v>200</v>
          </cell>
          <cell r="N1133">
            <v>35.146681558200001</v>
          </cell>
          <cell r="O1133">
            <v>36.85</v>
          </cell>
          <cell r="P1133">
            <v>-1.7033184418</v>
          </cell>
          <cell r="Q1133">
            <v>7029.3363116399996</v>
          </cell>
          <cell r="R1133">
            <v>-250</v>
          </cell>
        </row>
        <row r="1134">
          <cell r="E1134" t="str">
            <v>REM0010267</v>
          </cell>
          <cell r="F1134" t="str">
            <v>B40L左后视镜中高配阿拉伯</v>
          </cell>
          <cell r="G1134" t="str">
            <v>B00020070</v>
          </cell>
          <cell r="H1134" t="str">
            <v>Ea</v>
          </cell>
          <cell r="I1134">
            <v>32</v>
          </cell>
          <cell r="J1134">
            <v>247.54731312589999</v>
          </cell>
          <cell r="K1134">
            <v>254.19684384000001</v>
          </cell>
          <cell r="L1134">
            <v>7921.5140200287997</v>
          </cell>
          <cell r="M1134">
            <v>0</v>
          </cell>
          <cell r="N1134">
            <v>254.6943582765</v>
          </cell>
          <cell r="O1134">
            <v>254.19684384000001</v>
          </cell>
          <cell r="P1134">
            <v>0.49751443649999999</v>
          </cell>
          <cell r="Q1134">
            <v>0</v>
          </cell>
          <cell r="R1134">
            <v>0</v>
          </cell>
        </row>
        <row r="1135">
          <cell r="E1135" t="str">
            <v>REM0010268</v>
          </cell>
          <cell r="F1135" t="str">
            <v>B40L右后视镜中高配阿拉伯</v>
          </cell>
          <cell r="G1135" t="str">
            <v>B00020071</v>
          </cell>
          <cell r="H1135" t="str">
            <v>Ea</v>
          </cell>
          <cell r="I1135">
            <v>31</v>
          </cell>
          <cell r="J1135">
            <v>250.02278556479999</v>
          </cell>
          <cell r="K1135">
            <v>256.87944384000002</v>
          </cell>
          <cell r="L1135">
            <v>7750.7063525087997</v>
          </cell>
          <cell r="M1135">
            <v>0</v>
          </cell>
          <cell r="N1135">
            <v>257.25296039170001</v>
          </cell>
          <cell r="O1135">
            <v>256.87944384000002</v>
          </cell>
          <cell r="P1135">
            <v>0.37351655169999998</v>
          </cell>
          <cell r="Q1135">
            <v>0</v>
          </cell>
          <cell r="R1135">
            <v>0</v>
          </cell>
        </row>
        <row r="1136">
          <cell r="E1136" t="str">
            <v>REM0010272</v>
          </cell>
          <cell r="F1136" t="str">
            <v>T5G上镜座弹簧</v>
          </cell>
          <cell r="G1136" t="str">
            <v>65Mn</v>
          </cell>
          <cell r="H1136" t="str">
            <v>Ea</v>
          </cell>
          <cell r="I1136">
            <v>101</v>
          </cell>
          <cell r="J1136">
            <v>0.83973753799999995</v>
          </cell>
          <cell r="K1136">
            <v>0.91</v>
          </cell>
          <cell r="L1136">
            <v>84.813491338000006</v>
          </cell>
          <cell r="M1136">
            <v>90</v>
          </cell>
          <cell r="N1136">
            <v>0.86793704800000004</v>
          </cell>
          <cell r="O1136">
            <v>0.91</v>
          </cell>
          <cell r="P1136">
            <v>-4.2062952000000001E-2</v>
          </cell>
          <cell r="Q1136">
            <v>78.114334319999998</v>
          </cell>
          <cell r="R1136">
            <v>-180</v>
          </cell>
        </row>
        <row r="1137">
          <cell r="E1137" t="str">
            <v>REM0010275</v>
          </cell>
          <cell r="F1137" t="str">
            <v>B40L-左线束合件(建国版)</v>
          </cell>
          <cell r="H1137" t="str">
            <v>Ea</v>
          </cell>
          <cell r="I1137">
            <v>1420</v>
          </cell>
          <cell r="J1137">
            <v>13.472712148199999</v>
          </cell>
          <cell r="K1137">
            <v>14.6</v>
          </cell>
          <cell r="L1137">
            <v>19131.251250443998</v>
          </cell>
          <cell r="M1137">
            <v>0</v>
          </cell>
          <cell r="N1137">
            <v>13.925143846699999</v>
          </cell>
          <cell r="O1137">
            <v>14.6</v>
          </cell>
          <cell r="P1137">
            <v>-0.67485615330000004</v>
          </cell>
          <cell r="Q1137">
            <v>0</v>
          </cell>
          <cell r="R1137">
            <v>-245</v>
          </cell>
        </row>
        <row r="1138">
          <cell r="E1138" t="str">
            <v>REM0010276</v>
          </cell>
          <cell r="F1138" t="str">
            <v>B40L-右线束合件(建国版)</v>
          </cell>
          <cell r="H1138" t="str">
            <v>Ea</v>
          </cell>
          <cell r="I1138">
            <v>1435</v>
          </cell>
          <cell r="J1138">
            <v>13.472712148199999</v>
          </cell>
          <cell r="K1138">
            <v>14.6</v>
          </cell>
          <cell r="L1138">
            <v>19333.341932667001</v>
          </cell>
          <cell r="M1138">
            <v>0</v>
          </cell>
          <cell r="N1138">
            <v>13.925143846699999</v>
          </cell>
          <cell r="O1138">
            <v>14.6</v>
          </cell>
          <cell r="P1138">
            <v>-0.67485615330000004</v>
          </cell>
          <cell r="Q1138">
            <v>0</v>
          </cell>
          <cell r="R1138">
            <v>-250</v>
          </cell>
        </row>
        <row r="1139">
          <cell r="E1139" t="str">
            <v>REM0010277</v>
          </cell>
          <cell r="F1139" t="str">
            <v>B80C镜壳亚光黑左</v>
          </cell>
          <cell r="G1139" t="str">
            <v>喷涂</v>
          </cell>
          <cell r="H1139" t="str">
            <v>Ea</v>
          </cell>
          <cell r="I1139">
            <v>10</v>
          </cell>
          <cell r="J1139">
            <v>24.988831382299999</v>
          </cell>
          <cell r="K1139">
            <v>27.39</v>
          </cell>
          <cell r="L1139">
            <v>249.888313823</v>
          </cell>
          <cell r="M1139">
            <v>0</v>
          </cell>
          <cell r="N1139">
            <v>25.192320122200002</v>
          </cell>
          <cell r="O1139">
            <v>27.39</v>
          </cell>
          <cell r="P1139">
            <v>-2.1976798778000002</v>
          </cell>
          <cell r="Q1139">
            <v>0</v>
          </cell>
          <cell r="R1139">
            <v>-1</v>
          </cell>
        </row>
        <row r="1140">
          <cell r="E1140" t="str">
            <v>REM0010278</v>
          </cell>
          <cell r="F1140" t="str">
            <v>B80C镜壳亚光黑右</v>
          </cell>
          <cell r="G1140" t="str">
            <v>喷涂</v>
          </cell>
          <cell r="H1140" t="str">
            <v>Ea</v>
          </cell>
          <cell r="I1140">
            <v>10</v>
          </cell>
          <cell r="J1140">
            <v>24.988831382299999</v>
          </cell>
          <cell r="K1140">
            <v>27.39</v>
          </cell>
          <cell r="L1140">
            <v>249.888313823</v>
          </cell>
          <cell r="M1140">
            <v>0</v>
          </cell>
          <cell r="N1140">
            <v>25.192320122200002</v>
          </cell>
          <cell r="O1140">
            <v>27.39</v>
          </cell>
          <cell r="P1140">
            <v>-2.1976798778000002</v>
          </cell>
          <cell r="Q1140">
            <v>0</v>
          </cell>
          <cell r="R1140">
            <v>-1</v>
          </cell>
        </row>
        <row r="1141">
          <cell r="E1141" t="str">
            <v>REM0010279</v>
          </cell>
          <cell r="F1141" t="str">
            <v>B40L建国版左后视镜哑光黑</v>
          </cell>
          <cell r="G1141" t="str">
            <v>B00020072</v>
          </cell>
          <cell r="H1141" t="str">
            <v>Ea</v>
          </cell>
          <cell r="I1141">
            <v>36</v>
          </cell>
          <cell r="J1141">
            <v>397.22108026789999</v>
          </cell>
          <cell r="K1141">
            <v>398.800856135</v>
          </cell>
          <cell r="L1141">
            <v>14299.9588896444</v>
          </cell>
          <cell r="M1141">
            <v>1</v>
          </cell>
          <cell r="N1141">
            <v>409.54763859389999</v>
          </cell>
          <cell r="O1141">
            <v>398.800856135</v>
          </cell>
          <cell r="P1141">
            <v>10.7467824589</v>
          </cell>
          <cell r="Q1141">
            <v>409.54763859389999</v>
          </cell>
          <cell r="R1141">
            <v>0</v>
          </cell>
        </row>
        <row r="1142">
          <cell r="E1142" t="str">
            <v>REM0010280</v>
          </cell>
          <cell r="F1142" t="str">
            <v>B40L建国版右后视镜哑光黑</v>
          </cell>
          <cell r="G1142" t="str">
            <v>B00020073</v>
          </cell>
          <cell r="H1142" t="str">
            <v>Ea</v>
          </cell>
          <cell r="I1142">
            <v>38</v>
          </cell>
          <cell r="J1142">
            <v>231.57332206589999</v>
          </cell>
          <cell r="K1142">
            <v>242.37782608500001</v>
          </cell>
          <cell r="L1142">
            <v>8799.7862385042008</v>
          </cell>
          <cell r="M1142">
            <v>1</v>
          </cell>
          <cell r="N1142">
            <v>239.94035659670001</v>
          </cell>
          <cell r="O1142">
            <v>242.37782608500001</v>
          </cell>
          <cell r="P1142">
            <v>-2.4374694883000001</v>
          </cell>
          <cell r="Q1142">
            <v>239.94035659670001</v>
          </cell>
          <cell r="R1142">
            <v>0</v>
          </cell>
        </row>
        <row r="1143">
          <cell r="E1143" t="str">
            <v>REM0010281</v>
          </cell>
          <cell r="F1143" t="str">
            <v>B40L建国版左外后视镜镀铬</v>
          </cell>
          <cell r="G1143" t="str">
            <v>B00021105</v>
          </cell>
          <cell r="H1143" t="str">
            <v>Ea</v>
          </cell>
          <cell r="I1143">
            <v>235</v>
          </cell>
          <cell r="J1143">
            <v>292.43814093629999</v>
          </cell>
          <cell r="K1143">
            <v>302.190220135</v>
          </cell>
          <cell r="L1143">
            <v>68722.963120030501</v>
          </cell>
          <cell r="M1143">
            <v>244</v>
          </cell>
          <cell r="N1143">
            <v>300.9881613439</v>
          </cell>
          <cell r="O1143">
            <v>302.190220135</v>
          </cell>
          <cell r="P1143">
            <v>-1.2020587911</v>
          </cell>
          <cell r="Q1143">
            <v>73441.111367911595</v>
          </cell>
          <cell r="R1143">
            <v>-232</v>
          </cell>
        </row>
        <row r="1144">
          <cell r="E1144" t="str">
            <v>REM0010282</v>
          </cell>
          <cell r="F1144" t="str">
            <v>B40L建国版右外后视镜镀铬</v>
          </cell>
          <cell r="G1144" t="str">
            <v>B00021106</v>
          </cell>
          <cell r="H1144" t="str">
            <v>Ea</v>
          </cell>
          <cell r="I1144">
            <v>245</v>
          </cell>
          <cell r="J1144">
            <v>294.91361337529997</v>
          </cell>
          <cell r="K1144">
            <v>304.87282013499998</v>
          </cell>
          <cell r="L1144">
            <v>72253.835276948506</v>
          </cell>
          <cell r="M1144">
            <v>249</v>
          </cell>
          <cell r="N1144">
            <v>303.54676345920001</v>
          </cell>
          <cell r="O1144">
            <v>304.87282013499998</v>
          </cell>
          <cell r="P1144">
            <v>-1.3260566758000001</v>
          </cell>
          <cell r="Q1144">
            <v>75583.144101340804</v>
          </cell>
          <cell r="R1144">
            <v>-242</v>
          </cell>
        </row>
        <row r="1145">
          <cell r="E1145" t="str">
            <v>REM0010283</v>
          </cell>
          <cell r="F1145" t="str">
            <v>B80C建国版左外后视镜总成</v>
          </cell>
          <cell r="G1145" t="str">
            <v>B00020677</v>
          </cell>
          <cell r="H1145" t="str">
            <v>Ea</v>
          </cell>
          <cell r="I1145">
            <v>39</v>
          </cell>
          <cell r="J1145">
            <v>311.31935441600001</v>
          </cell>
          <cell r="K1145">
            <v>322.38500882</v>
          </cell>
          <cell r="L1145">
            <v>12141.454822223999</v>
          </cell>
          <cell r="M1145">
            <v>0</v>
          </cell>
          <cell r="N1145">
            <v>319.75182169329997</v>
          </cell>
          <cell r="O1145">
            <v>322.38500882</v>
          </cell>
          <cell r="P1145">
            <v>-2.6331871267000002</v>
          </cell>
          <cell r="Q1145">
            <v>0</v>
          </cell>
          <cell r="R1145">
            <v>0</v>
          </cell>
        </row>
        <row r="1146">
          <cell r="E1146" t="str">
            <v>REM0010284</v>
          </cell>
          <cell r="F1146" t="str">
            <v>B80C建国版右外后视镜总成</v>
          </cell>
          <cell r="G1146" t="str">
            <v>B00020678</v>
          </cell>
          <cell r="H1146" t="str">
            <v>Ea</v>
          </cell>
          <cell r="I1146">
            <v>31</v>
          </cell>
          <cell r="J1146">
            <v>312.7863112997</v>
          </cell>
          <cell r="K1146">
            <v>323.97470881999999</v>
          </cell>
          <cell r="L1146">
            <v>9696.3756502906999</v>
          </cell>
          <cell r="M1146">
            <v>0</v>
          </cell>
          <cell r="N1146">
            <v>321.26804095170002</v>
          </cell>
          <cell r="O1146">
            <v>323.97470881999999</v>
          </cell>
          <cell r="P1146">
            <v>-2.7066678682999998</v>
          </cell>
          <cell r="Q1146">
            <v>0</v>
          </cell>
          <cell r="R1146">
            <v>0</v>
          </cell>
        </row>
        <row r="1147">
          <cell r="E1147" t="str">
            <v>REM0010287</v>
          </cell>
          <cell r="F1147" t="str">
            <v>B40L镜框亚光黑左</v>
          </cell>
          <cell r="G1147" t="str">
            <v>ABS+喷涂钢琴黑</v>
          </cell>
          <cell r="H1147" t="str">
            <v>Ea</v>
          </cell>
          <cell r="I1147">
            <v>10</v>
          </cell>
          <cell r="J1147">
            <v>86.888788589800001</v>
          </cell>
          <cell r="K1147">
            <v>82.748978149999999</v>
          </cell>
          <cell r="L1147">
            <v>868.88788589800004</v>
          </cell>
          <cell r="M1147">
            <v>0</v>
          </cell>
          <cell r="N1147">
            <v>89.0264062169</v>
          </cell>
          <cell r="O1147">
            <v>82.748978149999999</v>
          </cell>
          <cell r="P1147">
            <v>6.2774280668999998</v>
          </cell>
          <cell r="Q1147">
            <v>0</v>
          </cell>
          <cell r="R1147">
            <v>0</v>
          </cell>
        </row>
        <row r="1148">
          <cell r="E1148" t="str">
            <v>REM0010288</v>
          </cell>
          <cell r="F1148" t="str">
            <v>B40L镜框亚光黑右</v>
          </cell>
          <cell r="G1148" t="str">
            <v>ABS+喷涂钢琴黑</v>
          </cell>
          <cell r="H1148" t="str">
            <v>Ea</v>
          </cell>
          <cell r="I1148">
            <v>27</v>
          </cell>
          <cell r="J1148">
            <v>8.3881474950000001</v>
          </cell>
          <cell r="K1148">
            <v>9.09</v>
          </cell>
          <cell r="L1148">
            <v>226.47998236500001</v>
          </cell>
          <cell r="M1148">
            <v>0</v>
          </cell>
          <cell r="N1148">
            <v>8.6698327099999997</v>
          </cell>
          <cell r="O1148">
            <v>9.09</v>
          </cell>
          <cell r="P1148">
            <v>-0.42016729000000003</v>
          </cell>
          <cell r="Q1148">
            <v>0</v>
          </cell>
          <cell r="R1148">
            <v>-1</v>
          </cell>
        </row>
        <row r="1149">
          <cell r="E1149" t="str">
            <v>REM0010290</v>
          </cell>
          <cell r="F1149" t="str">
            <v>B40L三角座亚光黑右</v>
          </cell>
          <cell r="G1149" t="str">
            <v>ABS+喷涂钢琴黑</v>
          </cell>
          <cell r="H1149" t="str">
            <v>Ea</v>
          </cell>
          <cell r="I1149">
            <v>19</v>
          </cell>
          <cell r="J1149">
            <v>9.2278899999999995E-5</v>
          </cell>
          <cell r="K1149">
            <v>1E-4</v>
          </cell>
          <cell r="L1149">
            <v>1.7532991000000001E-3</v>
          </cell>
          <cell r="M1149">
            <v>0</v>
          </cell>
          <cell r="N1149">
            <v>9.53777E-5</v>
          </cell>
          <cell r="O1149">
            <v>1E-4</v>
          </cell>
          <cell r="P1149">
            <v>-4.6222999999999998E-6</v>
          </cell>
          <cell r="Q1149">
            <v>0</v>
          </cell>
          <cell r="R1149">
            <v>-1</v>
          </cell>
        </row>
        <row r="1150">
          <cell r="E1150" t="str">
            <v>REM0010292</v>
          </cell>
          <cell r="F1150" t="str">
            <v>T5G上镜臂左</v>
          </cell>
          <cell r="G1150" t="str">
            <v>Pa6+GF35%</v>
          </cell>
          <cell r="H1150" t="str">
            <v>Ea</v>
          </cell>
          <cell r="I1150">
            <v>353</v>
          </cell>
          <cell r="J1150">
            <v>12.363594537199999</v>
          </cell>
          <cell r="K1150">
            <v>12.3289703</v>
          </cell>
          <cell r="L1150">
            <v>4364.3488716315996</v>
          </cell>
          <cell r="M1150">
            <v>0</v>
          </cell>
          <cell r="N1150">
            <v>12.7359939112</v>
          </cell>
          <cell r="O1150">
            <v>12.3289703</v>
          </cell>
          <cell r="P1150">
            <v>0.40702361120000002</v>
          </cell>
          <cell r="Q1150">
            <v>0</v>
          </cell>
          <cell r="R1150">
            <v>-92</v>
          </cell>
        </row>
        <row r="1151">
          <cell r="E1151" t="str">
            <v>REM0010293</v>
          </cell>
          <cell r="F1151" t="str">
            <v>T5G上镜臂右</v>
          </cell>
          <cell r="G1151" t="str">
            <v>Pa6+GF35%</v>
          </cell>
          <cell r="H1151" t="str">
            <v>Ea</v>
          </cell>
          <cell r="I1151">
            <v>425</v>
          </cell>
          <cell r="J1151">
            <v>12.363594537199999</v>
          </cell>
          <cell r="K1151">
            <v>12.3289703</v>
          </cell>
          <cell r="L1151">
            <v>5254.5276783099998</v>
          </cell>
          <cell r="M1151">
            <v>0</v>
          </cell>
          <cell r="N1151">
            <v>12.7359939112</v>
          </cell>
          <cell r="O1151">
            <v>12.3289703</v>
          </cell>
          <cell r="P1151">
            <v>0.40702361120000002</v>
          </cell>
          <cell r="Q1151">
            <v>0</v>
          </cell>
          <cell r="R1151">
            <v>-88</v>
          </cell>
        </row>
        <row r="1152">
          <cell r="E1152" t="str">
            <v>REM0010295</v>
          </cell>
          <cell r="F1152" t="str">
            <v>B80CJ-E02左外后视镜右舵</v>
          </cell>
          <cell r="G1152" t="str">
            <v>B00021251</v>
          </cell>
          <cell r="H1152" t="str">
            <v>Ea</v>
          </cell>
          <cell r="I1152">
            <v>3</v>
          </cell>
          <cell r="J1152">
            <v>327.21631365040002</v>
          </cell>
          <cell r="K1152">
            <v>339.29880881999998</v>
          </cell>
          <cell r="L1152">
            <v>981.64894095119996</v>
          </cell>
          <cell r="M1152">
            <v>0</v>
          </cell>
          <cell r="N1152">
            <v>336.8244039443</v>
          </cell>
          <cell r="O1152">
            <v>339.29880881999998</v>
          </cell>
          <cell r="P1152">
            <v>-2.4744048756999999</v>
          </cell>
          <cell r="Q1152">
            <v>0</v>
          </cell>
          <cell r="R1152">
            <v>0</v>
          </cell>
        </row>
        <row r="1153">
          <cell r="E1153" t="str">
            <v>REM0010296</v>
          </cell>
          <cell r="F1153" t="str">
            <v>B80CJ-E02右外后视镜右舵</v>
          </cell>
          <cell r="G1153" t="str">
            <v>B00021252</v>
          </cell>
          <cell r="H1153" t="str">
            <v>Ea</v>
          </cell>
          <cell r="I1153">
            <v>1</v>
          </cell>
          <cell r="J1153">
            <v>328.68327053410002</v>
          </cell>
          <cell r="K1153">
            <v>340.88850882000003</v>
          </cell>
          <cell r="L1153">
            <v>328.68327053410002</v>
          </cell>
          <cell r="M1153">
            <v>0</v>
          </cell>
          <cell r="N1153">
            <v>338.34062320269999</v>
          </cell>
          <cell r="O1153">
            <v>340.88850882000003</v>
          </cell>
          <cell r="P1153">
            <v>-2.5478856173</v>
          </cell>
          <cell r="Q1153">
            <v>0</v>
          </cell>
          <cell r="R1153">
            <v>0</v>
          </cell>
        </row>
        <row r="1154">
          <cell r="E1154" t="str">
            <v>REM0010299</v>
          </cell>
          <cell r="F1154" t="str">
            <v>H6下镜座装饰盖卡扣</v>
          </cell>
          <cell r="G1154" t="str">
            <v>POM金发ULTRON-IT30NC001</v>
          </cell>
          <cell r="H1154" t="str">
            <v>EA</v>
          </cell>
          <cell r="I1154">
            <v>54194</v>
          </cell>
          <cell r="J1154">
            <v>0.13841827549999999</v>
          </cell>
          <cell r="K1154">
            <v>0.15</v>
          </cell>
          <cell r="L1154">
            <v>7501.440022447</v>
          </cell>
          <cell r="M1154">
            <v>0</v>
          </cell>
          <cell r="N1154">
            <v>0.14306654639999999</v>
          </cell>
          <cell r="O1154">
            <v>0.15</v>
          </cell>
          <cell r="P1154">
            <v>-6.9334536000000002E-3</v>
          </cell>
          <cell r="Q1154">
            <v>0</v>
          </cell>
          <cell r="R1154">
            <v>-708</v>
          </cell>
        </row>
        <row r="1155">
          <cell r="E1155" t="str">
            <v>REM0010301</v>
          </cell>
          <cell r="F1155" t="str">
            <v>B80C右舵迎宾灯左</v>
          </cell>
          <cell r="G1155" t="str">
            <v>八一军徽标(右舵)</v>
          </cell>
          <cell r="H1155" t="str">
            <v>Ea</v>
          </cell>
          <cell r="I1155">
            <v>68</v>
          </cell>
          <cell r="J1155">
            <v>35.8503333532</v>
          </cell>
          <cell r="K1155">
            <v>38.85</v>
          </cell>
          <cell r="L1155">
            <v>2437.8226680175999</v>
          </cell>
          <cell r="M1155">
            <v>0</v>
          </cell>
          <cell r="N1155">
            <v>37.054235509800002</v>
          </cell>
          <cell r="O1155">
            <v>38.85</v>
          </cell>
          <cell r="P1155">
            <v>-1.7957644902000001</v>
          </cell>
          <cell r="Q1155">
            <v>0</v>
          </cell>
          <cell r="R1155">
            <v>0</v>
          </cell>
        </row>
        <row r="1156">
          <cell r="E1156" t="str">
            <v>REM0010302</v>
          </cell>
          <cell r="F1156" t="str">
            <v>B80C右舵迎宾灯右</v>
          </cell>
          <cell r="G1156" t="str">
            <v>八一军徽标(右舵)</v>
          </cell>
          <cell r="H1156" t="str">
            <v>Ea</v>
          </cell>
          <cell r="I1156">
            <v>49</v>
          </cell>
          <cell r="J1156">
            <v>35.8503333532</v>
          </cell>
          <cell r="K1156">
            <v>38.85</v>
          </cell>
          <cell r="L1156">
            <v>1756.6663343068001</v>
          </cell>
          <cell r="M1156">
            <v>0</v>
          </cell>
          <cell r="N1156">
            <v>37.054235509800002</v>
          </cell>
          <cell r="O1156">
            <v>38.85</v>
          </cell>
          <cell r="P1156">
            <v>-1.7957644902000001</v>
          </cell>
          <cell r="Q1156">
            <v>0</v>
          </cell>
          <cell r="R1156">
            <v>0</v>
          </cell>
        </row>
        <row r="1157">
          <cell r="E1157" t="str">
            <v>REM0010318</v>
          </cell>
          <cell r="F1157" t="str">
            <v>一汽M38主镜加热片</v>
          </cell>
          <cell r="H1157" t="str">
            <v>Ea</v>
          </cell>
          <cell r="I1157">
            <v>77</v>
          </cell>
          <cell r="J1157">
            <v>4.8907790674999996</v>
          </cell>
          <cell r="K1157">
            <v>5.3</v>
          </cell>
          <cell r="L1157">
            <v>376.58998819750002</v>
          </cell>
          <cell r="M1157">
            <v>0</v>
          </cell>
          <cell r="N1157">
            <v>5.0550179716999999</v>
          </cell>
          <cell r="O1157">
            <v>5.3</v>
          </cell>
          <cell r="P1157">
            <v>-0.24498202829999999</v>
          </cell>
          <cell r="Q1157">
            <v>0</v>
          </cell>
          <cell r="R1157">
            <v>0</v>
          </cell>
        </row>
        <row r="1158">
          <cell r="E1158" t="str">
            <v>REM0010319</v>
          </cell>
          <cell r="F1158" t="str">
            <v>一汽M38广角镜加热片</v>
          </cell>
          <cell r="H1158" t="str">
            <v>Ea</v>
          </cell>
          <cell r="I1158">
            <v>65</v>
          </cell>
          <cell r="J1158">
            <v>3.2297597615</v>
          </cell>
          <cell r="K1158">
            <v>3.5</v>
          </cell>
          <cell r="L1158">
            <v>209.93438449749999</v>
          </cell>
          <cell r="M1158">
            <v>0</v>
          </cell>
          <cell r="N1158">
            <v>3.3382194153000002</v>
          </cell>
          <cell r="O1158">
            <v>3.5</v>
          </cell>
          <cell r="P1158">
            <v>-0.16178058470000001</v>
          </cell>
          <cell r="Q1158">
            <v>0</v>
          </cell>
          <cell r="R1158">
            <v>0</v>
          </cell>
        </row>
        <row r="1159">
          <cell r="E1159" t="str">
            <v>REM0010335</v>
          </cell>
          <cell r="F1159" t="str">
            <v>B40L-Z37低配左外后视镜</v>
          </cell>
          <cell r="G1159" t="str">
            <v>B00028501</v>
          </cell>
          <cell r="H1159" t="str">
            <v>Ea</v>
          </cell>
          <cell r="I1159">
            <v>14</v>
          </cell>
          <cell r="J1159">
            <v>201.13759875779999</v>
          </cell>
          <cell r="K1159">
            <v>204.21424383999999</v>
          </cell>
          <cell r="L1159">
            <v>2815.9263826092001</v>
          </cell>
          <cell r="M1159">
            <v>0</v>
          </cell>
          <cell r="N1159">
            <v>204.244820135</v>
          </cell>
          <cell r="O1159">
            <v>204.21424383999999</v>
          </cell>
          <cell r="P1159">
            <v>3.0576295E-2</v>
          </cell>
          <cell r="Q1159">
            <v>0</v>
          </cell>
          <cell r="R1159">
            <v>0</v>
          </cell>
        </row>
        <row r="1160">
          <cell r="E1160" t="str">
            <v>REM0010336</v>
          </cell>
          <cell r="F1160" t="str">
            <v>B40L镜壳钢琴黑左</v>
          </cell>
          <cell r="G1160" t="str">
            <v>喷涂</v>
          </cell>
          <cell r="H1160" t="str">
            <v>Ea</v>
          </cell>
          <cell r="I1160">
            <v>331</v>
          </cell>
          <cell r="J1160">
            <v>24.988831382299999</v>
          </cell>
          <cell r="K1160">
            <v>27.39</v>
          </cell>
          <cell r="L1160">
            <v>8271.3031875412998</v>
          </cell>
          <cell r="M1160">
            <v>0</v>
          </cell>
          <cell r="N1160">
            <v>25.192320122200002</v>
          </cell>
          <cell r="O1160">
            <v>27.39</v>
          </cell>
          <cell r="P1160">
            <v>-2.1976798778000002</v>
          </cell>
          <cell r="Q1160">
            <v>0</v>
          </cell>
          <cell r="R1160">
            <v>0</v>
          </cell>
        </row>
        <row r="1161">
          <cell r="E1161" t="str">
            <v>REM0010337</v>
          </cell>
          <cell r="F1161" t="str">
            <v>B40L-Z37低配右外后视镜</v>
          </cell>
          <cell r="G1161" t="str">
            <v>B00028520</v>
          </cell>
          <cell r="H1161" t="str">
            <v>Ea</v>
          </cell>
          <cell r="I1161">
            <v>10</v>
          </cell>
          <cell r="J1161">
            <v>201.5565447383</v>
          </cell>
          <cell r="K1161">
            <v>204.66824384</v>
          </cell>
          <cell r="L1161">
            <v>2015.565447383</v>
          </cell>
          <cell r="M1161">
            <v>0</v>
          </cell>
          <cell r="N1161">
            <v>204.67783488200001</v>
          </cell>
          <cell r="O1161">
            <v>204.66824384</v>
          </cell>
          <cell r="P1161">
            <v>9.5910419999999993E-3</v>
          </cell>
          <cell r="Q1161">
            <v>0</v>
          </cell>
          <cell r="R1161">
            <v>0</v>
          </cell>
        </row>
        <row r="1162">
          <cell r="E1162" t="str">
            <v>REM0010338</v>
          </cell>
          <cell r="F1162" t="str">
            <v>B40L镜壳钢琴黑右</v>
          </cell>
          <cell r="G1162" t="str">
            <v>喷涂</v>
          </cell>
          <cell r="H1162" t="str">
            <v>Ea</v>
          </cell>
          <cell r="I1162">
            <v>341</v>
          </cell>
          <cell r="J1162">
            <v>24.988831382299999</v>
          </cell>
          <cell r="K1162">
            <v>27.39</v>
          </cell>
          <cell r="L1162">
            <v>8521.1915013642993</v>
          </cell>
          <cell r="M1162">
            <v>0</v>
          </cell>
          <cell r="N1162">
            <v>25.192320122200002</v>
          </cell>
          <cell r="O1162">
            <v>27.39</v>
          </cell>
          <cell r="P1162">
            <v>-2.1976798778000002</v>
          </cell>
          <cell r="Q1162">
            <v>0</v>
          </cell>
          <cell r="R1162">
            <v>0</v>
          </cell>
        </row>
        <row r="1163">
          <cell r="E1163" t="str">
            <v>REM0010341</v>
          </cell>
          <cell r="F1163" t="str">
            <v>T5G手动广角镜片托左</v>
          </cell>
          <cell r="H1163" t="str">
            <v>Ea</v>
          </cell>
          <cell r="I1163">
            <v>697</v>
          </cell>
          <cell r="J1163">
            <v>6.2902307240999997</v>
          </cell>
          <cell r="K1163">
            <v>6.1471487299999996</v>
          </cell>
          <cell r="L1163">
            <v>4384.2908146976997</v>
          </cell>
          <cell r="M1163">
            <v>0</v>
          </cell>
          <cell r="N1163">
            <v>6.3935473549999999</v>
          </cell>
          <cell r="O1163">
            <v>6.1471487299999996</v>
          </cell>
          <cell r="P1163">
            <v>0.24639862500000001</v>
          </cell>
          <cell r="Q1163">
            <v>0</v>
          </cell>
          <cell r="R1163">
            <v>-40</v>
          </cell>
        </row>
        <row r="1164">
          <cell r="E1164" t="str">
            <v>REM0010342</v>
          </cell>
          <cell r="F1164" t="str">
            <v>T5G手动调角器左</v>
          </cell>
          <cell r="G1164" t="str">
            <v>Pa6+GF35%</v>
          </cell>
          <cell r="H1164" t="str">
            <v>Ea</v>
          </cell>
          <cell r="I1164">
            <v>836</v>
          </cell>
          <cell r="J1164">
            <v>5.2360325367999998</v>
          </cell>
          <cell r="K1164">
            <v>5.0721651000000003</v>
          </cell>
          <cell r="L1164">
            <v>4377.3232007648003</v>
          </cell>
          <cell r="M1164">
            <v>0</v>
          </cell>
          <cell r="N1164">
            <v>5.3283229813000004</v>
          </cell>
          <cell r="O1164">
            <v>5.0721651000000003</v>
          </cell>
          <cell r="P1164">
            <v>0.2561578813</v>
          </cell>
          <cell r="Q1164">
            <v>0</v>
          </cell>
          <cell r="R1164">
            <v>-40</v>
          </cell>
        </row>
        <row r="1165">
          <cell r="E1165" t="str">
            <v>REM0010343</v>
          </cell>
          <cell r="F1165" t="str">
            <v>T5G手动广角镜片托右</v>
          </cell>
          <cell r="H1165" t="str">
            <v>Ea</v>
          </cell>
          <cell r="I1165">
            <v>575</v>
          </cell>
          <cell r="J1165">
            <v>6.2902307240999997</v>
          </cell>
          <cell r="K1165">
            <v>6.1471487299999996</v>
          </cell>
          <cell r="L1165">
            <v>3616.8826663575001</v>
          </cell>
          <cell r="M1165">
            <v>0</v>
          </cell>
          <cell r="N1165">
            <v>6.3935473549999999</v>
          </cell>
          <cell r="O1165">
            <v>6.1471487299999996</v>
          </cell>
          <cell r="P1165">
            <v>0.24639862500000001</v>
          </cell>
          <cell r="Q1165">
            <v>0</v>
          </cell>
          <cell r="R1165">
            <v>-40</v>
          </cell>
        </row>
        <row r="1166">
          <cell r="E1166" t="str">
            <v>REM0010344</v>
          </cell>
          <cell r="F1166" t="str">
            <v>T5G手动调角器右</v>
          </cell>
          <cell r="G1166" t="str">
            <v>Pa6+GF35%</v>
          </cell>
          <cell r="H1166" t="str">
            <v>Ea</v>
          </cell>
          <cell r="I1166">
            <v>620</v>
          </cell>
          <cell r="J1166">
            <v>5.2360325367999998</v>
          </cell>
          <cell r="K1166">
            <v>5.0721651000000003</v>
          </cell>
          <cell r="L1166">
            <v>3246.3401728160002</v>
          </cell>
          <cell r="M1166">
            <v>0</v>
          </cell>
          <cell r="N1166">
            <v>5.3283229813000004</v>
          </cell>
          <cell r="O1166">
            <v>5.0721651000000003</v>
          </cell>
          <cell r="P1166">
            <v>0.2561578813</v>
          </cell>
          <cell r="Q1166">
            <v>0</v>
          </cell>
          <cell r="R1166">
            <v>-40</v>
          </cell>
        </row>
        <row r="1167">
          <cell r="E1167" t="str">
            <v>REM0010346</v>
          </cell>
          <cell r="F1167" t="str">
            <v>T7H右上镜臂</v>
          </cell>
          <cell r="G1167" t="str">
            <v>REM0010346</v>
          </cell>
          <cell r="H1167" t="str">
            <v>Ea</v>
          </cell>
          <cell r="I1167">
            <v>85</v>
          </cell>
          <cell r="J1167">
            <v>11.977739337199999</v>
          </cell>
          <cell r="K1167">
            <v>11.910829850000001</v>
          </cell>
          <cell r="L1167">
            <v>1018.1078436620001</v>
          </cell>
          <cell r="M1167">
            <v>0</v>
          </cell>
          <cell r="N1167">
            <v>12.323886418100001</v>
          </cell>
          <cell r="O1167">
            <v>11.910829850000001</v>
          </cell>
          <cell r="P1167">
            <v>0.41305656810000002</v>
          </cell>
          <cell r="Q1167">
            <v>0</v>
          </cell>
          <cell r="R1167">
            <v>0</v>
          </cell>
        </row>
        <row r="1168">
          <cell r="E1168" t="str">
            <v>REM0010347</v>
          </cell>
          <cell r="F1168" t="str">
            <v>T7H右下镜臂</v>
          </cell>
          <cell r="G1168" t="str">
            <v>REM0010347</v>
          </cell>
          <cell r="H1168" t="str">
            <v>Ea</v>
          </cell>
          <cell r="I1168">
            <v>65</v>
          </cell>
          <cell r="J1168">
            <v>11.977739337199999</v>
          </cell>
          <cell r="K1168">
            <v>11.910829850000001</v>
          </cell>
          <cell r="L1168">
            <v>778.55305691800004</v>
          </cell>
          <cell r="M1168">
            <v>0</v>
          </cell>
          <cell r="N1168">
            <v>12.323886418100001</v>
          </cell>
          <cell r="O1168">
            <v>11.910829850000001</v>
          </cell>
          <cell r="P1168">
            <v>0.41305656810000002</v>
          </cell>
          <cell r="Q1168">
            <v>0</v>
          </cell>
          <cell r="R1168">
            <v>0</v>
          </cell>
        </row>
        <row r="1169">
          <cell r="E1169" t="str">
            <v>REM0010407</v>
          </cell>
          <cell r="F1169" t="str">
            <v>一汽M46左后视镜总成</v>
          </cell>
          <cell r="G1169" t="str">
            <v>8202015-M46-C00</v>
          </cell>
          <cell r="H1169" t="str">
            <v>Ea</v>
          </cell>
          <cell r="I1169">
            <v>10</v>
          </cell>
          <cell r="J1169">
            <v>217.21596711469999</v>
          </cell>
          <cell r="K1169">
            <v>224.35103233500001</v>
          </cell>
          <cell r="L1169">
            <v>2172.1596711470002</v>
          </cell>
          <cell r="M1169">
            <v>0</v>
          </cell>
          <cell r="N1169">
            <v>219.79329135469999</v>
          </cell>
          <cell r="O1169">
            <v>224.35103233500001</v>
          </cell>
          <cell r="P1169">
            <v>-4.5577409803000002</v>
          </cell>
          <cell r="Q1169">
            <v>0</v>
          </cell>
          <cell r="R1169">
            <v>0</v>
          </cell>
        </row>
        <row r="1170">
          <cell r="E1170" t="str">
            <v>REM0010408</v>
          </cell>
          <cell r="F1170" t="str">
            <v>一汽M46右后视镜总成</v>
          </cell>
          <cell r="G1170" t="str">
            <v>8202020-M46-C00</v>
          </cell>
          <cell r="H1170" t="str">
            <v>Ea</v>
          </cell>
          <cell r="I1170">
            <v>10</v>
          </cell>
          <cell r="J1170">
            <v>217.3446846132</v>
          </cell>
          <cell r="K1170">
            <v>224.492632335</v>
          </cell>
          <cell r="L1170">
            <v>2173.4468461319998</v>
          </cell>
          <cell r="M1170">
            <v>0</v>
          </cell>
          <cell r="N1170">
            <v>219.9220039157</v>
          </cell>
          <cell r="O1170">
            <v>224.492632335</v>
          </cell>
          <cell r="P1170">
            <v>-4.5706284193000002</v>
          </cell>
          <cell r="Q1170">
            <v>0</v>
          </cell>
          <cell r="R1170">
            <v>0</v>
          </cell>
        </row>
        <row r="1171">
          <cell r="E1171" t="str">
            <v>REM0010411</v>
          </cell>
          <cell r="F1171" t="str">
            <v>一汽M46左镜杆喷涂状态</v>
          </cell>
          <cell r="H1171" t="str">
            <v>Ea</v>
          </cell>
          <cell r="I1171">
            <v>92</v>
          </cell>
          <cell r="J1171">
            <v>8.8788933707000002</v>
          </cell>
          <cell r="K1171">
            <v>9.6618099999999991</v>
          </cell>
          <cell r="L1171">
            <v>816.85819010440002</v>
          </cell>
          <cell r="M1171">
            <v>0</v>
          </cell>
          <cell r="N1171">
            <v>9.0951121138000008</v>
          </cell>
          <cell r="O1171">
            <v>9.6618099999999991</v>
          </cell>
          <cell r="P1171">
            <v>-0.56669788619999995</v>
          </cell>
          <cell r="Q1171">
            <v>0</v>
          </cell>
          <cell r="R1171">
            <v>0</v>
          </cell>
        </row>
        <row r="1172">
          <cell r="E1172" t="str">
            <v>REM0010412</v>
          </cell>
          <cell r="F1172" t="str">
            <v>一汽M46线束</v>
          </cell>
          <cell r="H1172" t="str">
            <v>Ea</v>
          </cell>
          <cell r="I1172">
            <v>210</v>
          </cell>
          <cell r="J1172">
            <v>20.905681263400002</v>
          </cell>
          <cell r="K1172">
            <v>22.654900000000001</v>
          </cell>
          <cell r="L1172">
            <v>4390.1930653139998</v>
          </cell>
          <cell r="M1172">
            <v>0</v>
          </cell>
          <cell r="N1172">
            <v>21.607722009100002</v>
          </cell>
          <cell r="O1172">
            <v>22.654900000000001</v>
          </cell>
          <cell r="P1172">
            <v>-1.0471779909000001</v>
          </cell>
          <cell r="Q1172">
            <v>0</v>
          </cell>
          <cell r="R1172">
            <v>0</v>
          </cell>
        </row>
        <row r="1173">
          <cell r="E1173" t="str">
            <v>REM0010414</v>
          </cell>
          <cell r="F1173" t="str">
            <v>一汽M46右镜杆喷涂状态</v>
          </cell>
          <cell r="H1173" t="str">
            <v>Ea</v>
          </cell>
          <cell r="I1173">
            <v>84</v>
          </cell>
          <cell r="J1173">
            <v>9.0076108692000005</v>
          </cell>
          <cell r="K1173">
            <v>9.8034099999999995</v>
          </cell>
          <cell r="L1173">
            <v>756.63931301280002</v>
          </cell>
          <cell r="M1173">
            <v>0</v>
          </cell>
          <cell r="N1173">
            <v>9.2238246747999995</v>
          </cell>
          <cell r="O1173">
            <v>9.8034099999999995</v>
          </cell>
          <cell r="P1173">
            <v>-0.57958532519999995</v>
          </cell>
          <cell r="Q1173">
            <v>0</v>
          </cell>
          <cell r="R1173">
            <v>0</v>
          </cell>
        </row>
        <row r="1174">
          <cell r="E1174" t="str">
            <v>REM0010445</v>
          </cell>
          <cell r="F1174" t="str">
            <v>B40L-E40左外后视镜镀铬</v>
          </cell>
          <cell r="G1174" t="str">
            <v>B00033773</v>
          </cell>
          <cell r="H1174" t="str">
            <v>Ea</v>
          </cell>
          <cell r="I1174">
            <v>158</v>
          </cell>
          <cell r="J1174">
            <v>292.43814093629999</v>
          </cell>
          <cell r="K1174">
            <v>302.190220135</v>
          </cell>
          <cell r="L1174">
            <v>46205.226267935403</v>
          </cell>
          <cell r="M1174">
            <v>0</v>
          </cell>
          <cell r="N1174">
            <v>300.9881613439</v>
          </cell>
          <cell r="O1174">
            <v>302.190220135</v>
          </cell>
          <cell r="P1174">
            <v>-1.2020587911</v>
          </cell>
          <cell r="Q1174">
            <v>0</v>
          </cell>
          <cell r="R1174">
            <v>0</v>
          </cell>
        </row>
        <row r="1175">
          <cell r="E1175" t="str">
            <v>REM0010446</v>
          </cell>
          <cell r="F1175" t="str">
            <v>B40L-E40右外后视镜镀铬</v>
          </cell>
          <cell r="G1175" t="str">
            <v>B00033774</v>
          </cell>
          <cell r="H1175" t="str">
            <v>Ea</v>
          </cell>
          <cell r="I1175">
            <v>158</v>
          </cell>
          <cell r="J1175">
            <v>294.91361337529997</v>
          </cell>
          <cell r="K1175">
            <v>304.87282013499998</v>
          </cell>
          <cell r="L1175">
            <v>46596.3509132974</v>
          </cell>
          <cell r="M1175">
            <v>0</v>
          </cell>
          <cell r="N1175">
            <v>303.54676345920001</v>
          </cell>
          <cell r="O1175">
            <v>304.87282013499998</v>
          </cell>
          <cell r="P1175">
            <v>-1.3260566758000001</v>
          </cell>
          <cell r="Q1175">
            <v>0</v>
          </cell>
          <cell r="R1175">
            <v>0</v>
          </cell>
        </row>
        <row r="1176">
          <cell r="E1176" t="str">
            <v>REM0010487</v>
          </cell>
          <cell r="F1176" t="str">
            <v>B40L-E23左后视镜钢琴黑</v>
          </cell>
          <cell r="G1176" t="str">
            <v>B00034689</v>
          </cell>
          <cell r="H1176" t="str">
            <v>EA</v>
          </cell>
          <cell r="I1176">
            <v>47</v>
          </cell>
          <cell r="J1176">
            <v>234.15737065600001</v>
          </cell>
          <cell r="K1176">
            <v>239.99684384</v>
          </cell>
          <cell r="L1176">
            <v>11005.396420831999</v>
          </cell>
          <cell r="M1176">
            <v>0</v>
          </cell>
          <cell r="N1176">
            <v>240.2190939752</v>
          </cell>
          <cell r="O1176">
            <v>239.99684384</v>
          </cell>
          <cell r="P1176">
            <v>0.2222501352</v>
          </cell>
          <cell r="Q1176">
            <v>0</v>
          </cell>
          <cell r="R1176">
            <v>-39</v>
          </cell>
        </row>
        <row r="1177">
          <cell r="E1177" t="str">
            <v>REM0010489</v>
          </cell>
          <cell r="F1177" t="str">
            <v>B40L-E23右后视镜钢琴黑</v>
          </cell>
          <cell r="G1177" t="str">
            <v>B00034695</v>
          </cell>
          <cell r="H1177" t="str">
            <v>EA</v>
          </cell>
          <cell r="I1177">
            <v>50</v>
          </cell>
          <cell r="J1177">
            <v>236.63284309490001</v>
          </cell>
          <cell r="K1177">
            <v>242.67944384</v>
          </cell>
          <cell r="L1177">
            <v>11831.642154745001</v>
          </cell>
          <cell r="M1177">
            <v>0</v>
          </cell>
          <cell r="N1177">
            <v>242.77769609040001</v>
          </cell>
          <cell r="O1177">
            <v>242.67944384</v>
          </cell>
          <cell r="P1177">
            <v>9.8252250400000005E-2</v>
          </cell>
          <cell r="Q1177">
            <v>0</v>
          </cell>
          <cell r="R1177">
            <v>-39</v>
          </cell>
        </row>
        <row r="1178">
          <cell r="E1178" t="str">
            <v>REM0010500</v>
          </cell>
          <cell r="F1178" t="str">
            <v>B80C-E24左后视镜</v>
          </cell>
          <cell r="G1178" t="str">
            <v>B00036815</v>
          </cell>
          <cell r="H1178" t="str">
            <v>EA</v>
          </cell>
          <cell r="I1178">
            <v>80</v>
          </cell>
          <cell r="J1178">
            <v>324.52749250950001</v>
          </cell>
          <cell r="K1178">
            <v>336.38500882</v>
          </cell>
          <cell r="L1178">
            <v>25962.199400760001</v>
          </cell>
          <cell r="M1178">
            <v>0</v>
          </cell>
          <cell r="N1178">
            <v>334.0452885922</v>
          </cell>
          <cell r="O1178">
            <v>336.38500882</v>
          </cell>
          <cell r="P1178">
            <v>-2.3397202278</v>
          </cell>
          <cell r="Q1178">
            <v>0</v>
          </cell>
          <cell r="R1178">
            <v>0</v>
          </cell>
        </row>
        <row r="1179">
          <cell r="E1179" t="str">
            <v>REM0010501</v>
          </cell>
          <cell r="F1179" t="str">
            <v>B80C-E24右后视镜</v>
          </cell>
          <cell r="G1179" t="str">
            <v>B00036816</v>
          </cell>
          <cell r="H1179" t="str">
            <v>EA</v>
          </cell>
          <cell r="I1179">
            <v>80</v>
          </cell>
          <cell r="J1179">
            <v>325.9944493932</v>
          </cell>
          <cell r="K1179">
            <v>337.97470881999999</v>
          </cell>
          <cell r="L1179">
            <v>26079.555951456001</v>
          </cell>
          <cell r="M1179">
            <v>0</v>
          </cell>
          <cell r="N1179">
            <v>335.56150785059998</v>
          </cell>
          <cell r="O1179">
            <v>337.97470881999999</v>
          </cell>
          <cell r="P1179">
            <v>-2.4132009694000001</v>
          </cell>
          <cell r="Q1179">
            <v>0</v>
          </cell>
          <cell r="R1179">
            <v>0</v>
          </cell>
        </row>
        <row r="1180">
          <cell r="E1180" t="str">
            <v>REM0010506</v>
          </cell>
          <cell r="F1180" t="str">
            <v>H6两段式线束镜臂端</v>
          </cell>
          <cell r="G1180" t="str">
            <v>组件</v>
          </cell>
          <cell r="H1180" t="str">
            <v>EA</v>
          </cell>
          <cell r="I1180">
            <v>520</v>
          </cell>
          <cell r="J1180">
            <v>12.265704785900001</v>
          </cell>
          <cell r="K1180">
            <v>13.292</v>
          </cell>
          <cell r="L1180">
            <v>6378.1664886680001</v>
          </cell>
          <cell r="M1180">
            <v>0</v>
          </cell>
          <cell r="N1180">
            <v>12.6776035623</v>
          </cell>
          <cell r="O1180">
            <v>13.292</v>
          </cell>
          <cell r="P1180">
            <v>-0.61439643769999996</v>
          </cell>
          <cell r="Q1180">
            <v>0</v>
          </cell>
          <cell r="R1180">
            <v>0</v>
          </cell>
        </row>
        <row r="1181">
          <cell r="E1181" t="str">
            <v>REM0010511</v>
          </cell>
          <cell r="F1181" t="str">
            <v>H6两段式线束镜体端</v>
          </cell>
          <cell r="G1181" t="str">
            <v>组件</v>
          </cell>
          <cell r="H1181" t="str">
            <v>EA</v>
          </cell>
          <cell r="I1181">
            <v>520</v>
          </cell>
          <cell r="J1181">
            <v>15.638404486600001</v>
          </cell>
          <cell r="K1181">
            <v>16.946899999999999</v>
          </cell>
          <cell r="L1181">
            <v>8131.9703330319999</v>
          </cell>
          <cell r="M1181">
            <v>0</v>
          </cell>
          <cell r="N1181">
            <v>16.163563031199999</v>
          </cell>
          <cell r="O1181">
            <v>16.946899999999999</v>
          </cell>
          <cell r="P1181">
            <v>-0.78333696880000003</v>
          </cell>
          <cell r="Q1181">
            <v>0</v>
          </cell>
          <cell r="R1181">
            <v>0</v>
          </cell>
        </row>
        <row r="1182">
          <cell r="E1182" t="str">
            <v>REM0010515</v>
          </cell>
          <cell r="F1182" t="str">
            <v>H6左镜体分总成（出口）</v>
          </cell>
          <cell r="H1182" t="str">
            <v>EA</v>
          </cell>
          <cell r="I1182">
            <v>60</v>
          </cell>
          <cell r="J1182">
            <v>207.14140792980001</v>
          </cell>
          <cell r="K1182">
            <v>217.38218910000001</v>
          </cell>
          <cell r="L1182">
            <v>12428.484475788</v>
          </cell>
          <cell r="M1182">
            <v>0</v>
          </cell>
          <cell r="N1182">
            <v>212.05122433739999</v>
          </cell>
          <cell r="O1182">
            <v>217.38218910000001</v>
          </cell>
          <cell r="P1182">
            <v>-5.3309647625999999</v>
          </cell>
          <cell r="Q1182">
            <v>0</v>
          </cell>
          <cell r="R1182">
            <v>0</v>
          </cell>
        </row>
        <row r="1183">
          <cell r="E1183" t="str">
            <v>REM0010516</v>
          </cell>
          <cell r="F1183" t="str">
            <v>H6左下镜臂分总成（出口）</v>
          </cell>
          <cell r="H1183" t="str">
            <v>EA</v>
          </cell>
          <cell r="I1183">
            <v>60</v>
          </cell>
          <cell r="J1183">
            <v>56.170077051100002</v>
          </cell>
          <cell r="K1183">
            <v>56.887018900000001</v>
          </cell>
          <cell r="L1183">
            <v>3370.2046230659998</v>
          </cell>
          <cell r="M1183">
            <v>0</v>
          </cell>
          <cell r="N1183">
            <v>56.305022561500003</v>
          </cell>
          <cell r="O1183">
            <v>56.887018900000001</v>
          </cell>
          <cell r="P1183">
            <v>-0.58199633849999999</v>
          </cell>
          <cell r="Q1183">
            <v>0</v>
          </cell>
          <cell r="R1183">
            <v>0</v>
          </cell>
        </row>
        <row r="1184">
          <cell r="E1184" t="str">
            <v>REM0010517</v>
          </cell>
          <cell r="F1184" t="str">
            <v>H6右镜体分总成（出口）</v>
          </cell>
          <cell r="H1184" t="str">
            <v>EA</v>
          </cell>
          <cell r="I1184">
            <v>60</v>
          </cell>
          <cell r="J1184">
            <v>206.75818050839999</v>
          </cell>
          <cell r="K1184">
            <v>216.9668963</v>
          </cell>
          <cell r="L1184">
            <v>12405.490830504001</v>
          </cell>
          <cell r="M1184">
            <v>0</v>
          </cell>
          <cell r="N1184">
            <v>211.46437223140001</v>
          </cell>
          <cell r="O1184">
            <v>216.9668963</v>
          </cell>
          <cell r="P1184">
            <v>-5.5025240685999997</v>
          </cell>
          <cell r="Q1184">
            <v>0</v>
          </cell>
          <cell r="R1184">
            <v>0</v>
          </cell>
        </row>
        <row r="1185">
          <cell r="E1185" t="str">
            <v>REM0010518</v>
          </cell>
          <cell r="F1185" t="str">
            <v>H6右下镜臂分总成（出口）</v>
          </cell>
          <cell r="H1185" t="str">
            <v>EA</v>
          </cell>
          <cell r="I1185">
            <v>60</v>
          </cell>
          <cell r="J1185">
            <v>56.461269607399998</v>
          </cell>
          <cell r="K1185">
            <v>57.202576100000002</v>
          </cell>
          <cell r="L1185">
            <v>3387.6761764439998</v>
          </cell>
          <cell r="M1185">
            <v>0</v>
          </cell>
          <cell r="N1185">
            <v>56.6059937534</v>
          </cell>
          <cell r="O1185">
            <v>57.202576100000002</v>
          </cell>
          <cell r="P1185">
            <v>-0.59658234659999998</v>
          </cell>
          <cell r="Q1185">
            <v>0</v>
          </cell>
          <cell r="R1185">
            <v>0</v>
          </cell>
        </row>
        <row r="1186">
          <cell r="E1186" t="str">
            <v>REM0010519</v>
          </cell>
          <cell r="F1186" t="str">
            <v>H6左上镜臂分总成（出口）</v>
          </cell>
          <cell r="H1186" t="str">
            <v>EA</v>
          </cell>
          <cell r="I1186">
            <v>72</v>
          </cell>
          <cell r="J1186">
            <v>37.442702243500001</v>
          </cell>
          <cell r="K1186">
            <v>36.922409299999998</v>
          </cell>
          <cell r="L1186">
            <v>2695.8745615319999</v>
          </cell>
          <cell r="M1186">
            <v>0</v>
          </cell>
          <cell r="N1186">
            <v>38.327523787399997</v>
          </cell>
          <cell r="O1186">
            <v>36.922409299999998</v>
          </cell>
          <cell r="P1186">
            <v>1.4051144873999999</v>
          </cell>
          <cell r="Q1186">
            <v>0</v>
          </cell>
          <cell r="R1186">
            <v>0</v>
          </cell>
        </row>
        <row r="1187">
          <cell r="E1187" t="str">
            <v>REM0010520</v>
          </cell>
          <cell r="F1187" t="str">
            <v>H6右上镜臂分总成（出口）</v>
          </cell>
          <cell r="H1187" t="str">
            <v>EA</v>
          </cell>
          <cell r="I1187">
            <v>48</v>
          </cell>
          <cell r="J1187">
            <v>37.921090014599997</v>
          </cell>
          <cell r="K1187">
            <v>37.4408247</v>
          </cell>
          <cell r="L1187">
            <v>1820.2123207008001</v>
          </cell>
          <cell r="M1187">
            <v>0</v>
          </cell>
          <cell r="N1187">
            <v>38.821976459799998</v>
          </cell>
          <cell r="O1187">
            <v>37.4408247</v>
          </cell>
          <cell r="P1187">
            <v>1.3811517598</v>
          </cell>
          <cell r="Q1187">
            <v>0</v>
          </cell>
          <cell r="R1187">
            <v>0</v>
          </cell>
        </row>
        <row r="1188">
          <cell r="E1188" t="str">
            <v>RIM0000001</v>
          </cell>
          <cell r="F1188" t="str">
            <v>3GD室内镜</v>
          </cell>
          <cell r="G1188" t="str">
            <v>3GD 857 511 IQQ</v>
          </cell>
          <cell r="H1188" t="str">
            <v>Ea</v>
          </cell>
          <cell r="I1188">
            <v>212</v>
          </cell>
          <cell r="J1188">
            <v>41.539872891400002</v>
          </cell>
          <cell r="K1188">
            <v>40.696330962499999</v>
          </cell>
          <cell r="L1188">
            <v>8806.4530529767999</v>
          </cell>
          <cell r="M1188">
            <v>0</v>
          </cell>
          <cell r="N1188">
            <v>42.877484003299998</v>
          </cell>
          <cell r="O1188">
            <v>40.696330962499999</v>
          </cell>
          <cell r="P1188">
            <v>2.1811530407999999</v>
          </cell>
          <cell r="Q1188">
            <v>0</v>
          </cell>
          <cell r="R1188">
            <v>0</v>
          </cell>
        </row>
        <row r="1189">
          <cell r="E1189" t="str">
            <v>RIM0000003</v>
          </cell>
          <cell r="F1189" t="str">
            <v>3GD镜壳</v>
          </cell>
          <cell r="G1189" t="str">
            <v>PC+ASA黑色</v>
          </cell>
          <cell r="H1189" t="str">
            <v>Ea</v>
          </cell>
          <cell r="I1189">
            <v>11765</v>
          </cell>
          <cell r="J1189">
            <v>5.3271680611000001</v>
          </cell>
          <cell r="K1189">
            <v>5.3394795000000004</v>
          </cell>
          <cell r="L1189">
            <v>62674.132238841499</v>
          </cell>
          <cell r="M1189">
            <v>7400</v>
          </cell>
          <cell r="N1189">
            <v>5.4361867008999996</v>
          </cell>
          <cell r="O1189">
            <v>5.3394795000000004</v>
          </cell>
          <cell r="P1189">
            <v>9.6707200899999998E-2</v>
          </cell>
          <cell r="Q1189">
            <v>40227.781586659999</v>
          </cell>
          <cell r="R1189">
            <v>-18350</v>
          </cell>
        </row>
        <row r="1190">
          <cell r="E1190" t="str">
            <v>RIM0000005</v>
          </cell>
          <cell r="F1190" t="str">
            <v>3GD镜杆</v>
          </cell>
          <cell r="G1190" t="str">
            <v>AlSi9Cu3(Fe)(Zn)</v>
          </cell>
          <cell r="H1190" t="str">
            <v>Ea</v>
          </cell>
          <cell r="I1190">
            <v>13</v>
          </cell>
          <cell r="J1190">
            <v>3.6211143658</v>
          </cell>
          <cell r="K1190">
            <v>3.9241000000000001</v>
          </cell>
          <cell r="L1190">
            <v>47.074486755400002</v>
          </cell>
          <cell r="M1190">
            <v>0</v>
          </cell>
          <cell r="N1190">
            <v>3.7427162307000001</v>
          </cell>
          <cell r="O1190">
            <v>3.9241000000000001</v>
          </cell>
          <cell r="P1190">
            <v>-0.1813837693</v>
          </cell>
          <cell r="Q1190">
            <v>0</v>
          </cell>
          <cell r="R1190">
            <v>0</v>
          </cell>
        </row>
        <row r="1191">
          <cell r="E1191" t="str">
            <v>RIM0000006</v>
          </cell>
          <cell r="F1191" t="str">
            <v>3GD安装弹片</v>
          </cell>
          <cell r="G1191" t="str">
            <v>65Mn</v>
          </cell>
          <cell r="H1191" t="str">
            <v>Ea</v>
          </cell>
          <cell r="I1191">
            <v>900</v>
          </cell>
          <cell r="J1191">
            <v>0.28606443599999998</v>
          </cell>
          <cell r="K1191">
            <v>0.31</v>
          </cell>
          <cell r="L1191">
            <v>257.45799240000002</v>
          </cell>
          <cell r="M1191">
            <v>0</v>
          </cell>
          <cell r="N1191">
            <v>0.29567086250000002</v>
          </cell>
          <cell r="O1191">
            <v>0.31</v>
          </cell>
          <cell r="P1191">
            <v>-1.43291375E-2</v>
          </cell>
          <cell r="Q1191">
            <v>0</v>
          </cell>
          <cell r="R1191">
            <v>-854</v>
          </cell>
        </row>
        <row r="1192">
          <cell r="E1192" t="str">
            <v>RIM0000007</v>
          </cell>
          <cell r="F1192" t="str">
            <v>3GD手柄</v>
          </cell>
          <cell r="G1192" t="str">
            <v>POM  黑色</v>
          </cell>
          <cell r="H1192" t="str">
            <v>Ea</v>
          </cell>
          <cell r="I1192">
            <v>15840</v>
          </cell>
          <cell r="J1192">
            <v>0.83014135529999999</v>
          </cell>
          <cell r="K1192">
            <v>0.81717067750000005</v>
          </cell>
          <cell r="L1192">
            <v>13149.439067952</v>
          </cell>
          <cell r="M1192">
            <v>21151</v>
          </cell>
          <cell r="N1192">
            <v>0.82692087039999995</v>
          </cell>
          <cell r="O1192">
            <v>0.81717067750000005</v>
          </cell>
          <cell r="P1192">
            <v>9.7501928999999994E-3</v>
          </cell>
          <cell r="Q1192">
            <v>17490.203329830401</v>
          </cell>
          <cell r="R1192">
            <v>-36831</v>
          </cell>
        </row>
        <row r="1193">
          <cell r="E1193" t="str">
            <v>RIM0000008</v>
          </cell>
          <cell r="F1193" t="str">
            <v>3GD球座</v>
          </cell>
          <cell r="G1193" t="str">
            <v>POM  黑色</v>
          </cell>
          <cell r="H1193" t="str">
            <v>Ea</v>
          </cell>
          <cell r="I1193">
            <v>26006</v>
          </cell>
          <cell r="J1193">
            <v>1.8236167134000001</v>
          </cell>
          <cell r="K1193">
            <v>1.7995660849999999</v>
          </cell>
          <cell r="L1193">
            <v>47424.976248680403</v>
          </cell>
          <cell r="M1193">
            <v>9290</v>
          </cell>
          <cell r="N1193">
            <v>1.813434167</v>
          </cell>
          <cell r="O1193">
            <v>1.7995660849999999</v>
          </cell>
          <cell r="P1193">
            <v>1.3868082E-2</v>
          </cell>
          <cell r="Q1193">
            <v>16846.803411429999</v>
          </cell>
          <cell r="R1193">
            <v>-29740</v>
          </cell>
        </row>
        <row r="1194">
          <cell r="E1194" t="str">
            <v>RIM0000009</v>
          </cell>
          <cell r="F1194" t="str">
            <v>球头弹卡</v>
          </cell>
          <cell r="G1194" t="str">
            <v>50CrVA</v>
          </cell>
          <cell r="H1194" t="str">
            <v>Ea</v>
          </cell>
          <cell r="I1194">
            <v>4983</v>
          </cell>
          <cell r="J1194">
            <v>0.27683655099999999</v>
          </cell>
          <cell r="K1194">
            <v>0.3</v>
          </cell>
          <cell r="L1194">
            <v>1379.4765336329999</v>
          </cell>
          <cell r="M1194">
            <v>3500</v>
          </cell>
          <cell r="N1194">
            <v>0.28613309269999998</v>
          </cell>
          <cell r="O1194">
            <v>0.3</v>
          </cell>
          <cell r="P1194">
            <v>-1.38669073E-2</v>
          </cell>
          <cell r="Q1194">
            <v>1001.46582445</v>
          </cell>
          <cell r="R1194">
            <v>-5000</v>
          </cell>
        </row>
        <row r="1195">
          <cell r="E1195" t="str">
            <v>RIM0000010</v>
          </cell>
          <cell r="F1195" t="str">
            <v>3GD手柄弹簧</v>
          </cell>
          <cell r="G1195" t="str">
            <v>65Mn</v>
          </cell>
          <cell r="H1195" t="str">
            <v>Ea</v>
          </cell>
          <cell r="I1195">
            <v>3749</v>
          </cell>
          <cell r="J1195">
            <v>0.1199625054</v>
          </cell>
          <cell r="K1195">
            <v>0.13</v>
          </cell>
          <cell r="L1195">
            <v>449.73943274459998</v>
          </cell>
          <cell r="M1195">
            <v>0</v>
          </cell>
          <cell r="N1195">
            <v>0.12399100690000001</v>
          </cell>
          <cell r="O1195">
            <v>0.13</v>
          </cell>
          <cell r="P1195">
            <v>-6.0089931000000003E-3</v>
          </cell>
          <cell r="Q1195">
            <v>0</v>
          </cell>
          <cell r="R1195">
            <v>-2852</v>
          </cell>
        </row>
        <row r="1196">
          <cell r="E1196" t="str">
            <v>RIM0000011</v>
          </cell>
          <cell r="F1196" t="str">
            <v>3GD镜片</v>
          </cell>
          <cell r="G1196" t="str">
            <v>优质浮法玻璃</v>
          </cell>
          <cell r="H1196" t="str">
            <v>Ea</v>
          </cell>
          <cell r="I1196">
            <v>794</v>
          </cell>
          <cell r="J1196">
            <v>3.9679905642</v>
          </cell>
          <cell r="K1196">
            <v>4.3</v>
          </cell>
          <cell r="L1196">
            <v>3150.5845079748001</v>
          </cell>
          <cell r="M1196">
            <v>0</v>
          </cell>
          <cell r="N1196">
            <v>4.1012409958999996</v>
          </cell>
          <cell r="O1196">
            <v>4.3</v>
          </cell>
          <cell r="P1196">
            <v>-0.1987590041</v>
          </cell>
          <cell r="Q1196">
            <v>0</v>
          </cell>
          <cell r="R1196">
            <v>0</v>
          </cell>
        </row>
        <row r="1197">
          <cell r="E1197" t="str">
            <v>RIM0000013</v>
          </cell>
          <cell r="F1197" t="str">
            <v>18D镜壳</v>
          </cell>
          <cell r="G1197" t="str">
            <v>PC+ASA黑色</v>
          </cell>
          <cell r="H1197" t="str">
            <v>Ea</v>
          </cell>
          <cell r="I1197">
            <v>7751</v>
          </cell>
          <cell r="J1197">
            <v>7.1475286538000002</v>
          </cell>
          <cell r="K1197">
            <v>7.061731</v>
          </cell>
          <cell r="L1197">
            <v>55400.494595603799</v>
          </cell>
          <cell r="M1197">
            <v>17216</v>
          </cell>
          <cell r="N1197">
            <v>7.2773053363000004</v>
          </cell>
          <cell r="O1197">
            <v>7.061731</v>
          </cell>
          <cell r="P1197">
            <v>0.2155743363</v>
          </cell>
          <cell r="Q1197">
            <v>125286.088669741</v>
          </cell>
          <cell r="R1197">
            <v>-21060</v>
          </cell>
        </row>
        <row r="1198">
          <cell r="E1198" t="str">
            <v>RIM0000015</v>
          </cell>
          <cell r="F1198" t="str">
            <v>18D球座</v>
          </cell>
          <cell r="G1198" t="str">
            <v>POM  黑色</v>
          </cell>
          <cell r="H1198" t="str">
            <v>Ea</v>
          </cell>
          <cell r="I1198">
            <v>13321</v>
          </cell>
          <cell r="J1198">
            <v>1.8745333731</v>
          </cell>
          <cell r="K1198">
            <v>1.85474304</v>
          </cell>
          <cell r="L1198">
            <v>24970.659063065101</v>
          </cell>
          <cell r="M1198">
            <v>11100</v>
          </cell>
          <cell r="N1198">
            <v>1.8606164838999999</v>
          </cell>
          <cell r="O1198">
            <v>1.85474304</v>
          </cell>
          <cell r="P1198">
            <v>5.8734438999999998E-3</v>
          </cell>
          <cell r="Q1198">
            <v>20652.84297129</v>
          </cell>
          <cell r="R1198">
            <v>-23521</v>
          </cell>
        </row>
        <row r="1199">
          <cell r="E1199" t="str">
            <v>RIM0000016</v>
          </cell>
          <cell r="F1199" t="str">
            <v>18D手柄</v>
          </cell>
          <cell r="G1199" t="str">
            <v>POM  黑色</v>
          </cell>
          <cell r="H1199" t="str">
            <v>Ea</v>
          </cell>
          <cell r="I1199">
            <v>43931</v>
          </cell>
          <cell r="J1199">
            <v>0.79935453779999999</v>
          </cell>
          <cell r="K1199">
            <v>0.78380786749999998</v>
          </cell>
          <cell r="L1199">
            <v>35116.444200091799</v>
          </cell>
          <cell r="M1199">
            <v>0</v>
          </cell>
          <cell r="N1199">
            <v>0.79839202769999995</v>
          </cell>
          <cell r="O1199">
            <v>0.78380786749999998</v>
          </cell>
          <cell r="P1199">
            <v>1.45841602E-2</v>
          </cell>
          <cell r="Q1199">
            <v>0</v>
          </cell>
          <cell r="R1199">
            <v>-38886</v>
          </cell>
        </row>
        <row r="1200">
          <cell r="E1200" t="str">
            <v>RIM0000017</v>
          </cell>
          <cell r="F1200" t="str">
            <v>18D镜杆</v>
          </cell>
          <cell r="G1200" t="str">
            <v>AlSi12(Fe)  黑色</v>
          </cell>
          <cell r="H1200" t="str">
            <v>Ea</v>
          </cell>
          <cell r="I1200">
            <v>663</v>
          </cell>
          <cell r="J1200">
            <v>4.3777086596999997</v>
          </cell>
          <cell r="K1200">
            <v>4.7439999999999998</v>
          </cell>
          <cell r="L1200">
            <v>2902.4208413811002</v>
          </cell>
          <cell r="M1200">
            <v>0</v>
          </cell>
          <cell r="N1200">
            <v>4.5247179731999996</v>
          </cell>
          <cell r="O1200">
            <v>4.7439999999999998</v>
          </cell>
          <cell r="P1200">
            <v>-0.2192820268</v>
          </cell>
          <cell r="Q1200">
            <v>0</v>
          </cell>
          <cell r="R1200">
            <v>0</v>
          </cell>
        </row>
        <row r="1201">
          <cell r="E1201" t="str">
            <v>RIM0000018</v>
          </cell>
          <cell r="F1201" t="str">
            <v>18D胶条</v>
          </cell>
          <cell r="G1201" t="str">
            <v>TPV</v>
          </cell>
          <cell r="H1201" t="str">
            <v>Ea</v>
          </cell>
          <cell r="I1201">
            <v>7091</v>
          </cell>
          <cell r="J1201">
            <v>7.3823080299999996E-2</v>
          </cell>
          <cell r="K1201">
            <v>0.08</v>
          </cell>
          <cell r="L1201">
            <v>523.47946240730005</v>
          </cell>
          <cell r="M1201">
            <v>0</v>
          </cell>
          <cell r="N1201">
            <v>0.08</v>
          </cell>
          <cell r="O1201">
            <v>0.08</v>
          </cell>
          <cell r="P1201">
            <v>0</v>
          </cell>
          <cell r="Q1201">
            <v>0</v>
          </cell>
          <cell r="R1201">
            <v>-7091</v>
          </cell>
        </row>
        <row r="1202">
          <cell r="E1202" t="str">
            <v>RIM0000019</v>
          </cell>
          <cell r="F1202" t="str">
            <v>18D安装弹片</v>
          </cell>
          <cell r="G1202" t="str">
            <v>65Mn</v>
          </cell>
          <cell r="H1202" t="str">
            <v>Ea</v>
          </cell>
          <cell r="I1202">
            <v>38198</v>
          </cell>
          <cell r="J1202">
            <v>0.22146924079999999</v>
          </cell>
          <cell r="K1202">
            <v>0.24</v>
          </cell>
          <cell r="L1202">
            <v>8459.6820600783994</v>
          </cell>
          <cell r="M1202">
            <v>0</v>
          </cell>
          <cell r="N1202">
            <v>0.22890647419999999</v>
          </cell>
          <cell r="O1202">
            <v>0.24</v>
          </cell>
          <cell r="P1202">
            <v>-1.10935258E-2</v>
          </cell>
          <cell r="Q1202">
            <v>0</v>
          </cell>
          <cell r="R1202">
            <v>-38000</v>
          </cell>
        </row>
        <row r="1203">
          <cell r="E1203" t="str">
            <v>RIM0000021</v>
          </cell>
          <cell r="F1203" t="str">
            <v>昼夜调节弹片</v>
          </cell>
          <cell r="G1203" t="str">
            <v>SUS 301</v>
          </cell>
          <cell r="H1203" t="str">
            <v>Ea</v>
          </cell>
          <cell r="I1203">
            <v>14551</v>
          </cell>
          <cell r="J1203">
            <v>0.2491528959</v>
          </cell>
          <cell r="K1203">
            <v>0.27</v>
          </cell>
          <cell r="L1203">
            <v>3625.4237882409002</v>
          </cell>
          <cell r="M1203">
            <v>0</v>
          </cell>
          <cell r="N1203">
            <v>0.25751978349999999</v>
          </cell>
          <cell r="O1203">
            <v>0.27</v>
          </cell>
          <cell r="P1203">
            <v>-1.24802165E-2</v>
          </cell>
          <cell r="Q1203">
            <v>0</v>
          </cell>
          <cell r="R1203">
            <v>-11970</v>
          </cell>
        </row>
        <row r="1204">
          <cell r="E1204" t="str">
            <v>RIM0000022</v>
          </cell>
          <cell r="F1204" t="str">
            <v>M20室内镜体</v>
          </cell>
          <cell r="G1204" t="str">
            <v>PP</v>
          </cell>
          <cell r="H1204" t="str">
            <v>Ea</v>
          </cell>
          <cell r="I1204">
            <v>1157</v>
          </cell>
          <cell r="J1204">
            <v>6.3337941254999999</v>
          </cell>
          <cell r="K1204">
            <v>6.1277709089999997</v>
          </cell>
          <cell r="L1204">
            <v>7328.1998032034999</v>
          </cell>
          <cell r="M1204">
            <v>0</v>
          </cell>
          <cell r="N1204">
            <v>6.3929759037</v>
          </cell>
          <cell r="O1204">
            <v>6.1277709089999997</v>
          </cell>
          <cell r="P1204">
            <v>0.26520499469999997</v>
          </cell>
          <cell r="Q1204">
            <v>0</v>
          </cell>
          <cell r="R1204">
            <v>0</v>
          </cell>
        </row>
        <row r="1205">
          <cell r="E1205" t="str">
            <v>RIM0000024</v>
          </cell>
          <cell r="F1205" t="str">
            <v>M20内视镜片</v>
          </cell>
          <cell r="G1205" t="str">
            <v>浮法玻璃</v>
          </cell>
          <cell r="H1205" t="str">
            <v>Ea</v>
          </cell>
          <cell r="I1205">
            <v>1310</v>
          </cell>
          <cell r="J1205">
            <v>3.9679905642</v>
          </cell>
          <cell r="K1205">
            <v>4.3</v>
          </cell>
          <cell r="L1205">
            <v>5198.0676391019997</v>
          </cell>
          <cell r="M1205">
            <v>0</v>
          </cell>
          <cell r="N1205">
            <v>4.1012409958999996</v>
          </cell>
          <cell r="O1205">
            <v>4.3</v>
          </cell>
          <cell r="P1205">
            <v>-0.1987590041</v>
          </cell>
          <cell r="Q1205">
            <v>0</v>
          </cell>
          <cell r="R1205">
            <v>0</v>
          </cell>
        </row>
        <row r="1206">
          <cell r="E1206" t="str">
            <v>RIM0000025</v>
          </cell>
          <cell r="F1206" t="str">
            <v>M20翻转手柄</v>
          </cell>
          <cell r="G1206" t="str">
            <v>PP</v>
          </cell>
          <cell r="H1206" t="str">
            <v>Ea</v>
          </cell>
          <cell r="I1206">
            <v>1266</v>
          </cell>
          <cell r="J1206">
            <v>4.7340743925000002</v>
          </cell>
          <cell r="K1206">
            <v>4.5590599530000002</v>
          </cell>
          <cell r="L1206">
            <v>5993.3381809049997</v>
          </cell>
          <cell r="M1206">
            <v>0</v>
          </cell>
          <cell r="N1206">
            <v>4.8017146967000004</v>
          </cell>
          <cell r="O1206">
            <v>4.5590599530000002</v>
          </cell>
          <cell r="P1206">
            <v>0.24265474370000001</v>
          </cell>
          <cell r="Q1206">
            <v>0</v>
          </cell>
          <cell r="R1206">
            <v>0</v>
          </cell>
        </row>
        <row r="1207">
          <cell r="E1207" t="str">
            <v>RIM0000033</v>
          </cell>
          <cell r="F1207" t="str">
            <v>901A0室内镜山东出口</v>
          </cell>
          <cell r="G1207" t="str">
            <v>L0823020901A0</v>
          </cell>
          <cell r="H1207" t="str">
            <v>Ea</v>
          </cell>
          <cell r="I1207">
            <v>250</v>
          </cell>
          <cell r="J1207">
            <v>8.5738291458999996</v>
          </cell>
          <cell r="K1207">
            <v>9.0326442500000006</v>
          </cell>
          <cell r="L1207">
            <v>2143.4572864749998</v>
          </cell>
          <cell r="M1207">
            <v>80</v>
          </cell>
          <cell r="N1207">
            <v>8.8177797376000004</v>
          </cell>
          <cell r="O1207">
            <v>9.0326442500000006</v>
          </cell>
          <cell r="P1207">
            <v>-0.21486451240000001</v>
          </cell>
          <cell r="Q1207">
            <v>705.42237900800001</v>
          </cell>
          <cell r="R1207">
            <v>0</v>
          </cell>
        </row>
        <row r="1208">
          <cell r="E1208" t="str">
            <v>RIM0000034</v>
          </cell>
          <cell r="F1208" t="str">
            <v>901A0室内镜山东</v>
          </cell>
          <cell r="G1208" t="str">
            <v>L0823020901A0</v>
          </cell>
          <cell r="H1208" t="str">
            <v>Ea</v>
          </cell>
          <cell r="I1208">
            <v>4299</v>
          </cell>
          <cell r="J1208">
            <v>8.4339953128000005</v>
          </cell>
          <cell r="K1208">
            <v>8.8811102500000008</v>
          </cell>
          <cell r="L1208">
            <v>36257.745849727202</v>
          </cell>
          <cell r="M1208">
            <v>2480</v>
          </cell>
          <cell r="N1208">
            <v>8.6732500974000004</v>
          </cell>
          <cell r="O1208">
            <v>8.8811102500000008</v>
          </cell>
          <cell r="P1208">
            <v>-0.20786015259999999</v>
          </cell>
          <cell r="Q1208">
            <v>21509.660241551999</v>
          </cell>
          <cell r="R1208">
            <v>-1041</v>
          </cell>
        </row>
        <row r="1209">
          <cell r="E1209" t="str">
            <v>RIM0000039</v>
          </cell>
          <cell r="F1209" t="str">
            <v>济南轻卡室内镜</v>
          </cell>
          <cell r="G1209" t="str">
            <v>LG1611771004/1</v>
          </cell>
          <cell r="H1209" t="str">
            <v>Ea</v>
          </cell>
          <cell r="I1209">
            <v>911</v>
          </cell>
          <cell r="J1209">
            <v>8.2485148237000008</v>
          </cell>
          <cell r="K1209">
            <v>8.6801102500000002</v>
          </cell>
          <cell r="L1209">
            <v>7514.3970043907002</v>
          </cell>
          <cell r="M1209">
            <v>0</v>
          </cell>
          <cell r="N1209">
            <v>8.4815409251999991</v>
          </cell>
          <cell r="O1209">
            <v>8.6801102500000002</v>
          </cell>
          <cell r="P1209">
            <v>-0.1985693248</v>
          </cell>
          <cell r="Q1209">
            <v>0</v>
          </cell>
          <cell r="R1209">
            <v>-300</v>
          </cell>
        </row>
        <row r="1210">
          <cell r="E1210" t="str">
            <v>RIM0000040</v>
          </cell>
          <cell r="F1210" t="str">
            <v>1B183-3000室内镜山东</v>
          </cell>
          <cell r="G1210" t="str">
            <v>1B18382103000</v>
          </cell>
          <cell r="H1210" t="str">
            <v>Ea</v>
          </cell>
          <cell r="I1210">
            <v>1093</v>
          </cell>
          <cell r="J1210">
            <v>8.4051161469999993</v>
          </cell>
          <cell r="K1210">
            <v>8.7673845000000004</v>
          </cell>
          <cell r="L1210">
            <v>9186.7919486709998</v>
          </cell>
          <cell r="M1210">
            <v>1350</v>
          </cell>
          <cell r="N1210">
            <v>8.5911137233999995</v>
          </cell>
          <cell r="O1210">
            <v>8.7673845000000004</v>
          </cell>
          <cell r="P1210">
            <v>-0.17627077660000001</v>
          </cell>
          <cell r="Q1210">
            <v>11598.003526590001</v>
          </cell>
          <cell r="R1210">
            <v>-1393</v>
          </cell>
        </row>
        <row r="1211">
          <cell r="E1211" t="str">
            <v>RIM0000043</v>
          </cell>
          <cell r="F1211" t="str">
            <v>1B158-01室内镜</v>
          </cell>
          <cell r="G1211" t="str">
            <v>1B15837100001</v>
          </cell>
          <cell r="H1211" t="str">
            <v>Ea</v>
          </cell>
          <cell r="I1211">
            <v>1164</v>
          </cell>
          <cell r="J1211">
            <v>20.510236090700001</v>
          </cell>
          <cell r="K1211">
            <v>20.580424798799999</v>
          </cell>
          <cell r="L1211">
            <v>23873.914809574799</v>
          </cell>
          <cell r="M1211">
            <v>1300</v>
          </cell>
          <cell r="N1211">
            <v>19.709803195599999</v>
          </cell>
          <cell r="O1211">
            <v>20.580424798799999</v>
          </cell>
          <cell r="P1211">
            <v>-0.87062160320000004</v>
          </cell>
          <cell r="Q1211">
            <v>25622.744154280001</v>
          </cell>
          <cell r="R1211">
            <v>-1799</v>
          </cell>
        </row>
        <row r="1212">
          <cell r="E1212" t="str">
            <v>RIM0000044</v>
          </cell>
          <cell r="F1212" t="str">
            <v>805室内镜</v>
          </cell>
          <cell r="G1212" t="str">
            <v>1B18082100805</v>
          </cell>
          <cell r="H1212" t="str">
            <v>Ea</v>
          </cell>
          <cell r="I1212">
            <v>10</v>
          </cell>
          <cell r="J1212">
            <v>8.4339953128000005</v>
          </cell>
          <cell r="K1212">
            <v>8.8811102500000008</v>
          </cell>
          <cell r="L1212">
            <v>84.339953128000005</v>
          </cell>
          <cell r="M1212">
            <v>0</v>
          </cell>
          <cell r="N1212">
            <v>8.6732500974000004</v>
          </cell>
          <cell r="O1212">
            <v>8.8811102500000008</v>
          </cell>
          <cell r="P1212">
            <v>-0.20786015259999999</v>
          </cell>
          <cell r="Q1212">
            <v>0</v>
          </cell>
          <cell r="R1212">
            <v>0</v>
          </cell>
        </row>
        <row r="1213">
          <cell r="E1213" t="str">
            <v>RIM0000047</v>
          </cell>
          <cell r="F1213" t="str">
            <v>1B178-03室内镜</v>
          </cell>
          <cell r="G1213" t="str">
            <v>1B17837100003</v>
          </cell>
          <cell r="H1213" t="str">
            <v>Ea</v>
          </cell>
          <cell r="I1213">
            <v>1057</v>
          </cell>
          <cell r="J1213">
            <v>19.8658091002</v>
          </cell>
          <cell r="K1213">
            <v>19.964507565800002</v>
          </cell>
          <cell r="L1213">
            <v>20998.160218911398</v>
          </cell>
          <cell r="M1213">
            <v>0</v>
          </cell>
          <cell r="N1213">
            <v>20.324869147400001</v>
          </cell>
          <cell r="O1213">
            <v>19.964507565800002</v>
          </cell>
          <cell r="P1213">
            <v>0.36036158159999998</v>
          </cell>
          <cell r="Q1213">
            <v>0</v>
          </cell>
          <cell r="R1213">
            <v>-162</v>
          </cell>
        </row>
        <row r="1214">
          <cell r="E1214" t="str">
            <v>RIM0000048</v>
          </cell>
          <cell r="F1214" t="str">
            <v>1B178-02室内镜</v>
          </cell>
          <cell r="G1214" t="str">
            <v>1B17837100002</v>
          </cell>
          <cell r="H1214" t="str">
            <v>Ea</v>
          </cell>
          <cell r="I1214">
            <v>379</v>
          </cell>
          <cell r="J1214">
            <v>19.8658091002</v>
          </cell>
          <cell r="K1214">
            <v>19.964507565800002</v>
          </cell>
          <cell r="L1214">
            <v>7529.1416489758003</v>
          </cell>
          <cell r="M1214">
            <v>10</v>
          </cell>
          <cell r="N1214">
            <v>20.324869147400001</v>
          </cell>
          <cell r="O1214">
            <v>19.964507565800002</v>
          </cell>
          <cell r="P1214">
            <v>0.36036158159999998</v>
          </cell>
          <cell r="Q1214">
            <v>203.248691474</v>
          </cell>
          <cell r="R1214">
            <v>-5</v>
          </cell>
        </row>
        <row r="1215">
          <cell r="E1215" t="str">
            <v>RIM0000049</v>
          </cell>
          <cell r="F1215" t="str">
            <v>1B169-71室内镜</v>
          </cell>
          <cell r="G1215" t="str">
            <v>1B16937100071</v>
          </cell>
          <cell r="H1215" t="str">
            <v>Ea</v>
          </cell>
          <cell r="I1215">
            <v>179</v>
          </cell>
          <cell r="J1215">
            <v>19.670209312299999</v>
          </cell>
          <cell r="K1215">
            <v>19.752541565800001</v>
          </cell>
          <cell r="L1215">
            <v>3520.9674669016999</v>
          </cell>
          <cell r="M1215">
            <v>0</v>
          </cell>
          <cell r="N1215">
            <v>20.122700857000002</v>
          </cell>
          <cell r="O1215">
            <v>19.752541565800001</v>
          </cell>
          <cell r="P1215">
            <v>0.37015929120000002</v>
          </cell>
          <cell r="Q1215">
            <v>0</v>
          </cell>
          <cell r="R1215">
            <v>-29</v>
          </cell>
        </row>
        <row r="1216">
          <cell r="E1216" t="str">
            <v>RIM0000050</v>
          </cell>
          <cell r="F1216" t="str">
            <v>1B169-15室内镜</v>
          </cell>
          <cell r="G1216" t="str">
            <v>1B16937100015</v>
          </cell>
          <cell r="H1216" t="str">
            <v>Ea</v>
          </cell>
          <cell r="I1216">
            <v>1278</v>
          </cell>
          <cell r="J1216">
            <v>19.668220703100001</v>
          </cell>
          <cell r="K1216">
            <v>19.7503865658</v>
          </cell>
          <cell r="L1216">
            <v>25135.986058561801</v>
          </cell>
          <cell r="M1216">
            <v>10</v>
          </cell>
          <cell r="N1216">
            <v>20.120645467599999</v>
          </cell>
          <cell r="O1216">
            <v>19.7503865658</v>
          </cell>
          <cell r="P1216">
            <v>0.37025890179999998</v>
          </cell>
          <cell r="Q1216">
            <v>201.20645467599999</v>
          </cell>
          <cell r="R1216">
            <v>-628</v>
          </cell>
        </row>
        <row r="1217">
          <cell r="E1217" t="str">
            <v>RIM0000051</v>
          </cell>
          <cell r="F1217" t="str">
            <v>MV3室内镜镜体</v>
          </cell>
          <cell r="G1217" t="str">
            <v>PP</v>
          </cell>
          <cell r="H1217" t="str">
            <v>Ea</v>
          </cell>
          <cell r="I1217">
            <v>249</v>
          </cell>
          <cell r="J1217">
            <v>6.3285136463000002</v>
          </cell>
          <cell r="K1217">
            <v>6.1220486019999996</v>
          </cell>
          <cell r="L1217">
            <v>1575.7998979286999</v>
          </cell>
          <cell r="M1217">
            <v>0</v>
          </cell>
          <cell r="N1217">
            <v>6.4186306383999998</v>
          </cell>
          <cell r="O1217">
            <v>6.1220486019999996</v>
          </cell>
          <cell r="P1217">
            <v>0.29658203640000003</v>
          </cell>
          <cell r="Q1217">
            <v>0</v>
          </cell>
          <cell r="R1217">
            <v>-234</v>
          </cell>
        </row>
        <row r="1218">
          <cell r="E1218" t="str">
            <v>RIM0000054</v>
          </cell>
          <cell r="F1218" t="str">
            <v>158-01室内镜头黑色</v>
          </cell>
          <cell r="G1218" t="str">
            <v>组件黑色</v>
          </cell>
          <cell r="H1218" t="str">
            <v>Ea</v>
          </cell>
          <cell r="I1218">
            <v>0</v>
          </cell>
          <cell r="J1218">
            <v>1.4925999999999999</v>
          </cell>
          <cell r="K1218">
            <v>1.4925999999999999</v>
          </cell>
          <cell r="L1218">
            <v>0</v>
          </cell>
          <cell r="M1218">
            <v>1334</v>
          </cell>
          <cell r="N1218">
            <v>1.4236075141</v>
          </cell>
          <cell r="O1218">
            <v>1.4925999999999999</v>
          </cell>
          <cell r="P1218">
            <v>-6.8992485899999997E-2</v>
          </cell>
          <cell r="Q1218">
            <v>1899.0924238094001</v>
          </cell>
          <cell r="R1218">
            <v>-1318</v>
          </cell>
        </row>
        <row r="1219">
          <cell r="E1219" t="str">
            <v>RIM0000064</v>
          </cell>
          <cell r="F1219" t="str">
            <v>1029室杆盘黑色(短)</v>
          </cell>
          <cell r="G1219" t="str">
            <v>ABS黑色</v>
          </cell>
          <cell r="H1219" t="str">
            <v>Ea</v>
          </cell>
          <cell r="I1219">
            <v>0</v>
          </cell>
          <cell r="J1219">
            <v>7.5351583</v>
          </cell>
          <cell r="K1219">
            <v>7.5351583</v>
          </cell>
          <cell r="L1219">
            <v>0</v>
          </cell>
          <cell r="M1219">
            <v>1304</v>
          </cell>
          <cell r="N1219">
            <v>7.9019987141000003</v>
          </cell>
          <cell r="O1219">
            <v>7.5351583</v>
          </cell>
          <cell r="P1219">
            <v>0.36684041410000001</v>
          </cell>
          <cell r="Q1219">
            <v>10304.206323186399</v>
          </cell>
          <cell r="R1219">
            <v>-1300</v>
          </cell>
        </row>
        <row r="1220">
          <cell r="E1220" t="str">
            <v>RIM0000067</v>
          </cell>
          <cell r="F1220" t="str">
            <v>1780室内镜杆</v>
          </cell>
          <cell r="G1220" t="str">
            <v>铸铝喷涂浅灰</v>
          </cell>
          <cell r="H1220" t="str">
            <v>Ea</v>
          </cell>
          <cell r="I1220">
            <v>25</v>
          </cell>
          <cell r="J1220">
            <v>2.5745799242</v>
          </cell>
          <cell r="K1220">
            <v>2.79</v>
          </cell>
          <cell r="L1220">
            <v>64.364498104999996</v>
          </cell>
          <cell r="M1220">
            <v>1494</v>
          </cell>
          <cell r="N1220">
            <v>2.6610377624999999</v>
          </cell>
          <cell r="O1220">
            <v>2.79</v>
          </cell>
          <cell r="P1220">
            <v>-0.12896223749999999</v>
          </cell>
          <cell r="Q1220">
            <v>3975.5904171749999</v>
          </cell>
          <cell r="R1220">
            <v>-1350</v>
          </cell>
        </row>
        <row r="1221">
          <cell r="E1221" t="str">
            <v>RIM0000069</v>
          </cell>
          <cell r="F1221" t="str">
            <v>1029室尼龙垫</v>
          </cell>
          <cell r="G1221" t="str">
            <v>Pa6</v>
          </cell>
          <cell r="H1221" t="str">
            <v>Ea</v>
          </cell>
          <cell r="I1221">
            <v>14092</v>
          </cell>
          <cell r="J1221">
            <v>0.68342128000000002</v>
          </cell>
          <cell r="K1221">
            <v>0.65817424999999996</v>
          </cell>
          <cell r="L1221">
            <v>9630.7726777600001</v>
          </cell>
          <cell r="M1221">
            <v>0</v>
          </cell>
          <cell r="N1221">
            <v>0.69318892980000002</v>
          </cell>
          <cell r="O1221">
            <v>0.65817424999999996</v>
          </cell>
          <cell r="P1221">
            <v>3.5014679799999997E-2</v>
          </cell>
          <cell r="Q1221">
            <v>0</v>
          </cell>
          <cell r="R1221">
            <v>-8020</v>
          </cell>
        </row>
        <row r="1222">
          <cell r="E1222" t="str">
            <v>RIM0000070</v>
          </cell>
          <cell r="F1222" t="str">
            <v>1029新室内蒙子</v>
          </cell>
          <cell r="G1222" t="str">
            <v>PC透明</v>
          </cell>
          <cell r="H1222" t="str">
            <v>Ea</v>
          </cell>
          <cell r="I1222">
            <v>0</v>
          </cell>
          <cell r="J1222">
            <v>0.98680000000000001</v>
          </cell>
          <cell r="K1222">
            <v>0.98680000000000001</v>
          </cell>
          <cell r="L1222">
            <v>0</v>
          </cell>
          <cell r="M1222">
            <v>1300</v>
          </cell>
          <cell r="N1222">
            <v>0.98680000000000001</v>
          </cell>
          <cell r="O1222">
            <v>0.98680000000000001</v>
          </cell>
          <cell r="P1222">
            <v>0</v>
          </cell>
          <cell r="Q1222">
            <v>1282.8399999999999</v>
          </cell>
          <cell r="R1222">
            <v>-1300</v>
          </cell>
        </row>
        <row r="1223">
          <cell r="E1223" t="str">
            <v>RIM0000071</v>
          </cell>
          <cell r="F1223" t="str">
            <v>1475室内蒙子</v>
          </cell>
          <cell r="G1223" t="str">
            <v>PC透明</v>
          </cell>
          <cell r="H1223" t="str">
            <v>Ea</v>
          </cell>
          <cell r="I1223">
            <v>1983</v>
          </cell>
          <cell r="J1223">
            <v>6.9237122371000002</v>
          </cell>
          <cell r="K1223">
            <v>6.6846183999999997</v>
          </cell>
          <cell r="L1223">
            <v>13729.7213661693</v>
          </cell>
          <cell r="M1223">
            <v>0</v>
          </cell>
          <cell r="N1223">
            <v>7.0253358563999999</v>
          </cell>
          <cell r="O1223">
            <v>6.6846183999999997</v>
          </cell>
          <cell r="P1223">
            <v>0.34071745640000001</v>
          </cell>
          <cell r="Q1223">
            <v>0</v>
          </cell>
          <cell r="R1223">
            <v>-80</v>
          </cell>
        </row>
        <row r="1224">
          <cell r="E1224" t="str">
            <v>RIM0000072</v>
          </cell>
          <cell r="F1224" t="str">
            <v>1028室铁件</v>
          </cell>
          <cell r="G1224" t="str">
            <v>Q235镀锌</v>
          </cell>
          <cell r="H1224" t="str">
            <v>Ea</v>
          </cell>
          <cell r="I1224">
            <v>3185</v>
          </cell>
          <cell r="J1224">
            <v>6.8194070400000001E-2</v>
          </cell>
          <cell r="K1224">
            <v>7.3899999999999993E-2</v>
          </cell>
          <cell r="L1224">
            <v>217.19811422399999</v>
          </cell>
          <cell r="M1224">
            <v>2545</v>
          </cell>
          <cell r="N1224">
            <v>7.0484118499999998E-2</v>
          </cell>
          <cell r="O1224">
            <v>7.3899999999999993E-2</v>
          </cell>
          <cell r="P1224">
            <v>-3.4158815000000001E-3</v>
          </cell>
          <cell r="Q1224">
            <v>179.38208158250001</v>
          </cell>
          <cell r="R1224">
            <v>-5230</v>
          </cell>
        </row>
        <row r="1225">
          <cell r="E1225" t="str">
            <v>RIM0000073</v>
          </cell>
          <cell r="F1225" t="str">
            <v>1029室打铁片(新)</v>
          </cell>
          <cell r="G1225" t="str">
            <v>Q235</v>
          </cell>
          <cell r="H1225" t="str">
            <v>Ea</v>
          </cell>
          <cell r="I1225">
            <v>596</v>
          </cell>
          <cell r="J1225">
            <v>4.5401194399999997E-2</v>
          </cell>
          <cell r="K1225">
            <v>4.9200000000000001E-2</v>
          </cell>
          <cell r="L1225">
            <v>27.059111862400002</v>
          </cell>
          <cell r="M1225">
            <v>10</v>
          </cell>
          <cell r="N1225">
            <v>4.6925827199999999E-2</v>
          </cell>
          <cell r="O1225">
            <v>4.9200000000000001E-2</v>
          </cell>
          <cell r="P1225">
            <v>-2.2741727999999999E-3</v>
          </cell>
          <cell r="Q1225">
            <v>0.46925827199999998</v>
          </cell>
          <cell r="R1225">
            <v>-10</v>
          </cell>
        </row>
        <row r="1226">
          <cell r="E1226" t="str">
            <v>RIM0000074</v>
          </cell>
          <cell r="F1226" t="str">
            <v>1029室打铁片</v>
          </cell>
          <cell r="G1226" t="str">
            <v>Q235</v>
          </cell>
          <cell r="H1226" t="str">
            <v>Ea</v>
          </cell>
          <cell r="I1226">
            <v>208</v>
          </cell>
          <cell r="J1226">
            <v>4.5401194399999997E-2</v>
          </cell>
          <cell r="K1226">
            <v>4.9200000000000001E-2</v>
          </cell>
          <cell r="L1226">
            <v>9.4434484352000005</v>
          </cell>
          <cell r="M1226">
            <v>1300</v>
          </cell>
          <cell r="N1226">
            <v>4.6925827199999999E-2</v>
          </cell>
          <cell r="O1226">
            <v>4.9200000000000001E-2</v>
          </cell>
          <cell r="P1226">
            <v>-2.2741727999999999E-3</v>
          </cell>
          <cell r="Q1226">
            <v>61.003575359999999</v>
          </cell>
          <cell r="R1226">
            <v>-1300</v>
          </cell>
        </row>
        <row r="1227">
          <cell r="E1227" t="str">
            <v>RIM0000075</v>
          </cell>
          <cell r="F1227" t="str">
            <v>1029室灯泡卡子</v>
          </cell>
          <cell r="G1227" t="str">
            <v>65Mn镀铜</v>
          </cell>
          <cell r="H1227" t="str">
            <v>Ea</v>
          </cell>
          <cell r="I1227">
            <v>4</v>
          </cell>
          <cell r="J1227">
            <v>7.8898416999999998E-2</v>
          </cell>
          <cell r="K1227">
            <v>8.5500000000000007E-2</v>
          </cell>
          <cell r="L1227">
            <v>0.31559366799999999</v>
          </cell>
          <cell r="M1227">
            <v>2640</v>
          </cell>
          <cell r="N1227">
            <v>8.1547931399999996E-2</v>
          </cell>
          <cell r="O1227">
            <v>8.5500000000000007E-2</v>
          </cell>
          <cell r="P1227">
            <v>-3.9520685999999998E-3</v>
          </cell>
          <cell r="Q1227">
            <v>215.286538896</v>
          </cell>
          <cell r="R1227">
            <v>-2640</v>
          </cell>
        </row>
        <row r="1228">
          <cell r="E1228" t="str">
            <v>RIM0000082</v>
          </cell>
          <cell r="F1228" t="str">
            <v>6486室内镜镜片</v>
          </cell>
          <cell r="G1228" t="str">
            <v>浮法玻璃</v>
          </cell>
          <cell r="H1228" t="str">
            <v>Ea</v>
          </cell>
          <cell r="I1228">
            <v>79</v>
          </cell>
          <cell r="J1228">
            <v>1.5119889627</v>
          </cell>
          <cell r="K1228">
            <v>1.6385000000000001</v>
          </cell>
          <cell r="L1228">
            <v>119.44712805330001</v>
          </cell>
          <cell r="M1228">
            <v>1321</v>
          </cell>
          <cell r="N1228">
            <v>1.5627635747999999</v>
          </cell>
          <cell r="O1228">
            <v>1.6385000000000001</v>
          </cell>
          <cell r="P1228">
            <v>-7.5736425199999999E-2</v>
          </cell>
          <cell r="Q1228">
            <v>2064.4106823108</v>
          </cell>
          <cell r="R1228">
            <v>-1217</v>
          </cell>
        </row>
        <row r="1229">
          <cell r="E1229" t="str">
            <v>RIM0000083</v>
          </cell>
          <cell r="F1229" t="str">
            <v>江淮室内镜片</v>
          </cell>
          <cell r="G1229" t="str">
            <v>浮法玻璃</v>
          </cell>
          <cell r="H1229" t="str">
            <v>Ea</v>
          </cell>
          <cell r="I1229">
            <v>11</v>
          </cell>
          <cell r="J1229">
            <v>3.4198541931999999</v>
          </cell>
          <cell r="K1229">
            <v>3.706</v>
          </cell>
          <cell r="L1229">
            <v>37.6183961252</v>
          </cell>
          <cell r="M1229">
            <v>0</v>
          </cell>
          <cell r="N1229">
            <v>3.5346974723</v>
          </cell>
          <cell r="O1229">
            <v>3.706</v>
          </cell>
          <cell r="P1229">
            <v>-0.17130252770000001</v>
          </cell>
          <cell r="Q1229">
            <v>0</v>
          </cell>
          <cell r="R1229">
            <v>0</v>
          </cell>
        </row>
        <row r="1230">
          <cell r="E1230" t="str">
            <v>RIM0000084</v>
          </cell>
          <cell r="F1230" t="str">
            <v>6486室内镜镜杆(黑)</v>
          </cell>
          <cell r="G1230" t="str">
            <v>ZL104黑色亚光</v>
          </cell>
          <cell r="H1230" t="str">
            <v>Ea</v>
          </cell>
          <cell r="I1230">
            <v>0</v>
          </cell>
          <cell r="J1230">
            <v>2.91</v>
          </cell>
          <cell r="K1230">
            <v>2.91</v>
          </cell>
          <cell r="L1230">
            <v>0</v>
          </cell>
          <cell r="M1230">
            <v>480</v>
          </cell>
          <cell r="N1230">
            <v>2.91</v>
          </cell>
          <cell r="O1230">
            <v>2.91</v>
          </cell>
          <cell r="P1230">
            <v>0</v>
          </cell>
          <cell r="Q1230">
            <v>1396.8</v>
          </cell>
          <cell r="R1230">
            <v>-480</v>
          </cell>
        </row>
        <row r="1231">
          <cell r="E1231" t="str">
            <v>RIM0000086</v>
          </cell>
          <cell r="F1231" t="str">
            <v>一汽MV3内视镜镜杆</v>
          </cell>
          <cell r="H1231" t="str">
            <v>Ea</v>
          </cell>
          <cell r="I1231">
            <v>602</v>
          </cell>
          <cell r="J1231">
            <v>4.8723232974000004</v>
          </cell>
          <cell r="K1231">
            <v>5.28</v>
          </cell>
          <cell r="L1231">
            <v>2933.1386250348</v>
          </cell>
          <cell r="M1231">
            <v>0</v>
          </cell>
          <cell r="N1231">
            <v>5.0359424321999997</v>
          </cell>
          <cell r="O1231">
            <v>5.28</v>
          </cell>
          <cell r="P1231">
            <v>-0.24405756780000001</v>
          </cell>
          <cell r="Q1231">
            <v>0</v>
          </cell>
          <cell r="R1231">
            <v>-234</v>
          </cell>
        </row>
        <row r="1232">
          <cell r="E1232" t="str">
            <v>RIM0000087</v>
          </cell>
          <cell r="F1232" t="str">
            <v>6486室内镜蒙子</v>
          </cell>
          <cell r="G1232" t="str">
            <v>PP</v>
          </cell>
          <cell r="H1232" t="str">
            <v>Ea</v>
          </cell>
          <cell r="I1232">
            <v>2819</v>
          </cell>
          <cell r="J1232">
            <v>2.5812966023000001</v>
          </cell>
          <cell r="K1232">
            <v>2.508772945</v>
          </cell>
          <cell r="L1232">
            <v>7276.6751218836998</v>
          </cell>
          <cell r="M1232">
            <v>0</v>
          </cell>
          <cell r="N1232">
            <v>2.4339470024000001</v>
          </cell>
          <cell r="O1232">
            <v>2.508772945</v>
          </cell>
          <cell r="P1232">
            <v>-7.4825942600000001E-2</v>
          </cell>
          <cell r="Q1232">
            <v>0</v>
          </cell>
          <cell r="R1232">
            <v>-480</v>
          </cell>
        </row>
        <row r="1233">
          <cell r="E1233" t="str">
            <v>RIM0000100</v>
          </cell>
          <cell r="F1233" t="str">
            <v>102A0室内镜山东</v>
          </cell>
          <cell r="G1233" t="str">
            <v>L0823020102A0</v>
          </cell>
          <cell r="H1233" t="str">
            <v>Ea</v>
          </cell>
          <cell r="I1233">
            <v>4</v>
          </cell>
          <cell r="J1233">
            <v>8.4339953128000005</v>
          </cell>
          <cell r="K1233">
            <v>8.8811102500000008</v>
          </cell>
          <cell r="L1233">
            <v>33.735981251200002</v>
          </cell>
          <cell r="M1233">
            <v>0</v>
          </cell>
          <cell r="N1233">
            <v>8.6732500974000004</v>
          </cell>
          <cell r="O1233">
            <v>8.8811102500000008</v>
          </cell>
          <cell r="P1233">
            <v>-0.20786015259999999</v>
          </cell>
          <cell r="Q1233">
            <v>0</v>
          </cell>
          <cell r="R1233">
            <v>0</v>
          </cell>
        </row>
        <row r="1234">
          <cell r="E1234" t="str">
            <v>RIM0000103</v>
          </cell>
          <cell r="F1234" t="str">
            <v>18D内镜镜片</v>
          </cell>
          <cell r="G1234" t="str">
            <v>优质浮华玻璃</v>
          </cell>
          <cell r="H1234" t="str">
            <v>Ea</v>
          </cell>
          <cell r="I1234">
            <v>101</v>
          </cell>
          <cell r="J1234">
            <v>3.9679905642</v>
          </cell>
          <cell r="K1234">
            <v>4.3</v>
          </cell>
          <cell r="L1234">
            <v>400.76704698420002</v>
          </cell>
          <cell r="M1234">
            <v>0</v>
          </cell>
          <cell r="N1234">
            <v>4.1012409958999996</v>
          </cell>
          <cell r="O1234">
            <v>4.3</v>
          </cell>
          <cell r="P1234">
            <v>-0.1987590041</v>
          </cell>
          <cell r="Q1234">
            <v>0</v>
          </cell>
          <cell r="R1234">
            <v>0</v>
          </cell>
        </row>
        <row r="1235">
          <cell r="E1235" t="str">
            <v>RIM0000110</v>
          </cell>
          <cell r="F1235" t="str">
            <v>内视镜L0821014003A0</v>
          </cell>
          <cell r="G1235" t="str">
            <v>L0821014003A0</v>
          </cell>
          <cell r="H1235" t="str">
            <v>Ea</v>
          </cell>
          <cell r="I1235">
            <v>30</v>
          </cell>
          <cell r="J1235">
            <v>7.0895072343000001</v>
          </cell>
          <cell r="K1235">
            <v>7.6826999999999996</v>
          </cell>
          <cell r="L1235">
            <v>212.685217029</v>
          </cell>
          <cell r="M1235">
            <v>0</v>
          </cell>
          <cell r="N1235">
            <v>7.3275823720000002</v>
          </cell>
          <cell r="O1235">
            <v>7.6826999999999996</v>
          </cell>
          <cell r="P1235">
            <v>-0.35511762800000002</v>
          </cell>
          <cell r="Q1235">
            <v>0</v>
          </cell>
          <cell r="R1235">
            <v>0</v>
          </cell>
        </row>
        <row r="1236">
          <cell r="E1236" t="str">
            <v>RIM0000113</v>
          </cell>
          <cell r="F1236" t="str">
            <v>6486内视镜</v>
          </cell>
          <cell r="G1236" t="str">
            <v>1K16982100002</v>
          </cell>
          <cell r="H1236" t="str">
            <v>Ea</v>
          </cell>
          <cell r="I1236">
            <v>2039</v>
          </cell>
          <cell r="J1236">
            <v>25.776833194000002</v>
          </cell>
          <cell r="K1236">
            <v>25.757779770999999</v>
          </cell>
          <cell r="L1236">
            <v>52558.962882565997</v>
          </cell>
          <cell r="M1236">
            <v>480</v>
          </cell>
          <cell r="N1236">
            <v>26.000310719000002</v>
          </cell>
          <cell r="O1236">
            <v>25.757779770999999</v>
          </cell>
          <cell r="P1236">
            <v>0.242530948</v>
          </cell>
          <cell r="Q1236">
            <v>12480.14914512</v>
          </cell>
          <cell r="R1236">
            <v>-180</v>
          </cell>
        </row>
        <row r="1237">
          <cell r="E1237" t="str">
            <v>RIM0000120</v>
          </cell>
          <cell r="F1237" t="str">
            <v>一汽MV3内视镜</v>
          </cell>
          <cell r="G1237" t="str">
            <v>8201010-M01-C00/A</v>
          </cell>
          <cell r="H1237" t="str">
            <v>Ea</v>
          </cell>
          <cell r="I1237">
            <v>384</v>
          </cell>
          <cell r="J1237">
            <v>16.199897581599998</v>
          </cell>
          <cell r="K1237">
            <v>16.643246766000001</v>
          </cell>
          <cell r="L1237">
            <v>6220.7606713344003</v>
          </cell>
          <cell r="M1237">
            <v>234</v>
          </cell>
          <cell r="N1237">
            <v>16.538740497100001</v>
          </cell>
          <cell r="O1237">
            <v>16.643246766000001</v>
          </cell>
          <cell r="P1237">
            <v>-0.1045062689</v>
          </cell>
          <cell r="Q1237">
            <v>3870.0652763213998</v>
          </cell>
          <cell r="R1237">
            <v>162</v>
          </cell>
        </row>
        <row r="1238">
          <cell r="E1238" t="str">
            <v>RIM0000127</v>
          </cell>
          <cell r="F1238" t="str">
            <v>顶灯室内镜开关手把护套</v>
          </cell>
          <cell r="H1238" t="str">
            <v>Ea</v>
          </cell>
          <cell r="I1238">
            <v>0</v>
          </cell>
          <cell r="J1238">
            <v>0.26</v>
          </cell>
          <cell r="K1238">
            <v>0.26</v>
          </cell>
          <cell r="L1238">
            <v>0</v>
          </cell>
          <cell r="M1238">
            <v>1500</v>
          </cell>
          <cell r="N1238">
            <v>0.26</v>
          </cell>
          <cell r="O1238">
            <v>0.26</v>
          </cell>
          <cell r="P1238">
            <v>0</v>
          </cell>
          <cell r="Q1238">
            <v>390</v>
          </cell>
          <cell r="R1238">
            <v>-1500</v>
          </cell>
        </row>
        <row r="1239">
          <cell r="E1239" t="str">
            <v>RIM0000129</v>
          </cell>
          <cell r="F1239" t="str">
            <v>G082300000001</v>
          </cell>
          <cell r="G1239" t="str">
            <v>G082300000001</v>
          </cell>
          <cell r="H1239" t="str">
            <v>Ea</v>
          </cell>
          <cell r="I1239">
            <v>81</v>
          </cell>
          <cell r="J1239">
            <v>13.7715495763</v>
          </cell>
          <cell r="K1239">
            <v>13.7644235658</v>
          </cell>
          <cell r="L1239">
            <v>1115.4955156803001</v>
          </cell>
          <cell r="M1239">
            <v>60</v>
          </cell>
          <cell r="N1239">
            <v>14.0068752661</v>
          </cell>
          <cell r="O1239">
            <v>13.7644235658</v>
          </cell>
          <cell r="P1239">
            <v>0.24245170029999999</v>
          </cell>
          <cell r="Q1239">
            <v>840.412515966</v>
          </cell>
          <cell r="R1239">
            <v>-50</v>
          </cell>
        </row>
        <row r="1240">
          <cell r="E1240" t="str">
            <v>RIM0000143</v>
          </cell>
          <cell r="F1240" t="str">
            <v>1029室内镜镜体</v>
          </cell>
          <cell r="H1240" t="str">
            <v>EA</v>
          </cell>
          <cell r="I1240">
            <v>1</v>
          </cell>
          <cell r="J1240">
            <v>1.3011317897000001</v>
          </cell>
          <cell r="K1240">
            <v>1.41</v>
          </cell>
          <cell r="L1240">
            <v>1.3011317897000001</v>
          </cell>
          <cell r="M1240">
            <v>140</v>
          </cell>
          <cell r="N1240">
            <v>1.3448255359000001</v>
          </cell>
          <cell r="O1240">
            <v>1.41</v>
          </cell>
          <cell r="P1240">
            <v>-6.5174464099999996E-2</v>
          </cell>
          <cell r="Q1240">
            <v>188.27557502600001</v>
          </cell>
          <cell r="R1240">
            <v>-80</v>
          </cell>
        </row>
        <row r="1241">
          <cell r="E1241" t="str">
            <v>RIM0000144</v>
          </cell>
          <cell r="F1241" t="str">
            <v>1029室内镜镜框镜片组件</v>
          </cell>
          <cell r="H1241" t="str">
            <v>EA</v>
          </cell>
          <cell r="I1241">
            <v>0</v>
          </cell>
          <cell r="J1241">
            <v>1.7551000000000001</v>
          </cell>
          <cell r="K1241">
            <v>1.7551000000000001</v>
          </cell>
          <cell r="L1241">
            <v>0</v>
          </cell>
          <cell r="M1241">
            <v>80</v>
          </cell>
          <cell r="N1241">
            <v>1.7551000000000001</v>
          </cell>
          <cell r="O1241">
            <v>1.7551000000000001</v>
          </cell>
          <cell r="P1241">
            <v>0</v>
          </cell>
          <cell r="Q1241">
            <v>140.40799999999999</v>
          </cell>
          <cell r="R1241">
            <v>-80</v>
          </cell>
        </row>
        <row r="1242">
          <cell r="E1242" t="str">
            <v>RIM0000146</v>
          </cell>
          <cell r="F1242" t="str">
            <v>1028室内镜镜体</v>
          </cell>
          <cell r="H1242" t="str">
            <v>EA</v>
          </cell>
          <cell r="I1242">
            <v>0</v>
          </cell>
          <cell r="J1242">
            <v>1.41</v>
          </cell>
          <cell r="K1242">
            <v>1.41</v>
          </cell>
          <cell r="L1242">
            <v>0</v>
          </cell>
          <cell r="M1242">
            <v>1853</v>
          </cell>
          <cell r="N1242">
            <v>1.3448255359000001</v>
          </cell>
          <cell r="O1242">
            <v>1.41</v>
          </cell>
          <cell r="P1242">
            <v>-6.5174464099999996E-2</v>
          </cell>
          <cell r="Q1242">
            <v>2491.9617180227001</v>
          </cell>
          <cell r="R1242">
            <v>-1353</v>
          </cell>
        </row>
        <row r="1243">
          <cell r="E1243" t="str">
            <v>RIM0000147</v>
          </cell>
          <cell r="F1243" t="str">
            <v>1028室内镜镜框镜片组件</v>
          </cell>
          <cell r="H1243" t="str">
            <v>EA</v>
          </cell>
          <cell r="I1243">
            <v>0</v>
          </cell>
          <cell r="J1243">
            <v>1.7551000000000001</v>
          </cell>
          <cell r="K1243">
            <v>1.7551000000000001</v>
          </cell>
          <cell r="L1243">
            <v>0</v>
          </cell>
          <cell r="M1243">
            <v>2072</v>
          </cell>
          <cell r="N1243">
            <v>1.6739739702</v>
          </cell>
          <cell r="O1243">
            <v>1.7551000000000001</v>
          </cell>
          <cell r="P1243">
            <v>-8.1126029799999999E-2</v>
          </cell>
          <cell r="Q1243">
            <v>3468.4740662544</v>
          </cell>
          <cell r="R1243">
            <v>-1581</v>
          </cell>
        </row>
        <row r="1244">
          <cell r="E1244" t="str">
            <v>RIM0000148</v>
          </cell>
          <cell r="F1244" t="str">
            <v>欧马克室内镜体</v>
          </cell>
          <cell r="G1244" t="str">
            <v>ABS黑色</v>
          </cell>
          <cell r="H1244" t="str">
            <v>EA</v>
          </cell>
          <cell r="I1244">
            <v>1200</v>
          </cell>
          <cell r="J1244">
            <v>6.5721286328000001</v>
          </cell>
          <cell r="K1244">
            <v>6.3860473249999998</v>
          </cell>
          <cell r="L1244">
            <v>7886.5543593599996</v>
          </cell>
          <cell r="M1244">
            <v>3041</v>
          </cell>
          <cell r="N1244">
            <v>6.6751281555000004</v>
          </cell>
          <cell r="O1244">
            <v>6.3860473249999998</v>
          </cell>
          <cell r="P1244">
            <v>0.2890808305</v>
          </cell>
          <cell r="Q1244">
            <v>20299.0647208755</v>
          </cell>
          <cell r="R1244">
            <v>0</v>
          </cell>
        </row>
        <row r="1245">
          <cell r="E1245" t="str">
            <v>RSM0000001</v>
          </cell>
          <cell r="F1245" t="str">
            <v>H4补盲镜体</v>
          </cell>
          <cell r="G1245" t="str">
            <v>ABS黑色</v>
          </cell>
          <cell r="H1245" t="str">
            <v>Ea</v>
          </cell>
          <cell r="I1245">
            <v>478</v>
          </cell>
          <cell r="J1245">
            <v>10.579953145899999</v>
          </cell>
          <cell r="K1245">
            <v>10.564353840000001</v>
          </cell>
          <cell r="L1245">
            <v>5057.2176037401996</v>
          </cell>
          <cell r="M1245">
            <v>0</v>
          </cell>
          <cell r="N1245">
            <v>10.7911756754</v>
          </cell>
          <cell r="O1245">
            <v>10.564353840000001</v>
          </cell>
          <cell r="P1245">
            <v>0.2268218354</v>
          </cell>
          <cell r="Q1245">
            <v>0</v>
          </cell>
          <cell r="R1245">
            <v>0</v>
          </cell>
        </row>
        <row r="1246">
          <cell r="E1246" t="str">
            <v>RSM0000005</v>
          </cell>
          <cell r="F1246" t="str">
            <v>H4补盲镜压框</v>
          </cell>
          <cell r="G1246" t="str">
            <v>ABS黑色</v>
          </cell>
          <cell r="H1246" t="str">
            <v>Ea</v>
          </cell>
          <cell r="I1246">
            <v>429</v>
          </cell>
          <cell r="J1246">
            <v>6.0701992640000002</v>
          </cell>
          <cell r="K1246">
            <v>5.9245507650000002</v>
          </cell>
          <cell r="L1246">
            <v>2604.1154842559999</v>
          </cell>
          <cell r="M1246">
            <v>0</v>
          </cell>
          <cell r="N1246">
            <v>6.169525878</v>
          </cell>
          <cell r="O1246">
            <v>5.9245507650000002</v>
          </cell>
          <cell r="P1246">
            <v>0.24497511299999999</v>
          </cell>
          <cell r="Q1246">
            <v>0</v>
          </cell>
          <cell r="R1246">
            <v>0</v>
          </cell>
        </row>
        <row r="1247">
          <cell r="E1247" t="str">
            <v>RSM0000014</v>
          </cell>
          <cell r="F1247" t="str">
            <v>H4补盲镜</v>
          </cell>
          <cell r="G1247" t="str">
            <v>H4821030001A0</v>
          </cell>
          <cell r="H1247" t="str">
            <v>Ea</v>
          </cell>
          <cell r="I1247">
            <v>515</v>
          </cell>
          <cell r="J1247">
            <v>57.045586486700003</v>
          </cell>
          <cell r="K1247">
            <v>58.015262604999997</v>
          </cell>
          <cell r="L1247">
            <v>29378.477040650501</v>
          </cell>
          <cell r="M1247">
            <v>0</v>
          </cell>
          <cell r="N1247">
            <v>58.398811193599997</v>
          </cell>
          <cell r="O1247">
            <v>58.015262604999997</v>
          </cell>
          <cell r="P1247">
            <v>0.38354858860000002</v>
          </cell>
          <cell r="Q1247">
            <v>0</v>
          </cell>
          <cell r="R1247">
            <v>-460</v>
          </cell>
        </row>
        <row r="1248">
          <cell r="E1248" t="str">
            <v>RSM0000019</v>
          </cell>
          <cell r="F1248" t="str">
            <v>大欧曼下视镜头</v>
          </cell>
          <cell r="G1248" t="str">
            <v>组件</v>
          </cell>
          <cell r="H1248" t="str">
            <v>Ea</v>
          </cell>
          <cell r="I1248">
            <v>0</v>
          </cell>
          <cell r="J1248">
            <v>5.6637000000000004</v>
          </cell>
          <cell r="K1248">
            <v>5.6637000000000004</v>
          </cell>
          <cell r="L1248">
            <v>0</v>
          </cell>
          <cell r="M1248">
            <v>1935</v>
          </cell>
          <cell r="N1248">
            <v>5.4019066577999997</v>
          </cell>
          <cell r="O1248">
            <v>5.6637000000000004</v>
          </cell>
          <cell r="P1248">
            <v>-0.2617933422</v>
          </cell>
          <cell r="Q1248">
            <v>10452.689382843</v>
          </cell>
          <cell r="R1248">
            <v>-1934</v>
          </cell>
        </row>
        <row r="1249">
          <cell r="E1249" t="str">
            <v>RSM0000024</v>
          </cell>
          <cell r="F1249" t="str">
            <v>J6K补盲镜后盖</v>
          </cell>
          <cell r="G1249" t="str">
            <v>PP黑色</v>
          </cell>
          <cell r="H1249" t="str">
            <v>Ea</v>
          </cell>
          <cell r="I1249">
            <v>466</v>
          </cell>
          <cell r="J1249">
            <v>4.0756320365000001</v>
          </cell>
          <cell r="K1249">
            <v>3.9279546619999999</v>
          </cell>
          <cell r="L1249">
            <v>1899.244529009</v>
          </cell>
          <cell r="M1249">
            <v>0</v>
          </cell>
          <cell r="N1249">
            <v>4.1217478980999998</v>
          </cell>
          <cell r="O1249">
            <v>3.9279546619999999</v>
          </cell>
          <cell r="P1249">
            <v>0.19379323609999999</v>
          </cell>
          <cell r="Q1249">
            <v>0</v>
          </cell>
          <cell r="R1249">
            <v>-290</v>
          </cell>
        </row>
        <row r="1250">
          <cell r="E1250" t="str">
            <v>RSM0000025</v>
          </cell>
          <cell r="F1250" t="str">
            <v>奥驰补盲镜杆喷涂</v>
          </cell>
          <cell r="G1250" t="str">
            <v>Q195</v>
          </cell>
          <cell r="H1250" t="str">
            <v>Ea</v>
          </cell>
          <cell r="I1250">
            <v>134</v>
          </cell>
          <cell r="J1250">
            <v>3.5967860173999999</v>
          </cell>
          <cell r="K1250">
            <v>3.9154100000000001</v>
          </cell>
          <cell r="L1250">
            <v>481.96932633159997</v>
          </cell>
          <cell r="M1250">
            <v>0</v>
          </cell>
          <cell r="N1250">
            <v>3.3942116047000002</v>
          </cell>
          <cell r="O1250">
            <v>3.9154100000000001</v>
          </cell>
          <cell r="P1250">
            <v>-0.52119839530000001</v>
          </cell>
          <cell r="Q1250">
            <v>0</v>
          </cell>
          <cell r="R1250">
            <v>0</v>
          </cell>
        </row>
        <row r="1251">
          <cell r="E1251" t="str">
            <v>RSM0000028</v>
          </cell>
          <cell r="F1251" t="str">
            <v>奥驰下视镜头</v>
          </cell>
          <cell r="G1251" t="str">
            <v>组件</v>
          </cell>
          <cell r="H1251" t="str">
            <v>Ea</v>
          </cell>
          <cell r="I1251">
            <v>83</v>
          </cell>
          <cell r="J1251">
            <v>18.0717151759</v>
          </cell>
          <cell r="K1251">
            <v>18.518105653999999</v>
          </cell>
          <cell r="L1251">
            <v>1499.9523595997</v>
          </cell>
          <cell r="M1251">
            <v>0</v>
          </cell>
          <cell r="N1251">
            <v>18.368090895000002</v>
          </cell>
          <cell r="O1251">
            <v>18.518105653999999</v>
          </cell>
          <cell r="P1251">
            <v>-0.150014759</v>
          </cell>
          <cell r="Q1251">
            <v>0</v>
          </cell>
          <cell r="R1251">
            <v>0</v>
          </cell>
        </row>
        <row r="1252">
          <cell r="E1252" t="str">
            <v>RSM0000030</v>
          </cell>
          <cell r="F1252" t="str">
            <v>J6K前下后盖</v>
          </cell>
          <cell r="G1252" t="str">
            <v>PP 黑</v>
          </cell>
          <cell r="H1252" t="str">
            <v>Ea</v>
          </cell>
          <cell r="I1252">
            <v>5698</v>
          </cell>
          <cell r="J1252">
            <v>4.1002019974000001</v>
          </cell>
          <cell r="K1252">
            <v>3.9545804389999999</v>
          </cell>
          <cell r="L1252">
            <v>23362.9509811852</v>
          </cell>
          <cell r="M1252">
            <v>0</v>
          </cell>
          <cell r="N1252">
            <v>4.1450436813999998</v>
          </cell>
          <cell r="O1252">
            <v>3.9545804389999999</v>
          </cell>
          <cell r="P1252">
            <v>0.19046324240000001</v>
          </cell>
          <cell r="Q1252">
            <v>0</v>
          </cell>
          <cell r="R1252">
            <v>0</v>
          </cell>
        </row>
        <row r="1253">
          <cell r="E1253" t="str">
            <v>RSM0000031</v>
          </cell>
          <cell r="F1253" t="str">
            <v>奥驰前下视镜杆喷涂</v>
          </cell>
          <cell r="G1253" t="str">
            <v>Q195喷涂黑∮22*1.5mm</v>
          </cell>
          <cell r="H1253" t="str">
            <v>Ea</v>
          </cell>
          <cell r="I1253">
            <v>121</v>
          </cell>
          <cell r="J1253">
            <v>6.9819216445999999</v>
          </cell>
          <cell r="K1253">
            <v>7.5945799999999997</v>
          </cell>
          <cell r="L1253">
            <v>844.81251899660003</v>
          </cell>
          <cell r="M1253">
            <v>0</v>
          </cell>
          <cell r="N1253">
            <v>7.0029641243</v>
          </cell>
          <cell r="O1253">
            <v>7.5945799999999997</v>
          </cell>
          <cell r="P1253">
            <v>-0.59161587569999996</v>
          </cell>
          <cell r="Q1253">
            <v>0</v>
          </cell>
          <cell r="R1253">
            <v>0</v>
          </cell>
        </row>
        <row r="1254">
          <cell r="E1254" t="str">
            <v>RSM0000032</v>
          </cell>
          <cell r="F1254" t="str">
            <v>奥驰前下视上胶垫</v>
          </cell>
          <cell r="G1254" t="str">
            <v>三元乙丙橡胶</v>
          </cell>
          <cell r="H1254" t="str">
            <v>Ea</v>
          </cell>
          <cell r="I1254">
            <v>-62</v>
          </cell>
          <cell r="J1254">
            <v>0.18963303740000001</v>
          </cell>
          <cell r="K1254">
            <v>0.20549999999999999</v>
          </cell>
          <cell r="L1254">
            <v>-11.7572483188</v>
          </cell>
          <cell r="M1254">
            <v>0</v>
          </cell>
          <cell r="N1254">
            <v>0.4294857722</v>
          </cell>
          <cell r="O1254">
            <v>0.20549999999999999</v>
          </cell>
          <cell r="P1254">
            <v>0.22398577219999999</v>
          </cell>
          <cell r="Q1254">
            <v>0</v>
          </cell>
          <cell r="R1254">
            <v>-47</v>
          </cell>
        </row>
        <row r="1255">
          <cell r="E1255" t="str">
            <v>RSM0000033</v>
          </cell>
          <cell r="F1255" t="str">
            <v>奥驰前下视下胶垫</v>
          </cell>
          <cell r="G1255" t="str">
            <v>三元乙丙橡胶</v>
          </cell>
          <cell r="H1255" t="str">
            <v>Ea</v>
          </cell>
          <cell r="I1255">
            <v>-62</v>
          </cell>
          <cell r="J1255">
            <v>0.18963303740000001</v>
          </cell>
          <cell r="K1255">
            <v>0.20549999999999999</v>
          </cell>
          <cell r="L1255">
            <v>-11.7572483188</v>
          </cell>
          <cell r="M1255">
            <v>0</v>
          </cell>
          <cell r="N1255">
            <v>0.4294857722</v>
          </cell>
          <cell r="O1255">
            <v>0.20549999999999999</v>
          </cell>
          <cell r="P1255">
            <v>0.22398577219999999</v>
          </cell>
          <cell r="Q1255">
            <v>0</v>
          </cell>
          <cell r="R1255">
            <v>0</v>
          </cell>
        </row>
        <row r="1256">
          <cell r="E1256" t="str">
            <v>RSM0000035</v>
          </cell>
          <cell r="F1256" t="str">
            <v>奥铃升级下视镜杆喷涂</v>
          </cell>
          <cell r="H1256" t="str">
            <v>Ea</v>
          </cell>
          <cell r="I1256">
            <v>414</v>
          </cell>
          <cell r="J1256">
            <v>5.7666010345999998</v>
          </cell>
          <cell r="K1256">
            <v>6.2732999999999999</v>
          </cell>
          <cell r="L1256">
            <v>2387.3728283244</v>
          </cell>
          <cell r="M1256">
            <v>156</v>
          </cell>
          <cell r="N1256">
            <v>5.9106842601</v>
          </cell>
          <cell r="O1256">
            <v>6.2732999999999999</v>
          </cell>
          <cell r="P1256">
            <v>-0.36261573990000001</v>
          </cell>
          <cell r="Q1256">
            <v>922.06674457559996</v>
          </cell>
          <cell r="R1256">
            <v>-410</v>
          </cell>
        </row>
        <row r="1257">
          <cell r="E1257" t="str">
            <v>RSM0000036</v>
          </cell>
          <cell r="F1257" t="str">
            <v>新捷运前下视胶垫</v>
          </cell>
          <cell r="G1257" t="str">
            <v>三元乙丙橡胶</v>
          </cell>
          <cell r="H1257" t="str">
            <v>Ea</v>
          </cell>
          <cell r="I1257">
            <v>0</v>
          </cell>
          <cell r="J1257">
            <v>0.46989999999999998</v>
          </cell>
          <cell r="K1257">
            <v>0.46989999999999998</v>
          </cell>
          <cell r="L1257">
            <v>0</v>
          </cell>
          <cell r="M1257">
            <v>410</v>
          </cell>
          <cell r="N1257">
            <v>0.46989999999999998</v>
          </cell>
          <cell r="O1257">
            <v>0.46989999999999998</v>
          </cell>
          <cell r="P1257">
            <v>0</v>
          </cell>
          <cell r="Q1257">
            <v>192.65899999999999</v>
          </cell>
          <cell r="R1257">
            <v>-410</v>
          </cell>
        </row>
        <row r="1258">
          <cell r="E1258" t="str">
            <v>RSM0000037</v>
          </cell>
          <cell r="F1258" t="str">
            <v>奥铃升级下视装饰盖</v>
          </cell>
          <cell r="G1258" t="str">
            <v>ABS</v>
          </cell>
          <cell r="H1258" t="str">
            <v>Ea</v>
          </cell>
          <cell r="I1258">
            <v>514</v>
          </cell>
          <cell r="J1258">
            <v>7.7052208596999998</v>
          </cell>
          <cell r="K1258">
            <v>7.4490871500000004</v>
          </cell>
          <cell r="L1258">
            <v>3960.4835218858002</v>
          </cell>
          <cell r="M1258">
            <v>0</v>
          </cell>
          <cell r="N1258">
            <v>7.8199060329999996</v>
          </cell>
          <cell r="O1258">
            <v>7.4490871500000004</v>
          </cell>
          <cell r="P1258">
            <v>0.37081888299999999</v>
          </cell>
          <cell r="Q1258">
            <v>0</v>
          </cell>
          <cell r="R1258">
            <v>-410</v>
          </cell>
        </row>
        <row r="1259">
          <cell r="E1259" t="str">
            <v>RSM0000038</v>
          </cell>
          <cell r="F1259" t="str">
            <v>ETX补盲镜镜座</v>
          </cell>
          <cell r="G1259" t="str">
            <v>PA66+GF30</v>
          </cell>
          <cell r="H1259" t="str">
            <v>Ea</v>
          </cell>
          <cell r="I1259">
            <v>0</v>
          </cell>
          <cell r="J1259">
            <v>3.7637</v>
          </cell>
          <cell r="K1259">
            <v>3.7637</v>
          </cell>
          <cell r="L1259">
            <v>0</v>
          </cell>
          <cell r="M1259">
            <v>200</v>
          </cell>
          <cell r="N1259">
            <v>3.7637</v>
          </cell>
          <cell r="O1259">
            <v>3.7637</v>
          </cell>
          <cell r="P1259">
            <v>0</v>
          </cell>
          <cell r="Q1259">
            <v>752.74</v>
          </cell>
          <cell r="R1259">
            <v>-200</v>
          </cell>
        </row>
        <row r="1260">
          <cell r="E1260" t="str">
            <v>RSM0000039</v>
          </cell>
          <cell r="F1260" t="str">
            <v>ETX前下视镜镜头压盖</v>
          </cell>
          <cell r="G1260" t="str">
            <v>PA6+GF45</v>
          </cell>
          <cell r="H1260" t="str">
            <v>Ea</v>
          </cell>
          <cell r="I1260">
            <v>27</v>
          </cell>
          <cell r="J1260">
            <v>7.2891195051000004</v>
          </cell>
          <cell r="K1260">
            <v>7.0805999999999996</v>
          </cell>
          <cell r="L1260">
            <v>196.80622663770001</v>
          </cell>
          <cell r="M1260">
            <v>1555</v>
          </cell>
          <cell r="N1260">
            <v>7.3881584837999998</v>
          </cell>
          <cell r="O1260">
            <v>7.0805999999999996</v>
          </cell>
          <cell r="P1260">
            <v>0.3075584838</v>
          </cell>
          <cell r="Q1260">
            <v>11488.586442309001</v>
          </cell>
          <cell r="R1260">
            <v>-225</v>
          </cell>
        </row>
        <row r="1261">
          <cell r="E1261" t="str">
            <v>RSM0000040</v>
          </cell>
          <cell r="F1261" t="str">
            <v>ETX补盲镜座装饰盖</v>
          </cell>
          <cell r="G1261" t="str">
            <v>PA66+GF30</v>
          </cell>
          <cell r="H1261" t="str">
            <v>Ea</v>
          </cell>
          <cell r="I1261">
            <v>0</v>
          </cell>
          <cell r="J1261">
            <v>0.58550000000000002</v>
          </cell>
          <cell r="K1261">
            <v>0.58550000000000002</v>
          </cell>
          <cell r="L1261">
            <v>0</v>
          </cell>
          <cell r="M1261">
            <v>200</v>
          </cell>
          <cell r="N1261">
            <v>0.58550000000000002</v>
          </cell>
          <cell r="O1261">
            <v>0.58550000000000002</v>
          </cell>
          <cell r="P1261">
            <v>0</v>
          </cell>
          <cell r="Q1261">
            <v>117.1</v>
          </cell>
          <cell r="R1261">
            <v>-200</v>
          </cell>
        </row>
        <row r="1262">
          <cell r="E1262" t="str">
            <v>RSM0000041</v>
          </cell>
          <cell r="F1262" t="str">
            <v>奥铃升级补盲球头盖</v>
          </cell>
          <cell r="G1262" t="str">
            <v>PA6</v>
          </cell>
          <cell r="H1262" t="str">
            <v>Ea</v>
          </cell>
          <cell r="I1262">
            <v>0</v>
          </cell>
          <cell r="J1262">
            <v>0.13400000000000001</v>
          </cell>
          <cell r="K1262">
            <v>0.13400000000000001</v>
          </cell>
          <cell r="L1262">
            <v>0</v>
          </cell>
          <cell r="M1262">
            <v>200</v>
          </cell>
          <cell r="N1262">
            <v>0.13400000000000001</v>
          </cell>
          <cell r="O1262">
            <v>0.13400000000000001</v>
          </cell>
          <cell r="P1262">
            <v>0</v>
          </cell>
          <cell r="Q1262">
            <v>26.8</v>
          </cell>
          <cell r="R1262">
            <v>-200</v>
          </cell>
        </row>
        <row r="1263">
          <cell r="E1263" t="str">
            <v>RSM0000043</v>
          </cell>
          <cell r="F1263" t="str">
            <v>豪泺路面镜镜片</v>
          </cell>
          <cell r="G1263" t="str">
            <v>优质浮法玻璃</v>
          </cell>
          <cell r="H1263" t="str">
            <v>Ea</v>
          </cell>
          <cell r="I1263">
            <v>113</v>
          </cell>
          <cell r="J1263">
            <v>5.7039402965999999</v>
          </cell>
          <cell r="K1263">
            <v>6.1811999999999996</v>
          </cell>
          <cell r="L1263">
            <v>644.54525351580003</v>
          </cell>
          <cell r="M1263">
            <v>0</v>
          </cell>
          <cell r="N1263">
            <v>5.8954862427999997</v>
          </cell>
          <cell r="O1263">
            <v>6.1811999999999996</v>
          </cell>
          <cell r="P1263">
            <v>-0.28571375719999997</v>
          </cell>
          <cell r="Q1263">
            <v>0</v>
          </cell>
          <cell r="R1263">
            <v>0</v>
          </cell>
        </row>
        <row r="1264">
          <cell r="E1264" t="str">
            <v>RSM0000045</v>
          </cell>
          <cell r="F1264" t="str">
            <v>豪泺路面镜镜托</v>
          </cell>
          <cell r="G1264" t="str">
            <v>ABS黑色</v>
          </cell>
          <cell r="H1264" t="str">
            <v>Ea</v>
          </cell>
          <cell r="I1264">
            <v>638</v>
          </cell>
          <cell r="J1264">
            <v>8.8647458547000006</v>
          </cell>
          <cell r="K1264">
            <v>8.7880620500000006</v>
          </cell>
          <cell r="L1264">
            <v>5655.7078552986004</v>
          </cell>
          <cell r="M1264">
            <v>0</v>
          </cell>
          <cell r="N1264">
            <v>9.0315519796999997</v>
          </cell>
          <cell r="O1264">
            <v>8.7880620500000006</v>
          </cell>
          <cell r="P1264">
            <v>0.2434899297</v>
          </cell>
          <cell r="Q1264">
            <v>0</v>
          </cell>
          <cell r="R1264">
            <v>0</v>
          </cell>
        </row>
        <row r="1265">
          <cell r="E1265" t="str">
            <v>RSM0000046</v>
          </cell>
          <cell r="F1265" t="str">
            <v>豪泺路面镜镜体</v>
          </cell>
          <cell r="G1265" t="str">
            <v>ABS黑色</v>
          </cell>
          <cell r="H1265" t="str">
            <v>Ea</v>
          </cell>
          <cell r="I1265">
            <v>157</v>
          </cell>
          <cell r="J1265">
            <v>8.6743215723000002</v>
          </cell>
          <cell r="K1265">
            <v>8.7307210649999991</v>
          </cell>
          <cell r="L1265">
            <v>1361.8684868511</v>
          </cell>
          <cell r="M1265">
            <v>0</v>
          </cell>
          <cell r="N1265">
            <v>8.8576991634999995</v>
          </cell>
          <cell r="O1265">
            <v>8.7307210649999991</v>
          </cell>
          <cell r="P1265">
            <v>0.1269780985</v>
          </cell>
          <cell r="Q1265">
            <v>0</v>
          </cell>
          <cell r="R1265">
            <v>-30</v>
          </cell>
        </row>
        <row r="1266">
          <cell r="E1266" t="str">
            <v>RSM0000047</v>
          </cell>
          <cell r="F1266" t="str">
            <v>豪泺路面镜压框</v>
          </cell>
          <cell r="G1266" t="str">
            <v>ABS黑色</v>
          </cell>
          <cell r="H1266" t="str">
            <v>Ea</v>
          </cell>
          <cell r="I1266">
            <v>57</v>
          </cell>
          <cell r="J1266">
            <v>2.5599998659000001</v>
          </cell>
          <cell r="K1266">
            <v>2.7742</v>
          </cell>
          <cell r="L1266">
            <v>145.91999235630001</v>
          </cell>
          <cell r="M1266">
            <v>0</v>
          </cell>
          <cell r="N1266">
            <v>2.6459680862999999</v>
          </cell>
          <cell r="O1266">
            <v>2.7742</v>
          </cell>
          <cell r="P1266">
            <v>-0.12823191370000001</v>
          </cell>
          <cell r="Q1266">
            <v>0</v>
          </cell>
          <cell r="R1266">
            <v>0</v>
          </cell>
        </row>
        <row r="1267">
          <cell r="E1267" t="str">
            <v>RSM0000060</v>
          </cell>
          <cell r="F1267" t="str">
            <v>A7前下视镜头后盖</v>
          </cell>
          <cell r="G1267" t="str">
            <v>PP</v>
          </cell>
          <cell r="H1267" t="str">
            <v>Ea</v>
          </cell>
          <cell r="I1267">
            <v>588</v>
          </cell>
          <cell r="J1267">
            <v>5.0247662574999996</v>
          </cell>
          <cell r="K1267">
            <v>4.8740745680000002</v>
          </cell>
          <cell r="L1267">
            <v>2954.5625594100002</v>
          </cell>
          <cell r="M1267">
            <v>1850</v>
          </cell>
          <cell r="N1267">
            <v>5.0651901659999998</v>
          </cell>
          <cell r="O1267">
            <v>4.8740745680000002</v>
          </cell>
          <cell r="P1267">
            <v>0.191115598</v>
          </cell>
          <cell r="Q1267">
            <v>9370.6018070999999</v>
          </cell>
          <cell r="R1267">
            <v>-1264</v>
          </cell>
        </row>
        <row r="1268">
          <cell r="E1268" t="str">
            <v>RSM0000063</v>
          </cell>
          <cell r="F1268" t="str">
            <v>奥驰补盲镜</v>
          </cell>
          <cell r="G1268" t="str">
            <v>8202035-Y64-01</v>
          </cell>
          <cell r="H1268" t="str">
            <v>Ea</v>
          </cell>
          <cell r="I1268">
            <v>224</v>
          </cell>
          <cell r="J1268">
            <v>34.441106460999997</v>
          </cell>
          <cell r="K1268">
            <v>34.820652123999999</v>
          </cell>
          <cell r="L1268">
            <v>7714.807847264</v>
          </cell>
          <cell r="M1268">
            <v>0</v>
          </cell>
          <cell r="N1268">
            <v>34.9270963799</v>
          </cell>
          <cell r="O1268">
            <v>34.820652123999999</v>
          </cell>
          <cell r="P1268">
            <v>0.10644425590000001</v>
          </cell>
          <cell r="Q1268">
            <v>0</v>
          </cell>
          <cell r="R1268">
            <v>0</v>
          </cell>
        </row>
        <row r="1269">
          <cell r="E1269" t="str">
            <v>RSM0000064</v>
          </cell>
          <cell r="F1269" t="str">
            <v>奥驰前下视镜</v>
          </cell>
          <cell r="G1269" t="str">
            <v>8202045-Y64-01</v>
          </cell>
          <cell r="H1269" t="str">
            <v>Ea</v>
          </cell>
          <cell r="I1269">
            <v>179</v>
          </cell>
          <cell r="J1269">
            <v>38.907837391299999</v>
          </cell>
          <cell r="K1269">
            <v>39.507056177999999</v>
          </cell>
          <cell r="L1269">
            <v>6964.5028930426997</v>
          </cell>
          <cell r="M1269">
            <v>0</v>
          </cell>
          <cell r="N1269">
            <v>40.098478592399999</v>
          </cell>
          <cell r="O1269">
            <v>39.507056177999999</v>
          </cell>
          <cell r="P1269">
            <v>0.59142241439999998</v>
          </cell>
          <cell r="Q1269">
            <v>0</v>
          </cell>
          <cell r="R1269">
            <v>-21</v>
          </cell>
        </row>
        <row r="1270">
          <cell r="E1270" t="str">
            <v>RSM0000065</v>
          </cell>
          <cell r="F1270" t="str">
            <v>捷运高顶下视镜</v>
          </cell>
          <cell r="G1270" t="str">
            <v>G0821020001A0</v>
          </cell>
          <cell r="H1270" t="str">
            <v>Ea</v>
          </cell>
          <cell r="I1270">
            <v>73</v>
          </cell>
          <cell r="J1270">
            <v>17.794287320500001</v>
          </cell>
          <cell r="K1270">
            <v>18.27216</v>
          </cell>
          <cell r="L1270">
            <v>1298.9829743964999</v>
          </cell>
          <cell r="M1270">
            <v>0</v>
          </cell>
          <cell r="N1270">
            <v>17.541336419699999</v>
          </cell>
          <cell r="O1270">
            <v>18.27216</v>
          </cell>
          <cell r="P1270">
            <v>-0.73082358030000005</v>
          </cell>
          <cell r="Q1270">
            <v>0</v>
          </cell>
          <cell r="R1270">
            <v>-5</v>
          </cell>
        </row>
        <row r="1271">
          <cell r="E1271" t="str">
            <v>RSM0000066</v>
          </cell>
          <cell r="F1271" t="str">
            <v>A2下视镜</v>
          </cell>
          <cell r="G1271" t="str">
            <v>L0821020007A0</v>
          </cell>
          <cell r="H1271" t="str">
            <v>Ea</v>
          </cell>
          <cell r="I1271">
            <v>1181</v>
          </cell>
          <cell r="J1271">
            <v>23.778929588499999</v>
          </cell>
          <cell r="K1271">
            <v>24.665230085000001</v>
          </cell>
          <cell r="L1271">
            <v>28082.915844018498</v>
          </cell>
          <cell r="M1271">
            <v>1504</v>
          </cell>
          <cell r="N1271">
            <v>24.3223279117</v>
          </cell>
          <cell r="O1271">
            <v>24.665230085000001</v>
          </cell>
          <cell r="P1271">
            <v>-0.3429021733</v>
          </cell>
          <cell r="Q1271">
            <v>36580.781179196798</v>
          </cell>
          <cell r="R1271">
            <v>-1629</v>
          </cell>
        </row>
        <row r="1272">
          <cell r="E1272" t="str">
            <v>RSM0000068</v>
          </cell>
          <cell r="F1272" t="str">
            <v>豪泺路面镜</v>
          </cell>
          <cell r="G1272" t="str">
            <v>WG1642770099/3</v>
          </cell>
          <cell r="H1272" t="str">
            <v>Ea</v>
          </cell>
          <cell r="I1272">
            <v>208</v>
          </cell>
          <cell r="J1272">
            <v>58.558141926399998</v>
          </cell>
          <cell r="K1272">
            <v>59.114511915000001</v>
          </cell>
          <cell r="L1272">
            <v>12180.0935206912</v>
          </cell>
          <cell r="M1272">
            <v>0</v>
          </cell>
          <cell r="N1272">
            <v>56.0156032119</v>
          </cell>
          <cell r="O1272">
            <v>59.114511915000001</v>
          </cell>
          <cell r="P1272">
            <v>-3.0989087031000002</v>
          </cell>
          <cell r="Q1272">
            <v>0</v>
          </cell>
          <cell r="R1272">
            <v>-34</v>
          </cell>
        </row>
        <row r="1273">
          <cell r="E1273" t="str">
            <v>RSM0000069</v>
          </cell>
          <cell r="F1273" t="str">
            <v>奥铃升级补盲镜</v>
          </cell>
          <cell r="G1273" t="str">
            <v>L0821030006A0</v>
          </cell>
          <cell r="H1273" t="str">
            <v>Ea</v>
          </cell>
          <cell r="I1273">
            <v>667</v>
          </cell>
          <cell r="J1273">
            <v>35.775180933999998</v>
          </cell>
          <cell r="K1273">
            <v>36.109766316399998</v>
          </cell>
          <cell r="L1273">
            <v>23862.045682978001</v>
          </cell>
          <cell r="M1273">
            <v>200</v>
          </cell>
          <cell r="N1273">
            <v>36.558180204800003</v>
          </cell>
          <cell r="O1273">
            <v>36.109766316399998</v>
          </cell>
          <cell r="P1273">
            <v>0.44841388840000002</v>
          </cell>
          <cell r="Q1273">
            <v>7311.6360409600002</v>
          </cell>
          <cell r="R1273">
            <v>-256</v>
          </cell>
        </row>
        <row r="1274">
          <cell r="E1274" t="str">
            <v>RSM0000072</v>
          </cell>
          <cell r="F1274" t="str">
            <v>捷运下视镜</v>
          </cell>
          <cell r="G1274" t="str">
            <v>1B20082100005</v>
          </cell>
          <cell r="H1274" t="str">
            <v>Ea</v>
          </cell>
          <cell r="I1274">
            <v>32</v>
          </cell>
          <cell r="J1274">
            <v>22.049828826900001</v>
          </cell>
          <cell r="K1274">
            <v>22.784777585</v>
          </cell>
          <cell r="L1274">
            <v>705.59452246080002</v>
          </cell>
          <cell r="M1274">
            <v>0</v>
          </cell>
          <cell r="N1274">
            <v>22.782481388600001</v>
          </cell>
          <cell r="O1274">
            <v>22.784777585</v>
          </cell>
          <cell r="P1274">
            <v>-2.2961964000000001E-3</v>
          </cell>
          <cell r="Q1274">
            <v>0</v>
          </cell>
          <cell r="R1274">
            <v>0</v>
          </cell>
        </row>
        <row r="1275">
          <cell r="E1275" t="str">
            <v>RSM0000074</v>
          </cell>
          <cell r="F1275" t="str">
            <v>济南轻卡右舵下视镜</v>
          </cell>
          <cell r="G1275" t="str">
            <v>LG1616770057/1</v>
          </cell>
          <cell r="H1275" t="str">
            <v>Ea</v>
          </cell>
          <cell r="I1275">
            <v>2</v>
          </cell>
          <cell r="J1275">
            <v>30.495777140600001</v>
          </cell>
          <cell r="K1275">
            <v>30.474287925999999</v>
          </cell>
          <cell r="L1275">
            <v>60.991554281200003</v>
          </cell>
          <cell r="M1275">
            <v>0</v>
          </cell>
          <cell r="N1275">
            <v>31.1288092156</v>
          </cell>
          <cell r="O1275">
            <v>30.474287925999999</v>
          </cell>
          <cell r="P1275">
            <v>0.6545212896</v>
          </cell>
          <cell r="Q1275">
            <v>0</v>
          </cell>
          <cell r="R1275">
            <v>0</v>
          </cell>
        </row>
        <row r="1276">
          <cell r="E1276" t="str">
            <v>RSM0000075</v>
          </cell>
          <cell r="F1276" t="str">
            <v>J6K补盲镜镜体</v>
          </cell>
          <cell r="H1276" t="str">
            <v>Ea</v>
          </cell>
          <cell r="I1276">
            <v>375</v>
          </cell>
          <cell r="J1276">
            <v>8.8251725641000007</v>
          </cell>
          <cell r="K1276">
            <v>8.6627473770000005</v>
          </cell>
          <cell r="L1276">
            <v>3309.4397115375</v>
          </cell>
          <cell r="M1276">
            <v>0</v>
          </cell>
          <cell r="N1276">
            <v>8.8311939768999999</v>
          </cell>
          <cell r="O1276">
            <v>8.6627473770000005</v>
          </cell>
          <cell r="P1276">
            <v>0.16844659989999999</v>
          </cell>
          <cell r="Q1276">
            <v>0</v>
          </cell>
          <cell r="R1276">
            <v>-290</v>
          </cell>
        </row>
        <row r="1277">
          <cell r="E1277" t="str">
            <v>RSM0000076</v>
          </cell>
          <cell r="F1277" t="str">
            <v>J6k补盲镜片</v>
          </cell>
          <cell r="H1277" t="str">
            <v>Ea</v>
          </cell>
          <cell r="I1277">
            <v>0</v>
          </cell>
          <cell r="J1277">
            <v>6.4409999999999998</v>
          </cell>
          <cell r="K1277">
            <v>6.4409999999999998</v>
          </cell>
          <cell r="L1277">
            <v>0</v>
          </cell>
          <cell r="M1277">
            <v>294</v>
          </cell>
          <cell r="N1277">
            <v>6.1432775011</v>
          </cell>
          <cell r="O1277">
            <v>6.4409999999999998</v>
          </cell>
          <cell r="P1277">
            <v>-0.29772249890000002</v>
          </cell>
          <cell r="Q1277">
            <v>1806.1235853234</v>
          </cell>
          <cell r="R1277">
            <v>-290</v>
          </cell>
        </row>
        <row r="1278">
          <cell r="E1278" t="str">
            <v>RSM0000077</v>
          </cell>
          <cell r="F1278" t="str">
            <v>曼项目欧标补盲镜体</v>
          </cell>
          <cell r="H1278" t="str">
            <v>Ea</v>
          </cell>
          <cell r="I1278">
            <v>494</v>
          </cell>
          <cell r="J1278">
            <v>7.5307578712999996</v>
          </cell>
          <cell r="K1278">
            <v>7.4914731799999998</v>
          </cell>
          <cell r="L1278">
            <v>3720.1943884222001</v>
          </cell>
          <cell r="M1278">
            <v>3921</v>
          </cell>
          <cell r="N1278">
            <v>7.6757330634000001</v>
          </cell>
          <cell r="O1278">
            <v>7.4914731799999998</v>
          </cell>
          <cell r="P1278">
            <v>0.18425988339999999</v>
          </cell>
          <cell r="Q1278">
            <v>30096.549341591399</v>
          </cell>
          <cell r="R1278">
            <v>-3674</v>
          </cell>
        </row>
        <row r="1279">
          <cell r="E1279" t="str">
            <v>RSM0000078</v>
          </cell>
          <cell r="F1279" t="str">
            <v>曼项目右置镜补盲压框</v>
          </cell>
          <cell r="G1279" t="str">
            <v>ABS黑色</v>
          </cell>
          <cell r="H1279" t="str">
            <v>Ea</v>
          </cell>
          <cell r="I1279">
            <v>116</v>
          </cell>
          <cell r="J1279">
            <v>6.9165899583000003</v>
          </cell>
          <cell r="K1279">
            <v>6.7593303950000001</v>
          </cell>
          <cell r="L1279">
            <v>802.3244351628</v>
          </cell>
          <cell r="M1279">
            <v>3982</v>
          </cell>
          <cell r="N1279">
            <v>7.0311569531</v>
          </cell>
          <cell r="O1279">
            <v>6.7593303950000001</v>
          </cell>
          <cell r="P1279">
            <v>0.2718265581</v>
          </cell>
          <cell r="Q1279">
            <v>27998.066987244201</v>
          </cell>
          <cell r="R1279">
            <v>-3439</v>
          </cell>
        </row>
        <row r="1280">
          <cell r="E1280" t="str">
            <v>RSM0000079</v>
          </cell>
          <cell r="F1280" t="str">
            <v>曼项目前下视镜动臂</v>
          </cell>
          <cell r="G1280" t="str">
            <v>PA66+45%GF(黑色)</v>
          </cell>
          <cell r="H1280" t="str">
            <v>Ea</v>
          </cell>
          <cell r="I1280">
            <v>0</v>
          </cell>
          <cell r="J1280">
            <v>4.5991999999999997</v>
          </cell>
          <cell r="K1280">
            <v>4.5991999999999997</v>
          </cell>
          <cell r="L1280">
            <v>0</v>
          </cell>
          <cell r="M1280">
            <v>4108</v>
          </cell>
          <cell r="N1280">
            <v>4.3866110670999996</v>
          </cell>
          <cell r="O1280">
            <v>4.5991999999999997</v>
          </cell>
          <cell r="P1280">
            <v>-0.2125889329</v>
          </cell>
          <cell r="Q1280">
            <v>18020.198263646798</v>
          </cell>
          <cell r="R1280">
            <v>-4058</v>
          </cell>
        </row>
        <row r="1281">
          <cell r="E1281" t="str">
            <v>RSM0000080</v>
          </cell>
          <cell r="F1281" t="str">
            <v>曼项目前下镜体6656</v>
          </cell>
          <cell r="G1281" t="str">
            <v>ABS黑色</v>
          </cell>
          <cell r="H1281" t="str">
            <v>Ea</v>
          </cell>
          <cell r="I1281">
            <v>941</v>
          </cell>
          <cell r="J1281">
            <v>9.6164332873999996</v>
          </cell>
          <cell r="K1281">
            <v>9.6168183749999994</v>
          </cell>
          <cell r="L1281">
            <v>9049.0637234433998</v>
          </cell>
          <cell r="M1281">
            <v>4941</v>
          </cell>
          <cell r="N1281">
            <v>9.8097094265999996</v>
          </cell>
          <cell r="O1281">
            <v>9.6168183749999994</v>
          </cell>
          <cell r="P1281">
            <v>0.1928910516</v>
          </cell>
          <cell r="Q1281">
            <v>48469.774276830598</v>
          </cell>
          <cell r="R1281">
            <v>-4060</v>
          </cell>
        </row>
        <row r="1282">
          <cell r="E1282" t="str">
            <v>RSM0000081</v>
          </cell>
          <cell r="F1282" t="str">
            <v>曼项目前下卡框</v>
          </cell>
          <cell r="G1282" t="str">
            <v>ABS黑色</v>
          </cell>
          <cell r="H1282" t="str">
            <v>Ea</v>
          </cell>
          <cell r="I1282">
            <v>1138</v>
          </cell>
          <cell r="J1282">
            <v>6.6522347273999998</v>
          </cell>
          <cell r="K1282">
            <v>6.5552862599999999</v>
          </cell>
          <cell r="L1282">
            <v>7570.2431197812002</v>
          </cell>
          <cell r="M1282">
            <v>4601</v>
          </cell>
          <cell r="N1282">
            <v>6.7711068708999997</v>
          </cell>
          <cell r="O1282">
            <v>6.5552862599999999</v>
          </cell>
          <cell r="P1282">
            <v>0.21582061089999999</v>
          </cell>
          <cell r="Q1282">
            <v>31153.862713010902</v>
          </cell>
          <cell r="R1282">
            <v>-4258</v>
          </cell>
        </row>
        <row r="1283">
          <cell r="E1283" t="str">
            <v>RSM0000082</v>
          </cell>
          <cell r="F1283" t="str">
            <v>曼项目前下视镜球碗</v>
          </cell>
          <cell r="G1283" t="str">
            <v>PA66+45%GF(黑色)</v>
          </cell>
          <cell r="H1283" t="str">
            <v>Ea</v>
          </cell>
          <cell r="I1283">
            <v>0</v>
          </cell>
          <cell r="J1283">
            <v>0.54959999999999998</v>
          </cell>
          <cell r="K1283">
            <v>0.54959999999999998</v>
          </cell>
          <cell r="L1283">
            <v>0</v>
          </cell>
          <cell r="M1283">
            <v>4308</v>
          </cell>
          <cell r="N1283">
            <v>0.52419582590000002</v>
          </cell>
          <cell r="O1283">
            <v>0.54959999999999998</v>
          </cell>
          <cell r="P1283">
            <v>-2.5404174099999999E-2</v>
          </cell>
          <cell r="Q1283">
            <v>2258.2356179772</v>
          </cell>
          <cell r="R1283">
            <v>-4258</v>
          </cell>
        </row>
        <row r="1284">
          <cell r="E1284" t="str">
            <v>RSM0000083</v>
          </cell>
          <cell r="F1284" t="str">
            <v>ETX改型前下镜片泡棉</v>
          </cell>
          <cell r="G1284" t="str">
            <v>15*15*900</v>
          </cell>
          <cell r="H1284" t="str">
            <v>Ea</v>
          </cell>
          <cell r="I1284">
            <v>1015.4172</v>
          </cell>
          <cell r="J1284">
            <v>1.1665892258999999</v>
          </cell>
          <cell r="K1284">
            <v>1.2642</v>
          </cell>
          <cell r="L1284">
            <v>1184.5747653134999</v>
          </cell>
          <cell r="M1284">
            <v>500</v>
          </cell>
          <cell r="N1284">
            <v>1.2057648528</v>
          </cell>
          <cell r="O1284">
            <v>1.2642</v>
          </cell>
          <cell r="P1284">
            <v>-5.8435147200000002E-2</v>
          </cell>
          <cell r="Q1284">
            <v>602.88242639999999</v>
          </cell>
          <cell r="R1284">
            <v>-515.41719999999998</v>
          </cell>
        </row>
        <row r="1285">
          <cell r="E1285" t="str">
            <v>RSM0000084</v>
          </cell>
          <cell r="F1285" t="str">
            <v>奥铃路面镜装饰盖右</v>
          </cell>
          <cell r="H1285" t="str">
            <v>Ea</v>
          </cell>
          <cell r="I1285">
            <v>0</v>
          </cell>
          <cell r="J1285">
            <v>0.89649999999999996</v>
          </cell>
          <cell r="K1285">
            <v>0.89649999999999996</v>
          </cell>
          <cell r="L1285">
            <v>0</v>
          </cell>
          <cell r="M1285">
            <v>402</v>
          </cell>
          <cell r="N1285">
            <v>0.89649999999999996</v>
          </cell>
          <cell r="O1285">
            <v>0.89649999999999996</v>
          </cell>
          <cell r="P1285">
            <v>0</v>
          </cell>
          <cell r="Q1285">
            <v>360.39299999999997</v>
          </cell>
          <cell r="R1285">
            <v>-402</v>
          </cell>
        </row>
        <row r="1286">
          <cell r="E1286" t="str">
            <v>RSM0000085</v>
          </cell>
          <cell r="F1286" t="str">
            <v>ETX改型前下视镜体</v>
          </cell>
          <cell r="G1286" t="str">
            <v>PP</v>
          </cell>
          <cell r="H1286" t="str">
            <v>Ea</v>
          </cell>
          <cell r="I1286">
            <v>368</v>
          </cell>
          <cell r="J1286">
            <v>8.550595285</v>
          </cell>
          <cell r="K1286">
            <v>8.4617996479999995</v>
          </cell>
          <cell r="L1286">
            <v>3146.6190648800002</v>
          </cell>
          <cell r="M1286">
            <v>0</v>
          </cell>
          <cell r="N1286">
            <v>8.5161703910999993</v>
          </cell>
          <cell r="O1286">
            <v>8.4617996479999995</v>
          </cell>
          <cell r="P1286">
            <v>5.43707431E-2</v>
          </cell>
          <cell r="Q1286">
            <v>0</v>
          </cell>
          <cell r="R1286">
            <v>-225</v>
          </cell>
        </row>
        <row r="1287">
          <cell r="E1287" t="str">
            <v>RSM0000086</v>
          </cell>
          <cell r="F1287" t="str">
            <v>ETX改型前下视镜镜片</v>
          </cell>
          <cell r="G1287" t="str">
            <v>浮法玻璃SR325±25</v>
          </cell>
          <cell r="H1287" t="str">
            <v>Ea</v>
          </cell>
          <cell r="I1287">
            <v>720</v>
          </cell>
          <cell r="J1287">
            <v>5.7038480177000004</v>
          </cell>
          <cell r="K1287">
            <v>6.1810999999999998</v>
          </cell>
          <cell r="L1287">
            <v>4106.7705727439998</v>
          </cell>
          <cell r="M1287">
            <v>122</v>
          </cell>
          <cell r="N1287">
            <v>5.8953908651000004</v>
          </cell>
          <cell r="O1287">
            <v>6.1810999999999998</v>
          </cell>
          <cell r="P1287">
            <v>-0.28570913489999999</v>
          </cell>
          <cell r="Q1287">
            <v>719.23768554219998</v>
          </cell>
          <cell r="R1287">
            <v>-225</v>
          </cell>
        </row>
        <row r="1288">
          <cell r="E1288" t="str">
            <v>RSM0000087</v>
          </cell>
          <cell r="F1288" t="str">
            <v>奥铃升级下视镜</v>
          </cell>
          <cell r="G1288" t="str">
            <v>L0821020008A0</v>
          </cell>
          <cell r="H1288" t="str">
            <v>Ea</v>
          </cell>
          <cell r="I1288">
            <v>1378</v>
          </cell>
          <cell r="J1288">
            <v>28.440652100000001</v>
          </cell>
          <cell r="K1288">
            <v>28.813343904</v>
          </cell>
          <cell r="L1288">
            <v>39191.218593799997</v>
          </cell>
          <cell r="M1288">
            <v>410</v>
          </cell>
          <cell r="N1288">
            <v>29.235953632600001</v>
          </cell>
          <cell r="O1288">
            <v>28.813343904</v>
          </cell>
          <cell r="P1288">
            <v>0.42260972860000001</v>
          </cell>
          <cell r="Q1288">
            <v>11986.740989366001</v>
          </cell>
          <cell r="R1288">
            <v>-20</v>
          </cell>
        </row>
        <row r="1289">
          <cell r="E1289" t="str">
            <v>RSM0000091</v>
          </cell>
          <cell r="F1289" t="str">
            <v>N07前下视镜片</v>
          </cell>
          <cell r="H1289" t="str">
            <v>Ea</v>
          </cell>
          <cell r="I1289">
            <v>2</v>
          </cell>
          <cell r="J1289">
            <v>5.3180301444999998</v>
          </cell>
          <cell r="K1289">
            <v>5.7629999999999999</v>
          </cell>
          <cell r="L1289">
            <v>10.636060289</v>
          </cell>
          <cell r="M1289">
            <v>240</v>
          </cell>
          <cell r="N1289">
            <v>5.4966167114999998</v>
          </cell>
          <cell r="O1289">
            <v>5.7629999999999999</v>
          </cell>
          <cell r="P1289">
            <v>-0.26638328849999998</v>
          </cell>
          <cell r="Q1289">
            <v>1319.18801076</v>
          </cell>
          <cell r="R1289">
            <v>-239</v>
          </cell>
        </row>
        <row r="1290">
          <cell r="E1290" t="str">
            <v>RSM0000092</v>
          </cell>
          <cell r="F1290" t="str">
            <v>C7补盲镜镜片</v>
          </cell>
          <cell r="G1290" t="str">
            <v>SR325±25</v>
          </cell>
          <cell r="H1290" t="str">
            <v>Ea</v>
          </cell>
          <cell r="I1290">
            <v>0</v>
          </cell>
          <cell r="J1290">
            <v>6.4709000000000003</v>
          </cell>
          <cell r="K1290">
            <v>6.4709000000000003</v>
          </cell>
          <cell r="L1290">
            <v>0</v>
          </cell>
          <cell r="M1290">
            <v>50</v>
          </cell>
          <cell r="N1290">
            <v>6.4709000000000003</v>
          </cell>
          <cell r="O1290">
            <v>6.4709000000000003</v>
          </cell>
          <cell r="P1290">
            <v>0</v>
          </cell>
          <cell r="Q1290">
            <v>323.54500000000002</v>
          </cell>
          <cell r="R1290">
            <v>-50</v>
          </cell>
        </row>
        <row r="1291">
          <cell r="E1291" t="str">
            <v>RSM0000093</v>
          </cell>
          <cell r="F1291" t="str">
            <v>A7补盲镜镜片新法规</v>
          </cell>
          <cell r="G1291" t="str">
            <v>SR425±25</v>
          </cell>
          <cell r="H1291" t="str">
            <v>Ea</v>
          </cell>
          <cell r="I1291">
            <v>4</v>
          </cell>
          <cell r="J1291">
            <v>5.4744427957999999</v>
          </cell>
          <cell r="K1291">
            <v>5.9325000000000001</v>
          </cell>
          <cell r="L1291">
            <v>21.8977711832</v>
          </cell>
          <cell r="M1291">
            <v>0</v>
          </cell>
          <cell r="N1291">
            <v>5.6582819089000003</v>
          </cell>
          <cell r="O1291">
            <v>5.9325000000000001</v>
          </cell>
          <cell r="P1291">
            <v>-0.27421809110000001</v>
          </cell>
          <cell r="Q1291">
            <v>0</v>
          </cell>
          <cell r="R1291">
            <v>0</v>
          </cell>
        </row>
        <row r="1292">
          <cell r="E1292" t="str">
            <v>RSM0000095</v>
          </cell>
          <cell r="F1292" t="str">
            <v>ETX补盲镜镜片新国标</v>
          </cell>
          <cell r="G1292" t="str">
            <v>浮法玻璃SR425±25</v>
          </cell>
          <cell r="H1292" t="str">
            <v>Ea</v>
          </cell>
          <cell r="I1292">
            <v>1</v>
          </cell>
          <cell r="J1292">
            <v>5.793081666</v>
          </cell>
          <cell r="K1292">
            <v>6.2778</v>
          </cell>
          <cell r="L1292">
            <v>5.793081666</v>
          </cell>
          <cell r="M1292">
            <v>0</v>
          </cell>
          <cell r="N1292">
            <v>5.9876210987</v>
          </cell>
          <cell r="O1292">
            <v>6.2778</v>
          </cell>
          <cell r="P1292">
            <v>-0.29017890130000001</v>
          </cell>
          <cell r="Q1292">
            <v>0</v>
          </cell>
          <cell r="R1292">
            <v>0</v>
          </cell>
        </row>
        <row r="1293">
          <cell r="E1293" t="str">
            <v>RSM0000096</v>
          </cell>
          <cell r="F1293" t="str">
            <v>曼项目前下视镜镜片</v>
          </cell>
          <cell r="G1293" t="str">
            <v>SR220±20</v>
          </cell>
          <cell r="H1293" t="str">
            <v>Ea</v>
          </cell>
          <cell r="I1293">
            <v>4385</v>
          </cell>
          <cell r="J1293">
            <v>6.1495548647999998</v>
          </cell>
          <cell r="K1293">
            <v>6.6641000000000004</v>
          </cell>
          <cell r="L1293">
            <v>26965.798082148001</v>
          </cell>
          <cell r="M1293">
            <v>0</v>
          </cell>
          <cell r="N1293">
            <v>2.5751978347</v>
          </cell>
          <cell r="O1293">
            <v>6.6641000000000004</v>
          </cell>
          <cell r="P1293">
            <v>-4.0889021653000004</v>
          </cell>
          <cell r="Q1293">
            <v>0</v>
          </cell>
          <cell r="R1293">
            <v>-3994</v>
          </cell>
        </row>
        <row r="1294">
          <cell r="E1294" t="str">
            <v>RSM0000098</v>
          </cell>
          <cell r="F1294" t="str">
            <v>曼项补盲镜片</v>
          </cell>
          <cell r="G1294" t="str">
            <v>浮法玻璃SR325±25</v>
          </cell>
          <cell r="H1294" t="str">
            <v>Ea</v>
          </cell>
          <cell r="I1294">
            <v>1087</v>
          </cell>
          <cell r="J1294">
            <v>5.7038480177000004</v>
          </cell>
          <cell r="K1294">
            <v>6.1810999999999998</v>
          </cell>
          <cell r="L1294">
            <v>6200.0827952399004</v>
          </cell>
          <cell r="M1294">
            <v>232</v>
          </cell>
          <cell r="N1294">
            <v>2.7659532298</v>
          </cell>
          <cell r="O1294">
            <v>6.1810999999999998</v>
          </cell>
          <cell r="P1294">
            <v>-3.4151467701999998</v>
          </cell>
          <cell r="Q1294">
            <v>641.70114931360001</v>
          </cell>
          <cell r="R1294">
            <v>-1185</v>
          </cell>
        </row>
        <row r="1295">
          <cell r="E1295" t="str">
            <v>RSM0000101</v>
          </cell>
          <cell r="F1295" t="str">
            <v>ETX路面镜直烧镜片</v>
          </cell>
          <cell r="G1295" t="str">
            <v>浮法玻璃SR425±25</v>
          </cell>
          <cell r="H1295" t="str">
            <v>Ea</v>
          </cell>
          <cell r="I1295">
            <v>16</v>
          </cell>
          <cell r="J1295">
            <v>3.0344054354000001</v>
          </cell>
          <cell r="K1295">
            <v>3.2883</v>
          </cell>
          <cell r="L1295">
            <v>48.550486966400001</v>
          </cell>
          <cell r="M1295">
            <v>477</v>
          </cell>
          <cell r="N1295">
            <v>3.1363048294999998</v>
          </cell>
          <cell r="O1295">
            <v>3.2883</v>
          </cell>
          <cell r="P1295">
            <v>-0.1519951705</v>
          </cell>
          <cell r="Q1295">
            <v>1496.0174036715</v>
          </cell>
          <cell r="R1295">
            <v>-477</v>
          </cell>
        </row>
        <row r="1296">
          <cell r="E1296" t="str">
            <v>RSM0000111</v>
          </cell>
          <cell r="F1296" t="str">
            <v>VT高顶镜杆喷涂</v>
          </cell>
          <cell r="H1296" t="str">
            <v>Ea</v>
          </cell>
          <cell r="I1296">
            <v>2</v>
          </cell>
          <cell r="J1296">
            <v>9.2416148028999991</v>
          </cell>
          <cell r="K1296">
            <v>10.053240000000001</v>
          </cell>
          <cell r="L1296">
            <v>18.483229605799998</v>
          </cell>
          <cell r="M1296">
            <v>0</v>
          </cell>
          <cell r="N1296">
            <v>9.2929117898999998</v>
          </cell>
          <cell r="O1296">
            <v>10.053240000000001</v>
          </cell>
          <cell r="P1296">
            <v>-0.76032821009999996</v>
          </cell>
          <cell r="Q1296">
            <v>0</v>
          </cell>
          <cell r="R1296">
            <v>0</v>
          </cell>
        </row>
        <row r="1297">
          <cell r="E1297" t="str">
            <v>RSM0000112</v>
          </cell>
          <cell r="F1297" t="str">
            <v>VT平顶镜杆喷涂</v>
          </cell>
          <cell r="H1297" t="str">
            <v>Ea</v>
          </cell>
          <cell r="I1297">
            <v>102</v>
          </cell>
          <cell r="J1297">
            <v>8.7323006908000007</v>
          </cell>
          <cell r="K1297">
            <v>9.4996799999999997</v>
          </cell>
          <cell r="L1297">
            <v>890.69467046160003</v>
          </cell>
          <cell r="M1297">
            <v>0</v>
          </cell>
          <cell r="N1297">
            <v>8.7698345503000006</v>
          </cell>
          <cell r="O1297">
            <v>9.4996799999999997</v>
          </cell>
          <cell r="P1297">
            <v>-0.72984544969999998</v>
          </cell>
          <cell r="Q1297">
            <v>0</v>
          </cell>
          <cell r="R1297">
            <v>-25</v>
          </cell>
        </row>
        <row r="1298">
          <cell r="E1298" t="str">
            <v>RSM0000120</v>
          </cell>
          <cell r="F1298" t="str">
            <v>曼项目前下视镜镜座</v>
          </cell>
          <cell r="G1298" t="str">
            <v>ADC12</v>
          </cell>
          <cell r="H1298" t="str">
            <v>Ea</v>
          </cell>
          <cell r="I1298">
            <v>1</v>
          </cell>
          <cell r="J1298">
            <v>6.4784366874000003</v>
          </cell>
          <cell r="K1298">
            <v>7.0205000000000002</v>
          </cell>
          <cell r="L1298">
            <v>6.4784366874000003</v>
          </cell>
          <cell r="M1298">
            <v>4108</v>
          </cell>
          <cell r="N1298">
            <v>6.6959912586000003</v>
          </cell>
          <cell r="O1298">
            <v>7.0205000000000002</v>
          </cell>
          <cell r="P1298">
            <v>-0.32450874140000002</v>
          </cell>
          <cell r="Q1298">
            <v>27507.1320903288</v>
          </cell>
          <cell r="R1298">
            <v>-4058</v>
          </cell>
        </row>
        <row r="1299">
          <cell r="E1299" t="str">
            <v>RSM0000126</v>
          </cell>
          <cell r="F1299" t="str">
            <v>曼项目前下视镜密封垫</v>
          </cell>
          <cell r="G1299" t="str">
            <v>PE发泡(黑色)</v>
          </cell>
          <cell r="H1299" t="str">
            <v>Ea</v>
          </cell>
          <cell r="I1299">
            <v>0</v>
          </cell>
          <cell r="J1299">
            <v>2.3422000000000001</v>
          </cell>
          <cell r="K1299">
            <v>2.3422000000000001</v>
          </cell>
          <cell r="L1299">
            <v>0</v>
          </cell>
          <cell r="M1299">
            <v>8000</v>
          </cell>
          <cell r="N1299">
            <v>2.3422000000000001</v>
          </cell>
          <cell r="O1299">
            <v>2.3422000000000001</v>
          </cell>
          <cell r="P1299">
            <v>0</v>
          </cell>
          <cell r="Q1299">
            <v>18737.599999999999</v>
          </cell>
          <cell r="R1299">
            <v>-8000</v>
          </cell>
        </row>
        <row r="1300">
          <cell r="E1300" t="str">
            <v>RSM0000132</v>
          </cell>
          <cell r="F1300" t="str">
            <v>曼项目补盲镜镜座</v>
          </cell>
          <cell r="G1300" t="str">
            <v>ZL 104</v>
          </cell>
          <cell r="H1300" t="str">
            <v>Ea</v>
          </cell>
          <cell r="I1300">
            <v>9</v>
          </cell>
          <cell r="J1300">
            <v>9.5497536630000006</v>
          </cell>
          <cell r="K1300">
            <v>10.348800000000001</v>
          </cell>
          <cell r="L1300">
            <v>85.947782966999995</v>
          </cell>
          <cell r="M1300">
            <v>3673</v>
          </cell>
          <cell r="N1300">
            <v>9.8704471672</v>
          </cell>
          <cell r="O1300">
            <v>10.348800000000001</v>
          </cell>
          <cell r="P1300">
            <v>-0.47835283280000002</v>
          </cell>
          <cell r="Q1300">
            <v>36254.152445125597</v>
          </cell>
          <cell r="R1300">
            <v>-3680</v>
          </cell>
        </row>
        <row r="1301">
          <cell r="E1301" t="str">
            <v>RSM0000137</v>
          </cell>
          <cell r="F1301" t="str">
            <v>曼项目右置车前下密封垫</v>
          </cell>
          <cell r="G1301" t="str">
            <v>0A0170Q--F01 发泡PE</v>
          </cell>
          <cell r="H1301" t="str">
            <v>Ea</v>
          </cell>
          <cell r="I1301">
            <v>160</v>
          </cell>
          <cell r="J1301">
            <v>2.5838078092000001</v>
          </cell>
          <cell r="K1301">
            <v>2.8</v>
          </cell>
          <cell r="L1301">
            <v>413.409249472</v>
          </cell>
          <cell r="M1301">
            <v>340</v>
          </cell>
          <cell r="N1301">
            <v>2.6705755322</v>
          </cell>
          <cell r="O1301">
            <v>2.8</v>
          </cell>
          <cell r="P1301">
            <v>-0.1294244678</v>
          </cell>
          <cell r="Q1301">
            <v>907.99568094799997</v>
          </cell>
          <cell r="R1301">
            <v>-400</v>
          </cell>
        </row>
        <row r="1302">
          <cell r="E1302" t="str">
            <v>RSM0000138</v>
          </cell>
          <cell r="F1302" t="str">
            <v>JL01补盲镜镜座胶垫</v>
          </cell>
          <cell r="G1302" t="str">
            <v>EPDM黑色</v>
          </cell>
          <cell r="H1302" t="str">
            <v>Ea</v>
          </cell>
          <cell r="I1302">
            <v>-200</v>
          </cell>
          <cell r="J1302">
            <v>0.55681058289999996</v>
          </cell>
          <cell r="K1302">
            <v>0.60340000000000005</v>
          </cell>
          <cell r="L1302">
            <v>-111.36211658000001</v>
          </cell>
          <cell r="M1302">
            <v>0</v>
          </cell>
          <cell r="N1302">
            <v>0.57550902719999997</v>
          </cell>
          <cell r="O1302">
            <v>0.60340000000000005</v>
          </cell>
          <cell r="P1302">
            <v>-2.78909728E-2</v>
          </cell>
          <cell r="Q1302">
            <v>0</v>
          </cell>
          <cell r="R1302">
            <v>-290</v>
          </cell>
        </row>
        <row r="1303">
          <cell r="E1303" t="str">
            <v>RSM0000148</v>
          </cell>
          <cell r="F1303" t="str">
            <v>H4前下视镜铝支臂</v>
          </cell>
          <cell r="G1303" t="str">
            <v>ZL104</v>
          </cell>
          <cell r="H1303" t="str">
            <v>Ea</v>
          </cell>
          <cell r="I1303">
            <v>3</v>
          </cell>
          <cell r="J1303">
            <v>8.6277956692999993</v>
          </cell>
          <cell r="K1303">
            <v>9.3497000000000003</v>
          </cell>
          <cell r="L1303">
            <v>25.883387007900001</v>
          </cell>
          <cell r="M1303">
            <v>0</v>
          </cell>
          <cell r="N1303">
            <v>9.3497000000000003</v>
          </cell>
          <cell r="O1303">
            <v>9.3497000000000003</v>
          </cell>
          <cell r="P1303">
            <v>0</v>
          </cell>
          <cell r="Q1303">
            <v>0</v>
          </cell>
          <cell r="R1303">
            <v>-3</v>
          </cell>
        </row>
        <row r="1304">
          <cell r="E1304" t="str">
            <v>RSM0000150</v>
          </cell>
          <cell r="F1304" t="str">
            <v>曼项目补盲底盖(纸箱)</v>
          </cell>
          <cell r="G1304" t="str">
            <v>970*330*290+980*350*80</v>
          </cell>
          <cell r="H1304" t="str">
            <v>Ea</v>
          </cell>
          <cell r="I1304">
            <v>10</v>
          </cell>
          <cell r="J1304">
            <v>7.9456704076999998</v>
          </cell>
          <cell r="K1304">
            <v>8.6105</v>
          </cell>
          <cell r="L1304">
            <v>79.456704076999998</v>
          </cell>
          <cell r="M1304">
            <v>385</v>
          </cell>
          <cell r="N1304">
            <v>8.2124966501000003</v>
          </cell>
          <cell r="O1304">
            <v>8.6105</v>
          </cell>
          <cell r="P1304">
            <v>-0.39800334990000003</v>
          </cell>
          <cell r="Q1304">
            <v>3161.8112102885002</v>
          </cell>
          <cell r="R1304">
            <v>-385</v>
          </cell>
        </row>
        <row r="1305">
          <cell r="E1305" t="str">
            <v>RSM0000151</v>
          </cell>
          <cell r="F1305" t="str">
            <v>ETX前下视镜安装胶垫</v>
          </cell>
          <cell r="H1305" t="str">
            <v>Ea</v>
          </cell>
          <cell r="I1305">
            <v>269</v>
          </cell>
          <cell r="J1305">
            <v>0.2622564926</v>
          </cell>
          <cell r="K1305">
            <v>0.28420000000000001</v>
          </cell>
          <cell r="L1305">
            <v>70.546996509400003</v>
          </cell>
          <cell r="M1305">
            <v>0</v>
          </cell>
          <cell r="N1305">
            <v>0.27106341649999999</v>
          </cell>
          <cell r="O1305">
            <v>0.28420000000000001</v>
          </cell>
          <cell r="P1305">
            <v>-1.31365835E-2</v>
          </cell>
          <cell r="Q1305">
            <v>0</v>
          </cell>
          <cell r="R1305">
            <v>-25</v>
          </cell>
        </row>
        <row r="1306">
          <cell r="E1306" t="str">
            <v>RSM0000153</v>
          </cell>
          <cell r="F1306" t="str">
            <v>ETX补盲镜(新国标)</v>
          </cell>
          <cell r="G1306" t="str">
            <v>H0821030100A0</v>
          </cell>
          <cell r="H1306" t="str">
            <v>Ea</v>
          </cell>
          <cell r="I1306">
            <v>156</v>
          </cell>
          <cell r="J1306">
            <v>28.9972863323</v>
          </cell>
          <cell r="K1306">
            <v>29.404132225000001</v>
          </cell>
          <cell r="L1306">
            <v>4523.5766678387999</v>
          </cell>
          <cell r="M1306">
            <v>0</v>
          </cell>
          <cell r="N1306">
            <v>29.6703583374</v>
          </cell>
          <cell r="O1306">
            <v>29.404132225000001</v>
          </cell>
          <cell r="P1306">
            <v>0.26622611239999999</v>
          </cell>
          <cell r="Q1306">
            <v>0</v>
          </cell>
          <cell r="R1306">
            <v>-77</v>
          </cell>
        </row>
        <row r="1307">
          <cell r="E1307" t="str">
            <v>RSM0000154</v>
          </cell>
          <cell r="F1307" t="str">
            <v>VT高顶前下视镜</v>
          </cell>
          <cell r="G1307" t="str">
            <v>H2821020001A0</v>
          </cell>
          <cell r="H1307" t="str">
            <v>Ea</v>
          </cell>
          <cell r="I1307">
            <v>67</v>
          </cell>
          <cell r="J1307">
            <v>52.721938250500003</v>
          </cell>
          <cell r="K1307">
            <v>53.324744152999997</v>
          </cell>
          <cell r="L1307">
            <v>3532.3698627835001</v>
          </cell>
          <cell r="M1307">
            <v>0</v>
          </cell>
          <cell r="N1307">
            <v>53.624285795299997</v>
          </cell>
          <cell r="O1307">
            <v>53.324744152999997</v>
          </cell>
          <cell r="P1307">
            <v>0.29954164230000002</v>
          </cell>
          <cell r="Q1307">
            <v>0</v>
          </cell>
          <cell r="R1307">
            <v>-20</v>
          </cell>
        </row>
        <row r="1308">
          <cell r="E1308" t="str">
            <v>RSM0000155</v>
          </cell>
          <cell r="F1308" t="str">
            <v>VT平顶前下视镜</v>
          </cell>
          <cell r="G1308" t="str">
            <v>H2821020002A0</v>
          </cell>
          <cell r="H1308" t="str">
            <v>Ea</v>
          </cell>
          <cell r="I1308">
            <v>65</v>
          </cell>
          <cell r="J1308">
            <v>52.221815111799998</v>
          </cell>
          <cell r="K1308">
            <v>52.781144153</v>
          </cell>
          <cell r="L1308">
            <v>3394.4179822669998</v>
          </cell>
          <cell r="M1308">
            <v>25</v>
          </cell>
          <cell r="N1308">
            <v>53.110708174400003</v>
          </cell>
          <cell r="O1308">
            <v>52.781144153</v>
          </cell>
          <cell r="P1308">
            <v>0.32956402140000002</v>
          </cell>
          <cell r="Q1308">
            <v>1327.7677043599999</v>
          </cell>
          <cell r="R1308">
            <v>-58</v>
          </cell>
        </row>
        <row r="1309">
          <cell r="E1309" t="str">
            <v>RSM0000157</v>
          </cell>
          <cell r="F1309" t="str">
            <v>曼项目左置前下视镜</v>
          </cell>
          <cell r="G1309" t="str">
            <v>812w63730-6656/2</v>
          </cell>
          <cell r="H1309" t="str">
            <v>Ea</v>
          </cell>
          <cell r="I1309">
            <v>6605</v>
          </cell>
          <cell r="J1309">
            <v>52.012118580799999</v>
          </cell>
          <cell r="K1309">
            <v>53.528214634999998</v>
          </cell>
          <cell r="L1309">
            <v>343540.04322618397</v>
          </cell>
          <cell r="M1309">
            <v>4058</v>
          </cell>
          <cell r="N1309">
            <v>49.706748380299999</v>
          </cell>
          <cell r="O1309">
            <v>53.528214634999998</v>
          </cell>
          <cell r="P1309">
            <v>-3.8214662546999998</v>
          </cell>
          <cell r="Q1309">
            <v>201709.984927257</v>
          </cell>
          <cell r="R1309">
            <v>-5321</v>
          </cell>
        </row>
        <row r="1310">
          <cell r="E1310" t="str">
            <v>RSM0000158</v>
          </cell>
          <cell r="F1310" t="str">
            <v>曼项目右置补盲镜</v>
          </cell>
          <cell r="G1310" t="str">
            <v>712W63730-6573/1</v>
          </cell>
          <cell r="H1310" t="str">
            <v>Ea</v>
          </cell>
          <cell r="I1310">
            <v>3597</v>
          </cell>
          <cell r="J1310">
            <v>51.265246859500003</v>
          </cell>
          <cell r="K1310">
            <v>51.558361574999999</v>
          </cell>
          <cell r="L1310">
            <v>184401.092953621</v>
          </cell>
          <cell r="M1310">
            <v>3680</v>
          </cell>
          <cell r="N1310">
            <v>49.292724008699999</v>
          </cell>
          <cell r="O1310">
            <v>51.558361574999999</v>
          </cell>
          <cell r="P1310">
            <v>-2.2656375663000001</v>
          </cell>
          <cell r="Q1310">
            <v>181397.224352016</v>
          </cell>
          <cell r="R1310">
            <v>-4911</v>
          </cell>
        </row>
        <row r="1311">
          <cell r="E1311" t="str">
            <v>RSM0000161</v>
          </cell>
          <cell r="F1311" t="str">
            <v>A7补盲镜</v>
          </cell>
          <cell r="G1311" t="str">
            <v>WG1664771040</v>
          </cell>
          <cell r="H1311" t="str">
            <v>Ea</v>
          </cell>
          <cell r="I1311">
            <v>446</v>
          </cell>
          <cell r="J1311">
            <v>62.761908018100002</v>
          </cell>
          <cell r="K1311">
            <v>62.934031230000002</v>
          </cell>
          <cell r="L1311">
            <v>27991.8109760726</v>
          </cell>
          <cell r="M1311">
            <v>0</v>
          </cell>
          <cell r="N1311">
            <v>63.916498821300003</v>
          </cell>
          <cell r="O1311">
            <v>62.934031230000002</v>
          </cell>
          <cell r="P1311">
            <v>0.98246759130000005</v>
          </cell>
          <cell r="Q1311">
            <v>0</v>
          </cell>
          <cell r="R1311">
            <v>-78</v>
          </cell>
        </row>
        <row r="1312">
          <cell r="E1312" t="str">
            <v>RSM0000163</v>
          </cell>
          <cell r="F1312" t="str">
            <v>ETX路面镜</v>
          </cell>
          <cell r="G1312" t="str">
            <v>1B24982104004</v>
          </cell>
          <cell r="H1312" t="str">
            <v>Ea</v>
          </cell>
          <cell r="I1312">
            <v>42</v>
          </cell>
          <cell r="J1312">
            <v>25.5040419617</v>
          </cell>
          <cell r="K1312">
            <v>25.535336041000001</v>
          </cell>
          <cell r="L1312">
            <v>1071.1697623913999</v>
          </cell>
          <cell r="M1312">
            <v>0</v>
          </cell>
          <cell r="N1312">
            <v>26.106144680900002</v>
          </cell>
          <cell r="O1312">
            <v>25.535336041000001</v>
          </cell>
          <cell r="P1312">
            <v>0.57080863989999997</v>
          </cell>
          <cell r="Q1312">
            <v>0</v>
          </cell>
          <cell r="R1312">
            <v>-4</v>
          </cell>
        </row>
        <row r="1313">
          <cell r="E1313" t="str">
            <v>RSM0000166</v>
          </cell>
          <cell r="F1313" t="str">
            <v>H4前下视镜</v>
          </cell>
          <cell r="G1313" t="str">
            <v>H4821020001A0</v>
          </cell>
          <cell r="H1313" t="str">
            <v>Ea</v>
          </cell>
          <cell r="I1313">
            <v>725</v>
          </cell>
          <cell r="J1313">
            <v>87.545104575300002</v>
          </cell>
          <cell r="K1313">
            <v>89.727938789999996</v>
          </cell>
          <cell r="L1313">
            <v>63470.200817092496</v>
          </cell>
          <cell r="M1313">
            <v>0</v>
          </cell>
          <cell r="N1313">
            <v>89.727938789999996</v>
          </cell>
          <cell r="O1313">
            <v>89.727938789999996</v>
          </cell>
          <cell r="P1313">
            <v>0</v>
          </cell>
          <cell r="Q1313">
            <v>0</v>
          </cell>
          <cell r="R1313">
            <v>-725</v>
          </cell>
        </row>
        <row r="1314">
          <cell r="E1314" t="str">
            <v>RSM0000179</v>
          </cell>
          <cell r="F1314" t="str">
            <v>捷运侧下视镜</v>
          </cell>
          <cell r="G1314" t="str">
            <v>1B20082100006</v>
          </cell>
          <cell r="H1314" t="str">
            <v>Ea</v>
          </cell>
          <cell r="I1314">
            <v>459</v>
          </cell>
          <cell r="J1314">
            <v>25.807736272100001</v>
          </cell>
          <cell r="K1314">
            <v>25.864441040999999</v>
          </cell>
          <cell r="L1314">
            <v>11845.750948893899</v>
          </cell>
          <cell r="M1314">
            <v>0</v>
          </cell>
          <cell r="N1314">
            <v>26.420037452500001</v>
          </cell>
          <cell r="O1314">
            <v>25.864441040999999</v>
          </cell>
          <cell r="P1314">
            <v>0.55559641150000005</v>
          </cell>
          <cell r="Q1314">
            <v>0</v>
          </cell>
          <cell r="R1314">
            <v>-8</v>
          </cell>
        </row>
        <row r="1315">
          <cell r="E1315" t="str">
            <v>RSM0000180</v>
          </cell>
          <cell r="F1315" t="str">
            <v>欧马可出口车用路面镜</v>
          </cell>
          <cell r="G1315" t="str">
            <v>1B20082100009</v>
          </cell>
          <cell r="H1315" t="str">
            <v>Ea</v>
          </cell>
          <cell r="I1315">
            <v>214</v>
          </cell>
          <cell r="J1315">
            <v>29.618396665100001</v>
          </cell>
          <cell r="K1315">
            <v>29.829921432999999</v>
          </cell>
          <cell r="L1315">
            <v>6338.3368863313999</v>
          </cell>
          <cell r="M1315">
            <v>0</v>
          </cell>
          <cell r="N1315">
            <v>30.315087847299999</v>
          </cell>
          <cell r="O1315">
            <v>29.829921432999999</v>
          </cell>
          <cell r="P1315">
            <v>0.48516641430000002</v>
          </cell>
          <cell r="Q1315">
            <v>0</v>
          </cell>
          <cell r="R1315">
            <v>0</v>
          </cell>
        </row>
        <row r="1316">
          <cell r="E1316" t="str">
            <v>RSM0000193</v>
          </cell>
          <cell r="F1316" t="str">
            <v>ETX改型平顶前下视镜</v>
          </cell>
          <cell r="G1316" t="str">
            <v>H0821022002A0</v>
          </cell>
          <cell r="H1316" t="str">
            <v>Ea</v>
          </cell>
          <cell r="I1316">
            <v>952</v>
          </cell>
          <cell r="J1316">
            <v>44.786968658600003</v>
          </cell>
          <cell r="K1316">
            <v>44.687478892999998</v>
          </cell>
          <cell r="L1316">
            <v>42637.194162987202</v>
          </cell>
          <cell r="M1316">
            <v>0</v>
          </cell>
          <cell r="N1316">
            <v>45.681898110699997</v>
          </cell>
          <cell r="O1316">
            <v>44.687478892999998</v>
          </cell>
          <cell r="P1316">
            <v>0.99441921769999997</v>
          </cell>
          <cell r="Q1316">
            <v>0</v>
          </cell>
          <cell r="R1316">
            <v>0</v>
          </cell>
        </row>
        <row r="1317">
          <cell r="E1317" t="str">
            <v>RSM0000199</v>
          </cell>
          <cell r="F1317" t="str">
            <v>码头车前下视镜</v>
          </cell>
          <cell r="G1317" t="str">
            <v>TG16057700003</v>
          </cell>
          <cell r="H1317" t="str">
            <v>Ea</v>
          </cell>
          <cell r="I1317">
            <v>98</v>
          </cell>
          <cell r="J1317">
            <v>13.0180474369</v>
          </cell>
          <cell r="K1317">
            <v>13.952260085000001</v>
          </cell>
          <cell r="L1317">
            <v>1275.7686488162001</v>
          </cell>
          <cell r="M1317">
            <v>0</v>
          </cell>
          <cell r="N1317">
            <v>13.3366501612</v>
          </cell>
          <cell r="O1317">
            <v>13.952260085000001</v>
          </cell>
          <cell r="P1317">
            <v>-0.61560992380000001</v>
          </cell>
          <cell r="Q1317">
            <v>0</v>
          </cell>
          <cell r="R1317">
            <v>-12</v>
          </cell>
        </row>
        <row r="1318">
          <cell r="E1318" t="str">
            <v>RSM0000200</v>
          </cell>
          <cell r="F1318" t="str">
            <v>A7前下视镜</v>
          </cell>
          <cell r="G1318" t="str">
            <v>WG1664771030</v>
          </cell>
          <cell r="H1318" t="str">
            <v>Ea</v>
          </cell>
          <cell r="I1318">
            <v>325</v>
          </cell>
          <cell r="J1318">
            <v>35.590272744700002</v>
          </cell>
          <cell r="K1318">
            <v>36.022487925999997</v>
          </cell>
          <cell r="L1318">
            <v>11566.8386420275</v>
          </cell>
          <cell r="M1318">
            <v>0</v>
          </cell>
          <cell r="N1318">
            <v>36.2180773348</v>
          </cell>
          <cell r="O1318">
            <v>36.022487925999997</v>
          </cell>
          <cell r="P1318">
            <v>0.1955894088</v>
          </cell>
          <cell r="Q1318">
            <v>0</v>
          </cell>
          <cell r="R1318">
            <v>-87</v>
          </cell>
        </row>
        <row r="1319">
          <cell r="E1319" t="str">
            <v>RSM0000201</v>
          </cell>
          <cell r="F1319" t="str">
            <v>C7补盲镜</v>
          </cell>
          <cell r="G1319" t="str">
            <v>WG1664771041</v>
          </cell>
          <cell r="H1319" t="str">
            <v>Ea</v>
          </cell>
          <cell r="I1319">
            <v>876</v>
          </cell>
          <cell r="J1319">
            <v>62.829954040899999</v>
          </cell>
          <cell r="K1319">
            <v>63.007770794999999</v>
          </cell>
          <cell r="L1319">
            <v>55039.039739828397</v>
          </cell>
          <cell r="M1319">
            <v>50</v>
          </cell>
          <cell r="N1319">
            <v>63.986829920600002</v>
          </cell>
          <cell r="O1319">
            <v>63.007770794999999</v>
          </cell>
          <cell r="P1319">
            <v>0.97905912559999997</v>
          </cell>
          <cell r="Q1319">
            <v>3199.3414960300001</v>
          </cell>
          <cell r="R1319">
            <v>0</v>
          </cell>
        </row>
        <row r="1320">
          <cell r="E1320" t="str">
            <v>RSM0000202</v>
          </cell>
          <cell r="F1320" t="str">
            <v>N07前下视镜总成(右置)</v>
          </cell>
          <cell r="G1320" t="str">
            <v>WG1664776030/2</v>
          </cell>
          <cell r="H1320" t="str">
            <v>Ea</v>
          </cell>
          <cell r="I1320">
            <v>45</v>
          </cell>
          <cell r="J1320">
            <v>19.0445091311</v>
          </cell>
          <cell r="K1320">
            <v>20.638000000000002</v>
          </cell>
          <cell r="L1320">
            <v>857.00291089949997</v>
          </cell>
          <cell r="M1320">
            <v>0</v>
          </cell>
          <cell r="N1320">
            <v>19.684049226599999</v>
          </cell>
          <cell r="O1320">
            <v>20.638000000000002</v>
          </cell>
          <cell r="P1320">
            <v>-0.95395077340000001</v>
          </cell>
          <cell r="Q1320">
            <v>0</v>
          </cell>
          <cell r="R1320">
            <v>0</v>
          </cell>
        </row>
        <row r="1321">
          <cell r="E1321" t="str">
            <v>RSM0000205</v>
          </cell>
          <cell r="F1321" t="str">
            <v>A2路面镜</v>
          </cell>
          <cell r="G1321" t="str">
            <v>L0821034001A0</v>
          </cell>
          <cell r="H1321" t="str">
            <v>Ea</v>
          </cell>
          <cell r="I1321">
            <v>2113</v>
          </cell>
          <cell r="J1321">
            <v>27.873518299200001</v>
          </cell>
          <cell r="K1321">
            <v>28.103071041</v>
          </cell>
          <cell r="L1321">
            <v>58896.744166209603</v>
          </cell>
          <cell r="M1321">
            <v>2614</v>
          </cell>
          <cell r="N1321">
            <v>27.104401046</v>
          </cell>
          <cell r="O1321">
            <v>28.103071041</v>
          </cell>
          <cell r="P1321">
            <v>-0.99866999499999998</v>
          </cell>
          <cell r="Q1321">
            <v>70850.904334243998</v>
          </cell>
          <cell r="R1321">
            <v>-2672</v>
          </cell>
        </row>
        <row r="1322">
          <cell r="E1322" t="str">
            <v>RSM0000214</v>
          </cell>
          <cell r="F1322" t="str">
            <v>H4前下视镜体</v>
          </cell>
          <cell r="G1322" t="str">
            <v>ABS黑色</v>
          </cell>
          <cell r="H1322" t="str">
            <v>Ea</v>
          </cell>
          <cell r="I1322">
            <v>911</v>
          </cell>
          <cell r="J1322">
            <v>9.9979176825000007</v>
          </cell>
          <cell r="K1322">
            <v>9.9336183449999993</v>
          </cell>
          <cell r="L1322">
            <v>9108.1030087575</v>
          </cell>
          <cell r="M1322">
            <v>0</v>
          </cell>
          <cell r="N1322">
            <v>10.189594682399999</v>
          </cell>
          <cell r="O1322">
            <v>9.9336183449999993</v>
          </cell>
          <cell r="P1322">
            <v>0.25597633739999998</v>
          </cell>
          <cell r="Q1322">
            <v>0</v>
          </cell>
          <cell r="R1322">
            <v>0</v>
          </cell>
        </row>
        <row r="1323">
          <cell r="E1323" t="str">
            <v>RSM0000215</v>
          </cell>
          <cell r="F1323" t="str">
            <v>A7路面镜主镜体(1040)</v>
          </cell>
          <cell r="G1323" t="str">
            <v>ABS黑色</v>
          </cell>
          <cell r="H1323" t="str">
            <v>Ea</v>
          </cell>
          <cell r="I1323">
            <v>9</v>
          </cell>
          <cell r="J1323">
            <v>7.9799634756</v>
          </cell>
          <cell r="K1323">
            <v>7.9782646850000001</v>
          </cell>
          <cell r="L1323">
            <v>71.819671280400001</v>
          </cell>
          <cell r="M1323">
            <v>0</v>
          </cell>
          <cell r="N1323">
            <v>8.1400235929000004</v>
          </cell>
          <cell r="O1323">
            <v>7.9782646850000001</v>
          </cell>
          <cell r="P1323">
            <v>0.1617589079</v>
          </cell>
          <cell r="Q1323">
            <v>0</v>
          </cell>
          <cell r="R1323">
            <v>0</v>
          </cell>
        </row>
        <row r="1324">
          <cell r="E1324" t="str">
            <v>RSM0000216</v>
          </cell>
          <cell r="F1324" t="str">
            <v>A7路面镜镜头压框</v>
          </cell>
          <cell r="G1324" t="str">
            <v>ABS黑色</v>
          </cell>
          <cell r="H1324" t="str">
            <v>Ea</v>
          </cell>
          <cell r="I1324">
            <v>87</v>
          </cell>
          <cell r="J1324">
            <v>7.2127132641999996</v>
          </cell>
          <cell r="K1324">
            <v>7.08023091</v>
          </cell>
          <cell r="L1324">
            <v>627.50605398539994</v>
          </cell>
          <cell r="M1324">
            <v>0</v>
          </cell>
          <cell r="N1324">
            <v>7.3372244758000003</v>
          </cell>
          <cell r="O1324">
            <v>7.08023091</v>
          </cell>
          <cell r="P1324">
            <v>0.25699356579999999</v>
          </cell>
          <cell r="Q1324">
            <v>0</v>
          </cell>
          <cell r="R1324">
            <v>-50</v>
          </cell>
        </row>
        <row r="1325">
          <cell r="E1325" t="str">
            <v>RSM0000217</v>
          </cell>
          <cell r="F1325" t="str">
            <v>A7路面镜镜片托(新)</v>
          </cell>
          <cell r="G1325" t="str">
            <v>ABS黑色</v>
          </cell>
          <cell r="H1325" t="str">
            <v>Ea</v>
          </cell>
          <cell r="I1325">
            <v>365</v>
          </cell>
          <cell r="J1325">
            <v>8.4470426719000002</v>
          </cell>
          <cell r="K1325">
            <v>8.3354088350000008</v>
          </cell>
          <cell r="L1325">
            <v>3083.1705752435</v>
          </cell>
          <cell r="M1325">
            <v>0</v>
          </cell>
          <cell r="N1325">
            <v>8.5998217651999997</v>
          </cell>
          <cell r="O1325">
            <v>8.3354088350000008</v>
          </cell>
          <cell r="P1325">
            <v>0.26441293020000001</v>
          </cell>
          <cell r="Q1325">
            <v>0</v>
          </cell>
          <cell r="R1325">
            <v>0</v>
          </cell>
        </row>
        <row r="1326">
          <cell r="E1326" t="str">
            <v>RSM0000220</v>
          </cell>
          <cell r="F1326" t="str">
            <v>ETX路面镜体</v>
          </cell>
          <cell r="G1326" t="str">
            <v>PP</v>
          </cell>
          <cell r="H1326" t="str">
            <v>Ea</v>
          </cell>
          <cell r="I1326">
            <v>1236</v>
          </cell>
          <cell r="J1326">
            <v>7.5872813130000001</v>
          </cell>
          <cell r="K1326">
            <v>7.4853046909999996</v>
          </cell>
          <cell r="L1326">
            <v>9377.8797028680001</v>
          </cell>
          <cell r="M1326">
            <v>1754</v>
          </cell>
          <cell r="N1326">
            <v>7.5702585763999997</v>
          </cell>
          <cell r="O1326">
            <v>7.4853046909999996</v>
          </cell>
          <cell r="P1326">
            <v>8.4953885399999998E-2</v>
          </cell>
          <cell r="Q1326">
            <v>13278.233543005599</v>
          </cell>
          <cell r="R1326">
            <v>-2644</v>
          </cell>
        </row>
        <row r="1327">
          <cell r="E1327" t="str">
            <v>RSM0000221</v>
          </cell>
          <cell r="F1327" t="str">
            <v>ETX平顶下视镜头</v>
          </cell>
          <cell r="G1327" t="str">
            <v>组件(荣昌标)</v>
          </cell>
          <cell r="H1327" t="str">
            <v>Ea</v>
          </cell>
          <cell r="I1327">
            <v>625</v>
          </cell>
          <cell r="J1327">
            <v>14.596248761</v>
          </cell>
          <cell r="K1327">
            <v>14.945883273</v>
          </cell>
          <cell r="L1327">
            <v>9122.6554756250007</v>
          </cell>
          <cell r="M1327">
            <v>239</v>
          </cell>
          <cell r="N1327">
            <v>14.7898080771</v>
          </cell>
          <cell r="O1327">
            <v>14.945883273</v>
          </cell>
          <cell r="P1327">
            <v>-0.15607519589999999</v>
          </cell>
          <cell r="Q1327">
            <v>3534.7641304269</v>
          </cell>
          <cell r="R1327">
            <v>-862</v>
          </cell>
        </row>
        <row r="1328">
          <cell r="E1328" t="str">
            <v>RSM0000223</v>
          </cell>
          <cell r="F1328" t="str">
            <v>ETX路面后盖</v>
          </cell>
          <cell r="G1328" t="str">
            <v>PA6+GF35</v>
          </cell>
          <cell r="H1328" t="str">
            <v>Ea</v>
          </cell>
          <cell r="I1328">
            <v>1112</v>
          </cell>
          <cell r="J1328">
            <v>3.1954571152</v>
          </cell>
          <cell r="K1328">
            <v>3.1331063499999998</v>
          </cell>
          <cell r="L1328">
            <v>3553.3483121024001</v>
          </cell>
          <cell r="M1328">
            <v>3100</v>
          </cell>
          <cell r="N1328">
            <v>3.2688161209</v>
          </cell>
          <cell r="O1328">
            <v>3.1331063499999998</v>
          </cell>
          <cell r="P1328">
            <v>0.1357097709</v>
          </cell>
          <cell r="Q1328">
            <v>10133.32997479</v>
          </cell>
          <cell r="R1328">
            <v>-2614</v>
          </cell>
        </row>
        <row r="1329">
          <cell r="E1329" t="str">
            <v>RSM0000224</v>
          </cell>
          <cell r="F1329" t="str">
            <v>ETX补盲镜镜体新国标</v>
          </cell>
          <cell r="G1329" t="str">
            <v>PP</v>
          </cell>
          <cell r="H1329" t="str">
            <v>Ea</v>
          </cell>
          <cell r="I1329">
            <v>124</v>
          </cell>
          <cell r="J1329">
            <v>10.0155928554</v>
          </cell>
          <cell r="K1329">
            <v>9.8703422249999999</v>
          </cell>
          <cell r="L1329">
            <v>1241.9335140696001</v>
          </cell>
          <cell r="M1329">
            <v>0</v>
          </cell>
          <cell r="N1329">
            <v>9.9998288163000009</v>
          </cell>
          <cell r="O1329">
            <v>9.8703422249999999</v>
          </cell>
          <cell r="P1329">
            <v>0.12948659130000001</v>
          </cell>
          <cell r="Q1329">
            <v>0</v>
          </cell>
          <cell r="R1329">
            <v>0</v>
          </cell>
        </row>
        <row r="1330">
          <cell r="E1330" t="str">
            <v>RSM0000226</v>
          </cell>
          <cell r="F1330" t="str">
            <v>A7前下视镜体1030</v>
          </cell>
          <cell r="G1330" t="str">
            <v>组件(济南标)</v>
          </cell>
          <cell r="H1330" t="str">
            <v>Ea</v>
          </cell>
          <cell r="I1330">
            <v>238</v>
          </cell>
          <cell r="J1330">
            <v>14.596248761</v>
          </cell>
          <cell r="K1330">
            <v>14.945883273</v>
          </cell>
          <cell r="L1330">
            <v>3473.9072051180001</v>
          </cell>
          <cell r="M1330">
            <v>0</v>
          </cell>
          <cell r="N1330">
            <v>14.7898080771</v>
          </cell>
          <cell r="O1330">
            <v>14.945883273</v>
          </cell>
          <cell r="P1330">
            <v>-0.15607519589999999</v>
          </cell>
          <cell r="Q1330">
            <v>0</v>
          </cell>
          <cell r="R1330">
            <v>0</v>
          </cell>
        </row>
        <row r="1331">
          <cell r="E1331" t="str">
            <v>RSM0000228</v>
          </cell>
          <cell r="F1331" t="str">
            <v>C7补盲镜体(1041)</v>
          </cell>
          <cell r="G1331" t="str">
            <v>ABS黑色</v>
          </cell>
          <cell r="H1331" t="str">
            <v>Ea</v>
          </cell>
          <cell r="I1331">
            <v>58</v>
          </cell>
          <cell r="J1331">
            <v>7.9799634756</v>
          </cell>
          <cell r="K1331">
            <v>7.9782646850000001</v>
          </cell>
          <cell r="L1331">
            <v>462.83788158480002</v>
          </cell>
          <cell r="M1331">
            <v>0</v>
          </cell>
          <cell r="N1331">
            <v>8.1400235929000004</v>
          </cell>
          <cell r="O1331">
            <v>7.9782646850000001</v>
          </cell>
          <cell r="P1331">
            <v>0.1617589079</v>
          </cell>
          <cell r="Q1331">
            <v>0</v>
          </cell>
          <cell r="R1331">
            <v>-50</v>
          </cell>
        </row>
        <row r="1332">
          <cell r="E1332" t="str">
            <v>RSM0000229</v>
          </cell>
          <cell r="F1332" t="str">
            <v>C7补盲镜片托</v>
          </cell>
          <cell r="G1332" t="str">
            <v>ABS黑色</v>
          </cell>
          <cell r="H1332" t="str">
            <v>Ea</v>
          </cell>
          <cell r="I1332">
            <v>630</v>
          </cell>
          <cell r="J1332">
            <v>8.0182593646000004</v>
          </cell>
          <cell r="K1332">
            <v>7.8707484000000001</v>
          </cell>
          <cell r="L1332">
            <v>5051.5033996980001</v>
          </cell>
          <cell r="M1332">
            <v>0</v>
          </cell>
          <cell r="N1332">
            <v>8.1566393408</v>
          </cell>
          <cell r="O1332">
            <v>7.8707484000000001</v>
          </cell>
          <cell r="P1332">
            <v>0.28589094079999999</v>
          </cell>
          <cell r="Q1332">
            <v>0</v>
          </cell>
          <cell r="R1332">
            <v>-50</v>
          </cell>
        </row>
        <row r="1333">
          <cell r="E1333" t="str">
            <v>RSM0000230</v>
          </cell>
          <cell r="F1333" t="str">
            <v>H4前下卡框</v>
          </cell>
          <cell r="G1333" t="str">
            <v>ABS黑色</v>
          </cell>
          <cell r="H1333" t="str">
            <v>Ea</v>
          </cell>
          <cell r="I1333">
            <v>844</v>
          </cell>
          <cell r="J1333">
            <v>6.0701992640000002</v>
          </cell>
          <cell r="K1333">
            <v>5.9245507650000002</v>
          </cell>
          <cell r="L1333">
            <v>5123.2481788160003</v>
          </cell>
          <cell r="M1333">
            <v>0</v>
          </cell>
          <cell r="N1333">
            <v>6.169525878</v>
          </cell>
          <cell r="O1333">
            <v>5.9245507650000002</v>
          </cell>
          <cell r="P1333">
            <v>0.24497511299999999</v>
          </cell>
          <cell r="Q1333">
            <v>0</v>
          </cell>
          <cell r="R1333">
            <v>0</v>
          </cell>
        </row>
        <row r="1334">
          <cell r="E1334" t="str">
            <v>RSM0000231</v>
          </cell>
          <cell r="F1334" t="str">
            <v>H4前下视镜臂上装饰罩小</v>
          </cell>
          <cell r="G1334" t="str">
            <v>ABS黑色</v>
          </cell>
          <cell r="H1334" t="str">
            <v>Ea</v>
          </cell>
          <cell r="I1334">
            <v>894</v>
          </cell>
          <cell r="J1334">
            <v>6.3055049823999996</v>
          </cell>
          <cell r="K1334">
            <v>6.163701015</v>
          </cell>
          <cell r="L1334">
            <v>5637.1214542655998</v>
          </cell>
          <cell r="M1334">
            <v>0</v>
          </cell>
          <cell r="N1334">
            <v>6.4093345433</v>
          </cell>
          <cell r="O1334">
            <v>6.163701015</v>
          </cell>
          <cell r="P1334">
            <v>0.24563352829999999</v>
          </cell>
          <cell r="Q1334">
            <v>0</v>
          </cell>
          <cell r="R1334">
            <v>-20</v>
          </cell>
        </row>
        <row r="1335">
          <cell r="E1335" t="str">
            <v>RSM0000232</v>
          </cell>
          <cell r="F1335" t="str">
            <v>H4前下视镜臂下装饰罩大</v>
          </cell>
          <cell r="G1335" t="str">
            <v>ABS黑色</v>
          </cell>
          <cell r="H1335" t="str">
            <v>Ea</v>
          </cell>
          <cell r="I1335">
            <v>916</v>
          </cell>
          <cell r="J1335">
            <v>7.2346345654000004</v>
          </cell>
          <cell r="K1335">
            <v>7.1705726649999999</v>
          </cell>
          <cell r="L1335">
            <v>6626.9252619064</v>
          </cell>
          <cell r="M1335">
            <v>0</v>
          </cell>
          <cell r="N1335">
            <v>7.3696655406999998</v>
          </cell>
          <cell r="O1335">
            <v>7.1705726649999999</v>
          </cell>
          <cell r="P1335">
            <v>0.1990928757</v>
          </cell>
          <cell r="Q1335">
            <v>0</v>
          </cell>
          <cell r="R1335">
            <v>0</v>
          </cell>
        </row>
        <row r="1336">
          <cell r="E1336" t="str">
            <v>RSM0000233</v>
          </cell>
          <cell r="F1336" t="str">
            <v>欧马可出口车用路面镜体</v>
          </cell>
          <cell r="G1336" t="str">
            <v>PP</v>
          </cell>
          <cell r="H1336" t="str">
            <v>Ea</v>
          </cell>
          <cell r="I1336">
            <v>61</v>
          </cell>
          <cell r="J1336">
            <v>9.0973376883999997</v>
          </cell>
          <cell r="K1336">
            <v>8.9576850829999994</v>
          </cell>
          <cell r="L1336">
            <v>554.93759899240001</v>
          </cell>
          <cell r="M1336">
            <v>0</v>
          </cell>
          <cell r="N1336">
            <v>9.0874475928000003</v>
          </cell>
          <cell r="O1336">
            <v>8.9576850829999994</v>
          </cell>
          <cell r="P1336">
            <v>0.12976250980000001</v>
          </cell>
          <cell r="Q1336">
            <v>0</v>
          </cell>
          <cell r="R1336">
            <v>0</v>
          </cell>
        </row>
        <row r="1337">
          <cell r="E1337" t="str">
            <v>RSM0000235</v>
          </cell>
          <cell r="F1337" t="str">
            <v>右置曼项目前下镜体6030</v>
          </cell>
          <cell r="G1337" t="str">
            <v>ABS黑色</v>
          </cell>
          <cell r="H1337" t="str">
            <v>Ea</v>
          </cell>
          <cell r="I1337">
            <v>283</v>
          </cell>
          <cell r="J1337">
            <v>8.5313654935999992</v>
          </cell>
          <cell r="K1337">
            <v>8.5758035750000001</v>
          </cell>
          <cell r="L1337">
            <v>2414.3764346888001</v>
          </cell>
          <cell r="M1337">
            <v>639</v>
          </cell>
          <cell r="N1337">
            <v>8.7099424282999998</v>
          </cell>
          <cell r="O1337">
            <v>8.5758035750000001</v>
          </cell>
          <cell r="P1337">
            <v>0.1341388533</v>
          </cell>
          <cell r="Q1337">
            <v>5565.6532116836997</v>
          </cell>
          <cell r="R1337">
            <v>-200</v>
          </cell>
        </row>
        <row r="1338">
          <cell r="E1338" t="str">
            <v>RSM0000236</v>
          </cell>
          <cell r="F1338" t="str">
            <v>码头车前下视镜杆喷涂</v>
          </cell>
          <cell r="G1338" t="str">
            <v>喷涂状态</v>
          </cell>
          <cell r="H1338" t="str">
            <v>Ea</v>
          </cell>
          <cell r="I1338">
            <v>169</v>
          </cell>
          <cell r="J1338">
            <v>4.8953665702000002</v>
          </cell>
          <cell r="K1338">
            <v>5.3581200000000004</v>
          </cell>
          <cell r="L1338">
            <v>827.31695036379995</v>
          </cell>
          <cell r="M1338">
            <v>0</v>
          </cell>
          <cell r="N1338">
            <v>4.9508827649000002</v>
          </cell>
          <cell r="O1338">
            <v>5.3581200000000004</v>
          </cell>
          <cell r="P1338">
            <v>-0.40723723509999998</v>
          </cell>
          <cell r="Q1338">
            <v>0</v>
          </cell>
          <cell r="R1338">
            <v>0</v>
          </cell>
        </row>
        <row r="1339">
          <cell r="E1339" t="str">
            <v>RSM0000242</v>
          </cell>
          <cell r="F1339" t="str">
            <v>A2路面镜(新)</v>
          </cell>
          <cell r="G1339" t="str">
            <v>L0821034002A0</v>
          </cell>
          <cell r="H1339" t="str">
            <v>Ea</v>
          </cell>
          <cell r="I1339">
            <v>78</v>
          </cell>
          <cell r="J1339">
            <v>31.124193869900001</v>
          </cell>
          <cell r="K1339">
            <v>31.709002224999999</v>
          </cell>
          <cell r="L1339">
            <v>2427.6871218522001</v>
          </cell>
          <cell r="M1339">
            <v>0</v>
          </cell>
          <cell r="N1339">
            <v>30.417900117799999</v>
          </cell>
          <cell r="O1339">
            <v>31.709002224999999</v>
          </cell>
          <cell r="P1339">
            <v>-1.2911021072</v>
          </cell>
          <cell r="Q1339">
            <v>0</v>
          </cell>
          <cell r="R1339">
            <v>-6</v>
          </cell>
        </row>
        <row r="1340">
          <cell r="E1340" t="str">
            <v>RSM0000251</v>
          </cell>
          <cell r="F1340" t="str">
            <v>济南轻卡补盲镜</v>
          </cell>
          <cell r="G1340" t="str">
            <v>LG1611771003/1</v>
          </cell>
          <cell r="H1340" t="str">
            <v>Ea</v>
          </cell>
          <cell r="I1340">
            <v>939</v>
          </cell>
          <cell r="J1340">
            <v>35.262697264099998</v>
          </cell>
          <cell r="K1340">
            <v>35.715452124000002</v>
          </cell>
          <cell r="L1340">
            <v>33111.6727309899</v>
          </cell>
          <cell r="M1340">
            <v>0</v>
          </cell>
          <cell r="N1340">
            <v>35.597291315699998</v>
          </cell>
          <cell r="O1340">
            <v>35.715452124000002</v>
          </cell>
          <cell r="P1340">
            <v>-0.1181608083</v>
          </cell>
          <cell r="Q1340">
            <v>0</v>
          </cell>
          <cell r="R1340">
            <v>0</v>
          </cell>
        </row>
        <row r="1341">
          <cell r="E1341" t="str">
            <v>RSM0000252</v>
          </cell>
          <cell r="F1341" t="str">
            <v>一汽MV3补盲镜</v>
          </cell>
          <cell r="G1341" t="str">
            <v>8219010-A95-C00/B</v>
          </cell>
          <cell r="H1341" t="str">
            <v>Ea</v>
          </cell>
          <cell r="I1341">
            <v>450</v>
          </cell>
          <cell r="J1341">
            <v>37.972760124799997</v>
          </cell>
          <cell r="K1341">
            <v>38.630132123999999</v>
          </cell>
          <cell r="L1341">
            <v>17087.742056160001</v>
          </cell>
          <cell r="M1341">
            <v>290</v>
          </cell>
          <cell r="N1341">
            <v>38.9007069978</v>
          </cell>
          <cell r="O1341">
            <v>38.630132123999999</v>
          </cell>
          <cell r="P1341">
            <v>0.2705748738</v>
          </cell>
          <cell r="Q1341">
            <v>11281.205029362</v>
          </cell>
          <cell r="R1341">
            <v>-210</v>
          </cell>
        </row>
        <row r="1342">
          <cell r="E1342" t="str">
            <v>RSM0000254</v>
          </cell>
          <cell r="F1342" t="str">
            <v>曼项目右置车前下视镜</v>
          </cell>
          <cell r="G1342" t="str">
            <v>712W63730-6030/1</v>
          </cell>
          <cell r="H1342" t="str">
            <v>Ea</v>
          </cell>
          <cell r="I1342">
            <v>655</v>
          </cell>
          <cell r="J1342">
            <v>77.246572771000004</v>
          </cell>
          <cell r="K1342">
            <v>77.328171935</v>
          </cell>
          <cell r="L1342">
            <v>50596.505165005001</v>
          </cell>
          <cell r="M1342">
            <v>200</v>
          </cell>
          <cell r="N1342">
            <v>75.220755584100004</v>
          </cell>
          <cell r="O1342">
            <v>77.328171935</v>
          </cell>
          <cell r="P1342">
            <v>-2.1074163508999999</v>
          </cell>
          <cell r="Q1342">
            <v>15044.15111682</v>
          </cell>
          <cell r="R1342">
            <v>-190</v>
          </cell>
        </row>
        <row r="1343">
          <cell r="E1343" t="str">
            <v>RSM0000255</v>
          </cell>
          <cell r="F1343" t="str">
            <v>A2路面镜座盖板</v>
          </cell>
          <cell r="G1343" t="str">
            <v>ABS黑色</v>
          </cell>
          <cell r="H1343" t="str">
            <v>Ea</v>
          </cell>
          <cell r="I1343">
            <v>0</v>
          </cell>
          <cell r="J1343">
            <v>2.2000000000000002</v>
          </cell>
          <cell r="K1343">
            <v>2.2000000000000002</v>
          </cell>
          <cell r="L1343">
            <v>0</v>
          </cell>
          <cell r="M1343">
            <v>2614</v>
          </cell>
          <cell r="N1343">
            <v>0.67889999999999995</v>
          </cell>
          <cell r="O1343">
            <v>2.2000000000000002</v>
          </cell>
          <cell r="P1343">
            <v>-1.5210999999999999</v>
          </cell>
          <cell r="Q1343">
            <v>1774.6446000000001</v>
          </cell>
          <cell r="R1343">
            <v>-2614</v>
          </cell>
        </row>
        <row r="1344">
          <cell r="E1344" t="str">
            <v>RSM0000256</v>
          </cell>
          <cell r="F1344" t="str">
            <v>A7路面镜座盖</v>
          </cell>
          <cell r="H1344" t="str">
            <v>Ea</v>
          </cell>
          <cell r="I1344">
            <v>0</v>
          </cell>
          <cell r="J1344">
            <v>7.6050000000000004</v>
          </cell>
          <cell r="K1344">
            <v>7.6050000000000004</v>
          </cell>
          <cell r="L1344">
            <v>0</v>
          </cell>
          <cell r="M1344">
            <v>50</v>
          </cell>
          <cell r="N1344">
            <v>7.6050000000000004</v>
          </cell>
          <cell r="O1344">
            <v>7.6050000000000004</v>
          </cell>
          <cell r="P1344">
            <v>0</v>
          </cell>
          <cell r="Q1344">
            <v>380.25</v>
          </cell>
          <cell r="R1344">
            <v>-50</v>
          </cell>
        </row>
        <row r="1345">
          <cell r="E1345" t="str">
            <v>RSM0000257</v>
          </cell>
          <cell r="F1345" t="str">
            <v>A7路面镜镜座</v>
          </cell>
          <cell r="H1345" t="str">
            <v>Ea</v>
          </cell>
          <cell r="I1345">
            <v>0</v>
          </cell>
          <cell r="J1345">
            <v>1.5402</v>
          </cell>
          <cell r="K1345">
            <v>1.5402</v>
          </cell>
          <cell r="L1345">
            <v>0</v>
          </cell>
          <cell r="M1345">
            <v>50</v>
          </cell>
          <cell r="N1345">
            <v>1.5402</v>
          </cell>
          <cell r="O1345">
            <v>1.5402</v>
          </cell>
          <cell r="P1345">
            <v>0</v>
          </cell>
          <cell r="Q1345">
            <v>77.010000000000005</v>
          </cell>
          <cell r="R1345">
            <v>-50</v>
          </cell>
        </row>
        <row r="1346">
          <cell r="E1346" t="str">
            <v>RSM0000258</v>
          </cell>
          <cell r="F1346" t="str">
            <v>MV3补盲镜座</v>
          </cell>
          <cell r="G1346" t="str">
            <v>ADC12</v>
          </cell>
          <cell r="H1346" t="str">
            <v>Ea</v>
          </cell>
          <cell r="I1346">
            <v>10</v>
          </cell>
          <cell r="J1346">
            <v>7.8529301630999999</v>
          </cell>
          <cell r="K1346">
            <v>8.51</v>
          </cell>
          <cell r="L1346">
            <v>78.529301630999996</v>
          </cell>
          <cell r="M1346">
            <v>300</v>
          </cell>
          <cell r="N1346">
            <v>8.1166420641000006</v>
          </cell>
          <cell r="O1346">
            <v>8.51</v>
          </cell>
          <cell r="P1346">
            <v>-0.39335793590000001</v>
          </cell>
          <cell r="Q1346">
            <v>2434.9926192299999</v>
          </cell>
          <cell r="R1346">
            <v>-290</v>
          </cell>
        </row>
        <row r="1347">
          <cell r="E1347" t="str">
            <v>RSM0000259</v>
          </cell>
          <cell r="F1347" t="str">
            <v>MV3补盲镜纸箱</v>
          </cell>
          <cell r="G1347" t="str">
            <v>600*400*300</v>
          </cell>
          <cell r="H1347" t="str">
            <v>Ea</v>
          </cell>
          <cell r="I1347">
            <v>0</v>
          </cell>
          <cell r="J1347">
            <v>7.2443999999999997</v>
          </cell>
          <cell r="K1347">
            <v>7.2443999999999997</v>
          </cell>
          <cell r="L1347">
            <v>0</v>
          </cell>
          <cell r="M1347">
            <v>29</v>
          </cell>
          <cell r="N1347">
            <v>7.2443999999999997</v>
          </cell>
          <cell r="O1347">
            <v>7.2443999999999997</v>
          </cell>
          <cell r="P1347">
            <v>0</v>
          </cell>
          <cell r="Q1347">
            <v>210.08760000000001</v>
          </cell>
          <cell r="R1347">
            <v>-29</v>
          </cell>
        </row>
        <row r="1348">
          <cell r="E1348" t="str">
            <v>RSM0000260</v>
          </cell>
          <cell r="F1348" t="str">
            <v>曼项目右置前下镜座安装臂</v>
          </cell>
          <cell r="G1348" t="str">
            <v>ADC12</v>
          </cell>
          <cell r="H1348" t="str">
            <v>Ea</v>
          </cell>
          <cell r="I1348">
            <v>0</v>
          </cell>
          <cell r="J1348">
            <v>10.1418</v>
          </cell>
          <cell r="K1348">
            <v>10.1418</v>
          </cell>
          <cell r="L1348">
            <v>0</v>
          </cell>
          <cell r="M1348">
            <v>200</v>
          </cell>
          <cell r="N1348">
            <v>10.1418</v>
          </cell>
          <cell r="O1348">
            <v>10.1418</v>
          </cell>
          <cell r="P1348">
            <v>0</v>
          </cell>
          <cell r="Q1348">
            <v>2028.36</v>
          </cell>
          <cell r="R1348">
            <v>-200</v>
          </cell>
        </row>
        <row r="1349">
          <cell r="E1349" t="str">
            <v>RSM0000261</v>
          </cell>
          <cell r="F1349" t="str">
            <v>曼右置车前下视镜动臂</v>
          </cell>
          <cell r="G1349" t="str">
            <v>PA6+GF45</v>
          </cell>
          <cell r="H1349" t="str">
            <v>Ea</v>
          </cell>
          <cell r="I1349">
            <v>25</v>
          </cell>
          <cell r="J1349">
            <v>7.595676482</v>
          </cell>
          <cell r="K1349">
            <v>7.4944023</v>
          </cell>
          <cell r="L1349">
            <v>189.89191205</v>
          </cell>
          <cell r="M1349">
            <v>700</v>
          </cell>
          <cell r="N1349">
            <v>7.7319623158999997</v>
          </cell>
          <cell r="O1349">
            <v>7.4944023</v>
          </cell>
          <cell r="P1349">
            <v>0.2375600159</v>
          </cell>
          <cell r="Q1349">
            <v>5412.3736211300002</v>
          </cell>
          <cell r="R1349">
            <v>-200</v>
          </cell>
        </row>
        <row r="1350">
          <cell r="E1350" t="str">
            <v>RSM0000262</v>
          </cell>
          <cell r="F1350" t="str">
            <v>曼右置车前下动臂上盖</v>
          </cell>
          <cell r="G1350" t="str">
            <v>ABS黑色</v>
          </cell>
          <cell r="H1350" t="str">
            <v>Ea</v>
          </cell>
          <cell r="I1350">
            <v>457</v>
          </cell>
          <cell r="J1350">
            <v>6.3652728692</v>
          </cell>
          <cell r="K1350">
            <v>6.1618835399999998</v>
          </cell>
          <cell r="L1350">
            <v>2908.9297012244001</v>
          </cell>
          <cell r="M1350">
            <v>700</v>
          </cell>
          <cell r="N1350">
            <v>6.4613258985000002</v>
          </cell>
          <cell r="O1350">
            <v>6.1618835399999998</v>
          </cell>
          <cell r="P1350">
            <v>0.29944235850000001</v>
          </cell>
          <cell r="Q1350">
            <v>4522.9281289500004</v>
          </cell>
          <cell r="R1350">
            <v>-200</v>
          </cell>
        </row>
        <row r="1351">
          <cell r="E1351" t="str">
            <v>RSM0000263</v>
          </cell>
          <cell r="F1351" t="str">
            <v>曼右置车前下动臂下盖</v>
          </cell>
          <cell r="G1351" t="str">
            <v>ABS黑色</v>
          </cell>
          <cell r="H1351" t="str">
            <v>Ea</v>
          </cell>
          <cell r="I1351">
            <v>138</v>
          </cell>
          <cell r="J1351">
            <v>6.2835836812999997</v>
          </cell>
          <cell r="K1351">
            <v>6.0733592600000001</v>
          </cell>
          <cell r="L1351">
            <v>867.13454801939997</v>
          </cell>
          <cell r="M1351">
            <v>706</v>
          </cell>
          <cell r="N1351">
            <v>6.3768934785000004</v>
          </cell>
          <cell r="O1351">
            <v>6.0733592600000001</v>
          </cell>
          <cell r="P1351">
            <v>0.30353421850000001</v>
          </cell>
          <cell r="Q1351">
            <v>4502.0867958210001</v>
          </cell>
          <cell r="R1351">
            <v>-200</v>
          </cell>
        </row>
        <row r="1352">
          <cell r="E1352" t="str">
            <v>RSM0000265</v>
          </cell>
          <cell r="F1352" t="str">
            <v>曼项右置前下固定座连接件</v>
          </cell>
          <cell r="G1352" t="str">
            <v>0A0170Q-T02  ADC12</v>
          </cell>
          <cell r="H1352" t="str">
            <v>Ea</v>
          </cell>
          <cell r="I1352">
            <v>0</v>
          </cell>
          <cell r="J1352">
            <v>5.2054</v>
          </cell>
          <cell r="K1352">
            <v>5.2054</v>
          </cell>
          <cell r="L1352">
            <v>0</v>
          </cell>
          <cell r="M1352">
            <v>1000</v>
          </cell>
          <cell r="N1352">
            <v>5.2054</v>
          </cell>
          <cell r="O1352">
            <v>5.2054</v>
          </cell>
          <cell r="P1352">
            <v>0</v>
          </cell>
          <cell r="Q1352">
            <v>5205.3999999999996</v>
          </cell>
          <cell r="R1352">
            <v>-1000</v>
          </cell>
        </row>
        <row r="1353">
          <cell r="E1353" t="str">
            <v>RSM0000268</v>
          </cell>
          <cell r="F1353" t="str">
            <v>奥驰补盲镜镜头</v>
          </cell>
          <cell r="G1353" t="str">
            <v>8202155-Y64</v>
          </cell>
          <cell r="H1353" t="str">
            <v>Ea</v>
          </cell>
          <cell r="I1353">
            <v>5</v>
          </cell>
          <cell r="J1353">
            <v>23.610382769699999</v>
          </cell>
          <cell r="K1353">
            <v>23.853492123999999</v>
          </cell>
          <cell r="L1353">
            <v>118.05191384850001</v>
          </cell>
          <cell r="M1353">
            <v>0</v>
          </cell>
          <cell r="N1353">
            <v>24.018838369099999</v>
          </cell>
          <cell r="O1353">
            <v>23.853492123999999</v>
          </cell>
          <cell r="P1353">
            <v>0.16534624510000001</v>
          </cell>
          <cell r="Q1353">
            <v>0</v>
          </cell>
          <cell r="R1353">
            <v>0</v>
          </cell>
        </row>
        <row r="1354">
          <cell r="E1354" t="str">
            <v>RSM0000269</v>
          </cell>
          <cell r="F1354" t="str">
            <v>奥驰下视镜镜头</v>
          </cell>
          <cell r="G1354" t="str">
            <v>8202165-Y64</v>
          </cell>
          <cell r="H1354" t="str">
            <v>Ea</v>
          </cell>
          <cell r="I1354">
            <v>363</v>
          </cell>
          <cell r="J1354">
            <v>25.1762113399</v>
          </cell>
          <cell r="K1354">
            <v>25.385476178000001</v>
          </cell>
          <cell r="L1354">
            <v>9138.9647163836999</v>
          </cell>
          <cell r="M1354">
            <v>0</v>
          </cell>
          <cell r="N1354">
            <v>25.614993322499998</v>
          </cell>
          <cell r="O1354">
            <v>25.385476178000001</v>
          </cell>
          <cell r="P1354">
            <v>0.22951714449999999</v>
          </cell>
          <cell r="Q1354">
            <v>0</v>
          </cell>
          <cell r="R1354">
            <v>0</v>
          </cell>
        </row>
        <row r="1355">
          <cell r="E1355" t="str">
            <v>RSM0000277</v>
          </cell>
          <cell r="F1355" t="str">
            <v>A2下视镜杆</v>
          </cell>
          <cell r="H1355" t="str">
            <v>EA</v>
          </cell>
          <cell r="I1355">
            <v>-19514</v>
          </cell>
          <cell r="J1355">
            <v>5.6172350888000002</v>
          </cell>
          <cell r="K1355">
            <v>6.0872400000000004</v>
          </cell>
          <cell r="L1355">
            <v>-109614.725522843</v>
          </cell>
          <cell r="M1355">
            <v>0</v>
          </cell>
          <cell r="N1355">
            <v>5.5722226124000001</v>
          </cell>
          <cell r="O1355">
            <v>6.0872400000000004</v>
          </cell>
          <cell r="P1355">
            <v>-0.51501738760000004</v>
          </cell>
          <cell r="Q1355">
            <v>0</v>
          </cell>
          <cell r="R1355">
            <v>-1289</v>
          </cell>
        </row>
        <row r="1356">
          <cell r="E1356" t="str">
            <v>RSM0000278</v>
          </cell>
          <cell r="F1356" t="str">
            <v>奥铃下视镜镜杆</v>
          </cell>
          <cell r="H1356" t="str">
            <v>EA</v>
          </cell>
          <cell r="I1356">
            <v>-3525</v>
          </cell>
          <cell r="J1356">
            <v>4.2922584441999998</v>
          </cell>
          <cell r="K1356">
            <v>4.6513999999999998</v>
          </cell>
          <cell r="L1356">
            <v>-15130.211015805</v>
          </cell>
          <cell r="M1356">
            <v>0</v>
          </cell>
          <cell r="N1356">
            <v>4.4363982251999996</v>
          </cell>
          <cell r="O1356">
            <v>4.6513999999999998</v>
          </cell>
          <cell r="P1356">
            <v>-0.21500177479999999</v>
          </cell>
          <cell r="Q1356">
            <v>0</v>
          </cell>
          <cell r="R1356">
            <v>-156</v>
          </cell>
        </row>
        <row r="1357">
          <cell r="E1357" t="str">
            <v>RSM0000279</v>
          </cell>
          <cell r="F1357" t="str">
            <v>奥驰补盲镜杆</v>
          </cell>
          <cell r="H1357" t="str">
            <v>EA</v>
          </cell>
          <cell r="I1357">
            <v>-107</v>
          </cell>
          <cell r="J1357">
            <v>2.5198677938</v>
          </cell>
          <cell r="K1357">
            <v>2.7307100000000002</v>
          </cell>
          <cell r="L1357">
            <v>-269.62585393659998</v>
          </cell>
          <cell r="M1357">
            <v>0</v>
          </cell>
          <cell r="N1357">
            <v>2.3173346915000002</v>
          </cell>
          <cell r="O1357">
            <v>2.7307100000000002</v>
          </cell>
          <cell r="P1357">
            <v>-0.41337530849999998</v>
          </cell>
          <cell r="Q1357">
            <v>0</v>
          </cell>
          <cell r="R1357">
            <v>0</v>
          </cell>
        </row>
        <row r="1358">
          <cell r="E1358" t="str">
            <v>RSM0000280</v>
          </cell>
          <cell r="F1358" t="str">
            <v>VT前下视镜镜杆（平顶）</v>
          </cell>
          <cell r="H1358" t="str">
            <v>EA</v>
          </cell>
          <cell r="I1358">
            <v>-494</v>
          </cell>
          <cell r="J1358">
            <v>6.4941979151</v>
          </cell>
          <cell r="K1358">
            <v>7.0375800000000002</v>
          </cell>
          <cell r="L1358">
            <v>-3208.1337700593999</v>
          </cell>
          <cell r="M1358">
            <v>0</v>
          </cell>
          <cell r="N1358">
            <v>6.5318176277999997</v>
          </cell>
          <cell r="O1358">
            <v>7.0375800000000002</v>
          </cell>
          <cell r="P1358">
            <v>-0.50576237219999998</v>
          </cell>
          <cell r="Q1358">
            <v>0</v>
          </cell>
          <cell r="R1358">
            <v>0</v>
          </cell>
        </row>
        <row r="1359">
          <cell r="E1359" t="str">
            <v>RSM0000281</v>
          </cell>
          <cell r="F1359" t="str">
            <v>VT前下视镜镜杆（高顶）</v>
          </cell>
          <cell r="H1359" t="str">
            <v>EA</v>
          </cell>
          <cell r="I1359">
            <v>-150</v>
          </cell>
          <cell r="J1359">
            <v>6.9041559355000004</v>
          </cell>
          <cell r="K1359">
            <v>7.48184</v>
          </cell>
          <cell r="L1359">
            <v>-1035.6233903249999</v>
          </cell>
          <cell r="M1359">
            <v>0</v>
          </cell>
          <cell r="N1359">
            <v>6.9555425870000001</v>
          </cell>
          <cell r="O1359">
            <v>7.48184</v>
          </cell>
          <cell r="P1359">
            <v>-0.52629741299999999</v>
          </cell>
          <cell r="Q1359">
            <v>0</v>
          </cell>
          <cell r="R1359">
            <v>0</v>
          </cell>
        </row>
        <row r="1360">
          <cell r="E1360" t="str">
            <v>RSM0000282</v>
          </cell>
          <cell r="F1360" t="str">
            <v>N07前下视镜镜杆</v>
          </cell>
          <cell r="H1360" t="str">
            <v>EA</v>
          </cell>
          <cell r="I1360">
            <v>-998</v>
          </cell>
          <cell r="J1360">
            <v>4.6011526678000001</v>
          </cell>
          <cell r="K1360">
            <v>4.9861399999999998</v>
          </cell>
          <cell r="L1360">
            <v>-4591.9503624644003</v>
          </cell>
          <cell r="M1360">
            <v>0</v>
          </cell>
          <cell r="N1360">
            <v>4.6355659332999997</v>
          </cell>
          <cell r="O1360">
            <v>4.9861399999999998</v>
          </cell>
          <cell r="P1360">
            <v>-0.35057406670000002</v>
          </cell>
          <cell r="Q1360">
            <v>0</v>
          </cell>
          <cell r="R1360">
            <v>0</v>
          </cell>
        </row>
        <row r="1361">
          <cell r="E1361" t="str">
            <v>RSM0000321</v>
          </cell>
          <cell r="F1361" t="str">
            <v>A2前下视镜杆装饰盖1</v>
          </cell>
          <cell r="H1361" t="str">
            <v>Ea</v>
          </cell>
          <cell r="I1361">
            <v>0</v>
          </cell>
          <cell r="J1361">
            <v>0.72570000000000001</v>
          </cell>
          <cell r="K1361">
            <v>0.72570000000000001</v>
          </cell>
          <cell r="L1361">
            <v>0</v>
          </cell>
          <cell r="M1361">
            <v>2354</v>
          </cell>
          <cell r="N1361">
            <v>0.72570000000000001</v>
          </cell>
          <cell r="O1361">
            <v>0.72570000000000001</v>
          </cell>
          <cell r="P1361">
            <v>0</v>
          </cell>
          <cell r="Q1361">
            <v>1708.2978000000001</v>
          </cell>
          <cell r="R1361">
            <v>-2354</v>
          </cell>
        </row>
        <row r="1362">
          <cell r="E1362" t="str">
            <v>RSM0000322</v>
          </cell>
          <cell r="F1362" t="str">
            <v>A2前下视镜杆装饰盖2</v>
          </cell>
          <cell r="H1362" t="str">
            <v>Ea</v>
          </cell>
          <cell r="I1362">
            <v>1</v>
          </cell>
          <cell r="J1362">
            <v>0.62878808610000003</v>
          </cell>
          <cell r="K1362">
            <v>0.68140000000000001</v>
          </cell>
          <cell r="L1362">
            <v>0.62878808610000003</v>
          </cell>
          <cell r="M1362">
            <v>2353</v>
          </cell>
          <cell r="N1362">
            <v>0.68140000000000001</v>
          </cell>
          <cell r="O1362">
            <v>0.68140000000000001</v>
          </cell>
          <cell r="P1362">
            <v>0</v>
          </cell>
          <cell r="Q1362">
            <v>1603.3342</v>
          </cell>
          <cell r="R1362">
            <v>-2354</v>
          </cell>
        </row>
        <row r="1363">
          <cell r="E1363" t="str">
            <v>RSM0000324</v>
          </cell>
          <cell r="F1363" t="str">
            <v>奥驰下视镜杆</v>
          </cell>
          <cell r="H1363" t="str">
            <v>EA</v>
          </cell>
          <cell r="I1363">
            <v>-522</v>
          </cell>
          <cell r="J1363">
            <v>5.2473260893999996</v>
          </cell>
          <cell r="K1363">
            <v>5.6863799999999998</v>
          </cell>
          <cell r="L1363">
            <v>-2739.1042186668001</v>
          </cell>
          <cell r="M1363">
            <v>0</v>
          </cell>
          <cell r="N1363">
            <v>5.2684351078000002</v>
          </cell>
          <cell r="O1363">
            <v>5.6863799999999998</v>
          </cell>
          <cell r="P1363">
            <v>-0.41794489219999997</v>
          </cell>
          <cell r="Q1363">
            <v>0</v>
          </cell>
          <cell r="R1363">
            <v>0</v>
          </cell>
        </row>
        <row r="1364">
          <cell r="E1364" t="str">
            <v>RSM0000336</v>
          </cell>
          <cell r="F1364" t="str">
            <v>曼项目前下视镜密封垫</v>
          </cell>
          <cell r="G1364" t="str">
            <v>810W63731-0378/2</v>
          </cell>
          <cell r="H1364" t="str">
            <v>Ea</v>
          </cell>
          <cell r="I1364">
            <v>3107</v>
          </cell>
          <cell r="J1364">
            <v>2.9182035037</v>
          </cell>
          <cell r="K1364">
            <v>3.0484</v>
          </cell>
          <cell r="L1364">
            <v>9066.8582859959006</v>
          </cell>
          <cell r="M1364">
            <v>8000</v>
          </cell>
          <cell r="N1364">
            <v>3.0215824934</v>
          </cell>
          <cell r="O1364">
            <v>3.0484</v>
          </cell>
          <cell r="P1364">
            <v>-2.6817506599999999E-2</v>
          </cell>
          <cell r="Q1364">
            <v>24172.659947200002</v>
          </cell>
          <cell r="R1364">
            <v>-1564</v>
          </cell>
        </row>
        <row r="1365">
          <cell r="E1365" t="str">
            <v>RSM0000337</v>
          </cell>
          <cell r="F1365" t="str">
            <v>右置车前下视镜密封垫</v>
          </cell>
          <cell r="G1365" t="str">
            <v>712W63731-0378/1</v>
          </cell>
          <cell r="H1365" t="str">
            <v>Ea</v>
          </cell>
          <cell r="I1365">
            <v>697</v>
          </cell>
          <cell r="J1365">
            <v>3.3406560805000001</v>
          </cell>
          <cell r="K1365">
            <v>3.5062000000000002</v>
          </cell>
          <cell r="L1365">
            <v>2328.4372881085001</v>
          </cell>
          <cell r="M1365">
            <v>400</v>
          </cell>
          <cell r="N1365">
            <v>3.4582215929000002</v>
          </cell>
          <cell r="O1365">
            <v>3.5062000000000002</v>
          </cell>
          <cell r="P1365">
            <v>-4.7978407100000002E-2</v>
          </cell>
          <cell r="Q1365">
            <v>1383.28863716</v>
          </cell>
          <cell r="R1365">
            <v>-164</v>
          </cell>
        </row>
        <row r="1366">
          <cell r="E1366" t="str">
            <v>RSM0000338</v>
          </cell>
          <cell r="F1366" t="str">
            <v>大欧曼镜头分总成</v>
          </cell>
          <cell r="H1366" t="str">
            <v>Ea</v>
          </cell>
          <cell r="I1366">
            <v>140</v>
          </cell>
          <cell r="J1366">
            <v>11.1811595709</v>
          </cell>
          <cell r="K1366">
            <v>11.328290085000001</v>
          </cell>
          <cell r="L1366">
            <v>1565.362339926</v>
          </cell>
          <cell r="M1366">
            <v>0</v>
          </cell>
          <cell r="N1366">
            <v>11.328290085000001</v>
          </cell>
          <cell r="O1366">
            <v>11.328290085000001</v>
          </cell>
          <cell r="P1366">
            <v>0</v>
          </cell>
          <cell r="Q1366">
            <v>0</v>
          </cell>
          <cell r="R1366">
            <v>-140</v>
          </cell>
        </row>
        <row r="1367">
          <cell r="E1367" t="str">
            <v>RSM0000340</v>
          </cell>
          <cell r="F1367" t="str">
            <v>前下视镜</v>
          </cell>
          <cell r="G1367" t="str">
            <v>L0821024001A0</v>
          </cell>
          <cell r="H1367" t="str">
            <v>Ea</v>
          </cell>
          <cell r="I1367">
            <v>20</v>
          </cell>
          <cell r="J1367">
            <v>9.2278899999999995E-5</v>
          </cell>
          <cell r="K1367">
            <v>1E-4</v>
          </cell>
          <cell r="L1367">
            <v>1.8455780000000001E-3</v>
          </cell>
          <cell r="M1367">
            <v>0</v>
          </cell>
          <cell r="N1367">
            <v>9.53777E-5</v>
          </cell>
          <cell r="O1367">
            <v>1E-4</v>
          </cell>
          <cell r="P1367">
            <v>-4.6222999999999998E-6</v>
          </cell>
          <cell r="Q1367">
            <v>0</v>
          </cell>
          <cell r="R1367">
            <v>0</v>
          </cell>
        </row>
        <row r="1368">
          <cell r="E1368" t="str">
            <v>RSM0000343</v>
          </cell>
          <cell r="F1368" t="str">
            <v>一汽M46前下视镜镜杆焊接</v>
          </cell>
          <cell r="H1368" t="str">
            <v>EA</v>
          </cell>
          <cell r="I1368">
            <v>-171</v>
          </cell>
          <cell r="J1368">
            <v>9.8430804445</v>
          </cell>
          <cell r="K1368">
            <v>10.66667</v>
          </cell>
          <cell r="L1368">
            <v>-1683.1667560095</v>
          </cell>
          <cell r="M1368">
            <v>0</v>
          </cell>
          <cell r="N1368">
            <v>10.1736242545</v>
          </cell>
          <cell r="O1368">
            <v>10.66667</v>
          </cell>
          <cell r="P1368">
            <v>-0.49304574550000002</v>
          </cell>
          <cell r="Q1368">
            <v>0</v>
          </cell>
          <cell r="R1368">
            <v>0</v>
          </cell>
        </row>
        <row r="1369">
          <cell r="E1369" t="str">
            <v>RSM0010030</v>
          </cell>
          <cell r="F1369" t="str">
            <v>H6补盲镜壳</v>
          </cell>
          <cell r="G1369" t="str">
            <v>PP</v>
          </cell>
          <cell r="H1369" t="str">
            <v>EA</v>
          </cell>
          <cell r="I1369">
            <v>694</v>
          </cell>
          <cell r="J1369">
            <v>10.359296563299999</v>
          </cell>
          <cell r="K1369">
            <v>10.354417099999999</v>
          </cell>
          <cell r="L1369">
            <v>7189.3518149301999</v>
          </cell>
          <cell r="M1369">
            <v>0</v>
          </cell>
          <cell r="N1369">
            <v>10.566649633200001</v>
          </cell>
          <cell r="O1369">
            <v>10.354417099999999</v>
          </cell>
          <cell r="P1369">
            <v>0.21223253319999999</v>
          </cell>
          <cell r="Q1369">
            <v>0</v>
          </cell>
          <cell r="R1369">
            <v>-261</v>
          </cell>
        </row>
        <row r="1370">
          <cell r="E1370" t="str">
            <v>RSM0010031</v>
          </cell>
          <cell r="F1370" t="str">
            <v>H6补盲镜片DS[1]</v>
          </cell>
          <cell r="G1370" t="str">
            <v>浮法玻璃 3mm</v>
          </cell>
          <cell r="H1370" t="str">
            <v>EA</v>
          </cell>
          <cell r="I1370">
            <v>1788</v>
          </cell>
          <cell r="J1370">
            <v>11.4333495559</v>
          </cell>
          <cell r="K1370">
            <v>12.39</v>
          </cell>
          <cell r="L1370">
            <v>20442.829005949199</v>
          </cell>
          <cell r="M1370">
            <v>0</v>
          </cell>
          <cell r="N1370">
            <v>11.817296730200001</v>
          </cell>
          <cell r="O1370">
            <v>12.39</v>
          </cell>
          <cell r="P1370">
            <v>-0.57270326979999997</v>
          </cell>
          <cell r="Q1370">
            <v>0</v>
          </cell>
          <cell r="R1370">
            <v>-256</v>
          </cell>
        </row>
        <row r="1371">
          <cell r="E1371" t="str">
            <v>RSM0010033</v>
          </cell>
          <cell r="F1371" t="str">
            <v>H6补盲镜臂</v>
          </cell>
          <cell r="G1371" t="str">
            <v>PA6+GF50</v>
          </cell>
          <cell r="H1371" t="str">
            <v>EA</v>
          </cell>
          <cell r="I1371">
            <v>824</v>
          </cell>
          <cell r="J1371">
            <v>10.0139891053</v>
          </cell>
          <cell r="K1371">
            <v>9.9802171000000008</v>
          </cell>
          <cell r="L1371">
            <v>8251.5270227672008</v>
          </cell>
          <cell r="M1371">
            <v>0</v>
          </cell>
          <cell r="N1371">
            <v>10.2097462888</v>
          </cell>
          <cell r="O1371">
            <v>9.9802171000000008</v>
          </cell>
          <cell r="P1371">
            <v>0.22952918880000001</v>
          </cell>
          <cell r="Q1371">
            <v>0</v>
          </cell>
          <cell r="R1371">
            <v>-262</v>
          </cell>
        </row>
        <row r="1372">
          <cell r="E1372" t="str">
            <v>RSM0010035</v>
          </cell>
          <cell r="F1372" t="str">
            <v>H6补盲视镜总成</v>
          </cell>
          <cell r="G1372" t="str">
            <v>A0028107516</v>
          </cell>
          <cell r="H1372" t="str">
            <v>EA</v>
          </cell>
          <cell r="I1372">
            <v>342</v>
          </cell>
          <cell r="J1372">
            <v>49.9934312281</v>
          </cell>
          <cell r="K1372">
            <v>50.182042199999998</v>
          </cell>
          <cell r="L1372">
            <v>17097.7534800102</v>
          </cell>
          <cell r="M1372">
            <v>256</v>
          </cell>
          <cell r="N1372">
            <v>51.0774662918</v>
          </cell>
          <cell r="O1372">
            <v>50.182042199999998</v>
          </cell>
          <cell r="P1372">
            <v>0.89542409180000004</v>
          </cell>
          <cell r="Q1372">
            <v>13075.8313707008</v>
          </cell>
          <cell r="R1372">
            <v>-240</v>
          </cell>
        </row>
        <row r="1373">
          <cell r="E1373" t="str">
            <v>RSM0010036</v>
          </cell>
          <cell r="F1373" t="str">
            <v>H6补盲弹簧</v>
          </cell>
          <cell r="G1373" t="str">
            <v>82B</v>
          </cell>
          <cell r="H1373" t="str">
            <v>EA</v>
          </cell>
          <cell r="I1373">
            <v>177</v>
          </cell>
          <cell r="J1373">
            <v>0.67824954989999997</v>
          </cell>
          <cell r="K1373">
            <v>0.73499999999999999</v>
          </cell>
          <cell r="L1373">
            <v>120.0501703323</v>
          </cell>
          <cell r="M1373">
            <v>79</v>
          </cell>
          <cell r="N1373">
            <v>0.73499999999999999</v>
          </cell>
          <cell r="O1373">
            <v>0.73499999999999999</v>
          </cell>
          <cell r="P1373">
            <v>0</v>
          </cell>
          <cell r="Q1373">
            <v>58.064999999999998</v>
          </cell>
          <cell r="R1373">
            <v>-256</v>
          </cell>
        </row>
        <row r="1374">
          <cell r="E1374" t="str">
            <v>RSM0010068</v>
          </cell>
          <cell r="F1374" t="str">
            <v>一汽M46前下视镜镜杆喷涂</v>
          </cell>
          <cell r="H1374" t="str">
            <v>Ea</v>
          </cell>
          <cell r="I1374">
            <v>26</v>
          </cell>
          <cell r="J1374">
            <v>12.203446663299999</v>
          </cell>
          <cell r="K1374">
            <v>13.26327</v>
          </cell>
          <cell r="L1374">
            <v>317.28961324580001</v>
          </cell>
          <cell r="M1374">
            <v>0</v>
          </cell>
          <cell r="N1374">
            <v>12.5338999301</v>
          </cell>
          <cell r="O1374">
            <v>13.26327</v>
          </cell>
          <cell r="P1374">
            <v>-0.72937006989999997</v>
          </cell>
          <cell r="Q1374">
            <v>0</v>
          </cell>
          <cell r="R1374">
            <v>0</v>
          </cell>
        </row>
        <row r="1375">
          <cell r="E1375" t="str">
            <v>RSM0010071</v>
          </cell>
          <cell r="F1375" t="str">
            <v>一汽M46前下视镜密封垫</v>
          </cell>
          <cell r="H1375" t="str">
            <v>Ea</v>
          </cell>
          <cell r="I1375">
            <v>17</v>
          </cell>
          <cell r="J1375">
            <v>1.1350298591000001</v>
          </cell>
          <cell r="K1375">
            <v>1.23</v>
          </cell>
          <cell r="L1375">
            <v>19.295507604699999</v>
          </cell>
          <cell r="M1375">
            <v>0</v>
          </cell>
          <cell r="N1375">
            <v>1.1731456802</v>
          </cell>
          <cell r="O1375">
            <v>1.23</v>
          </cell>
          <cell r="P1375">
            <v>-5.6854319799999997E-2</v>
          </cell>
          <cell r="Q1375">
            <v>0</v>
          </cell>
          <cell r="R1375">
            <v>0</v>
          </cell>
        </row>
        <row r="1376">
          <cell r="E1376" t="str">
            <v>RSM0010074</v>
          </cell>
          <cell r="F1376" t="str">
            <v>H6新补盲镜臂</v>
          </cell>
          <cell r="G1376" t="str">
            <v>PA6+GF50</v>
          </cell>
          <cell r="H1376" t="str">
            <v>EA</v>
          </cell>
          <cell r="I1376">
            <v>0</v>
          </cell>
          <cell r="J1376">
            <v>9.4384171000000006</v>
          </cell>
          <cell r="K1376">
            <v>9.4384171000000006</v>
          </cell>
          <cell r="L1376">
            <v>0</v>
          </cell>
          <cell r="M1376">
            <v>64</v>
          </cell>
          <cell r="N1376">
            <v>9.6929899233000008</v>
          </cell>
          <cell r="O1376">
            <v>9.4384171000000006</v>
          </cell>
          <cell r="P1376">
            <v>0.25457282329999997</v>
          </cell>
          <cell r="Q1376">
            <v>620.35135509120005</v>
          </cell>
          <cell r="R1376">
            <v>0</v>
          </cell>
        </row>
        <row r="1377">
          <cell r="E1377" t="str">
            <v>RSM0010075</v>
          </cell>
          <cell r="F1377" t="str">
            <v>H6新补盲镜臂盖</v>
          </cell>
          <cell r="G1377" t="str">
            <v>PA6+GF50</v>
          </cell>
          <cell r="H1377" t="str">
            <v>EA</v>
          </cell>
          <cell r="I1377">
            <v>0</v>
          </cell>
          <cell r="J1377">
            <v>7.8439771</v>
          </cell>
          <cell r="K1377">
            <v>7.8439771</v>
          </cell>
          <cell r="L1377">
            <v>0</v>
          </cell>
          <cell r="M1377">
            <v>88</v>
          </cell>
          <cell r="N1377">
            <v>6.0613025710999997</v>
          </cell>
          <cell r="O1377">
            <v>7.8439771</v>
          </cell>
          <cell r="P1377">
            <v>-1.7826745289000001</v>
          </cell>
          <cell r="Q1377">
            <v>533.39462625680005</v>
          </cell>
          <cell r="R1377">
            <v>0</v>
          </cell>
        </row>
        <row r="1378">
          <cell r="E1378" t="str">
            <v>SBS0010058</v>
          </cell>
          <cell r="F1378" t="str">
            <v>K1侧翻座骨架罩壳右火山黑</v>
          </cell>
          <cell r="H1378" t="str">
            <v>Ea</v>
          </cell>
          <cell r="I1378">
            <v>1</v>
          </cell>
          <cell r="J1378">
            <v>21.4335681345</v>
          </cell>
          <cell r="K1378">
            <v>22.000679099999999</v>
          </cell>
          <cell r="L1378">
            <v>21.4335681345</v>
          </cell>
          <cell r="M1378">
            <v>150</v>
          </cell>
          <cell r="N1378">
            <v>21.955151223200001</v>
          </cell>
          <cell r="O1378">
            <v>22.000679099999999</v>
          </cell>
          <cell r="P1378">
            <v>-4.5527876799999999E-2</v>
          </cell>
          <cell r="Q1378">
            <v>3293.2726834800001</v>
          </cell>
          <cell r="R1378">
            <v>-83</v>
          </cell>
        </row>
        <row r="1379">
          <cell r="E1379" t="str">
            <v>SBS0010062</v>
          </cell>
          <cell r="F1379" t="str">
            <v>K1侧翻座骨架罩壳左火山黑</v>
          </cell>
          <cell r="H1379" t="str">
            <v>Ea</v>
          </cell>
          <cell r="I1379">
            <v>120</v>
          </cell>
          <cell r="J1379">
            <v>21.3466785536</v>
          </cell>
          <cell r="K1379">
            <v>21.906519299999999</v>
          </cell>
          <cell r="L1379">
            <v>2561.6014264320002</v>
          </cell>
          <cell r="M1379">
            <v>48</v>
          </cell>
          <cell r="N1379">
            <v>21.865343773900001</v>
          </cell>
          <cell r="O1379">
            <v>21.906519299999999</v>
          </cell>
          <cell r="P1379">
            <v>-4.1175526099999998E-2</v>
          </cell>
          <cell r="Q1379">
            <v>1049.5365011471999</v>
          </cell>
          <cell r="R1379">
            <v>-90</v>
          </cell>
        </row>
        <row r="1380">
          <cell r="E1380" t="str">
            <v>SBS0010071</v>
          </cell>
          <cell r="F1380" t="str">
            <v>K1安全带出口罩壳火山黑</v>
          </cell>
          <cell r="H1380" t="str">
            <v>Ea</v>
          </cell>
          <cell r="I1380">
            <v>170</v>
          </cell>
          <cell r="J1380">
            <v>3.6900132397999998</v>
          </cell>
          <cell r="K1380">
            <v>3.5512855000000001</v>
          </cell>
          <cell r="L1380">
            <v>627.30225076600004</v>
          </cell>
          <cell r="M1380">
            <v>900</v>
          </cell>
          <cell r="N1380">
            <v>3.7423664005999999</v>
          </cell>
          <cell r="O1380">
            <v>3.5512855000000001</v>
          </cell>
          <cell r="P1380">
            <v>0.19108090059999999</v>
          </cell>
          <cell r="Q1380">
            <v>3368.12976054</v>
          </cell>
          <cell r="R1380">
            <v>-200</v>
          </cell>
        </row>
        <row r="1381">
          <cell r="E1381" t="str">
            <v>SBS0010075</v>
          </cell>
          <cell r="F1381" t="str">
            <v>K1座椅左装饰罩火山黑</v>
          </cell>
          <cell r="G1381" t="str">
            <v>K168100000015</v>
          </cell>
          <cell r="H1381" t="str">
            <v>Ea</v>
          </cell>
          <cell r="I1381">
            <v>400</v>
          </cell>
          <cell r="J1381">
            <v>12.1655103258</v>
          </cell>
          <cell r="K1381">
            <v>12.114312</v>
          </cell>
          <cell r="L1381">
            <v>4866.2041303200003</v>
          </cell>
          <cell r="M1381">
            <v>0</v>
          </cell>
          <cell r="N1381">
            <v>12.4016866212</v>
          </cell>
          <cell r="O1381">
            <v>12.114312</v>
          </cell>
          <cell r="P1381">
            <v>0.28737462120000001</v>
          </cell>
          <cell r="Q1381">
            <v>0</v>
          </cell>
          <cell r="R1381">
            <v>-320</v>
          </cell>
        </row>
        <row r="1382">
          <cell r="E1382" t="str">
            <v>SBS0010076</v>
          </cell>
          <cell r="F1382" t="str">
            <v>K1座椅右装饰罩火山黑</v>
          </cell>
          <cell r="G1382" t="str">
            <v>K168100000016</v>
          </cell>
          <cell r="H1382" t="str">
            <v>Ea</v>
          </cell>
          <cell r="I1382">
            <v>400</v>
          </cell>
          <cell r="J1382">
            <v>12.1530975286</v>
          </cell>
          <cell r="K1382">
            <v>12.100860600000001</v>
          </cell>
          <cell r="L1382">
            <v>4861.2390114399996</v>
          </cell>
          <cell r="M1382">
            <v>0</v>
          </cell>
          <cell r="N1382">
            <v>12.100860600000001</v>
          </cell>
          <cell r="O1382">
            <v>12.100860600000001</v>
          </cell>
          <cell r="P1382">
            <v>0</v>
          </cell>
          <cell r="Q1382">
            <v>0</v>
          </cell>
          <cell r="R1382">
            <v>-400</v>
          </cell>
        </row>
        <row r="1383">
          <cell r="E1383" t="str">
            <v>SCS0004084</v>
          </cell>
          <cell r="F1383" t="str">
            <v>B40升降器手柄新状态</v>
          </cell>
          <cell r="G1383" t="str">
            <v>B40黑色</v>
          </cell>
          <cell r="H1383" t="str">
            <v>EA</v>
          </cell>
          <cell r="I1383">
            <v>60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</row>
        <row r="1384">
          <cell r="E1384" t="str">
            <v>SCS0004085</v>
          </cell>
          <cell r="F1384" t="str">
            <v>B40司机升降手柄盖</v>
          </cell>
          <cell r="H1384" t="str">
            <v>Ea</v>
          </cell>
          <cell r="I1384">
            <v>113</v>
          </cell>
          <cell r="J1384">
            <v>6.1047985210000002</v>
          </cell>
          <cell r="K1384">
            <v>5.8796147999999997</v>
          </cell>
          <cell r="L1384">
            <v>689.84223287299994</v>
          </cell>
          <cell r="M1384">
            <v>0</v>
          </cell>
          <cell r="N1384">
            <v>6.1920847359</v>
          </cell>
          <cell r="O1384">
            <v>5.8796147999999997</v>
          </cell>
          <cell r="P1384">
            <v>0.3124699359</v>
          </cell>
          <cell r="Q1384">
            <v>0</v>
          </cell>
          <cell r="R1384">
            <v>0</v>
          </cell>
        </row>
        <row r="1385">
          <cell r="E1385" t="str">
            <v>SCS0004110</v>
          </cell>
          <cell r="F1385" t="str">
            <v>B40V后排扣手内支撑</v>
          </cell>
          <cell r="H1385" t="str">
            <v>Ea</v>
          </cell>
          <cell r="I1385">
            <v>742</v>
          </cell>
          <cell r="J1385">
            <v>4.4101904276999999</v>
          </cell>
          <cell r="K1385">
            <v>4.2905062000000003</v>
          </cell>
          <cell r="L1385">
            <v>3272.3612973534</v>
          </cell>
          <cell r="M1385">
            <v>0</v>
          </cell>
          <cell r="N1385">
            <v>4.4800776139999998</v>
          </cell>
          <cell r="O1385">
            <v>4.2905062000000003</v>
          </cell>
          <cell r="P1385">
            <v>0.18957141399999999</v>
          </cell>
          <cell r="Q1385">
            <v>0</v>
          </cell>
          <cell r="R1385">
            <v>0</v>
          </cell>
        </row>
        <row r="1386">
          <cell r="E1386" t="str">
            <v>SCS0004111</v>
          </cell>
          <cell r="F1386" t="str">
            <v>B40V后排扣手</v>
          </cell>
          <cell r="H1386" t="str">
            <v>Ea</v>
          </cell>
          <cell r="I1386">
            <v>878</v>
          </cell>
          <cell r="J1386">
            <v>4.2263430896000003</v>
          </cell>
          <cell r="K1386">
            <v>4.0912759999999997</v>
          </cell>
          <cell r="L1386">
            <v>3710.7292326687998</v>
          </cell>
          <cell r="M1386">
            <v>0</v>
          </cell>
          <cell r="N1386">
            <v>4.2900761738000002</v>
          </cell>
          <cell r="O1386">
            <v>4.0912759999999997</v>
          </cell>
          <cell r="P1386">
            <v>0.19880017380000001</v>
          </cell>
          <cell r="Q1386">
            <v>0</v>
          </cell>
          <cell r="R1386">
            <v>0</v>
          </cell>
        </row>
        <row r="1387">
          <cell r="E1387" t="str">
            <v>SCS0004112</v>
          </cell>
          <cell r="F1387" t="str">
            <v>B40V后排支撑外壳</v>
          </cell>
          <cell r="H1387" t="str">
            <v>Ea</v>
          </cell>
          <cell r="I1387">
            <v>529</v>
          </cell>
          <cell r="J1387">
            <v>4.4201281216000003</v>
          </cell>
          <cell r="K1387">
            <v>4.3012753999999997</v>
          </cell>
          <cell r="L1387">
            <v>2338.2477763264001</v>
          </cell>
          <cell r="M1387">
            <v>0</v>
          </cell>
          <cell r="N1387">
            <v>4.4903490289999999</v>
          </cell>
          <cell r="O1387">
            <v>4.3012753999999997</v>
          </cell>
          <cell r="P1387">
            <v>0.18907362899999999</v>
          </cell>
          <cell r="Q1387">
            <v>0</v>
          </cell>
          <cell r="R1387">
            <v>0</v>
          </cell>
        </row>
        <row r="1388">
          <cell r="E1388" t="str">
            <v>SHT0000052</v>
          </cell>
          <cell r="F1388" t="str">
            <v>调角器左罩壳</v>
          </cell>
          <cell r="G1388" t="str">
            <v>重汽价值版/一汽</v>
          </cell>
          <cell r="H1388" t="str">
            <v>EA</v>
          </cell>
          <cell r="I1388">
            <v>313</v>
          </cell>
          <cell r="J1388">
            <v>7.8344848263999998</v>
          </cell>
          <cell r="K1388">
            <v>7.7531922</v>
          </cell>
          <cell r="L1388">
            <v>2452.1937506631998</v>
          </cell>
          <cell r="M1388">
            <v>0</v>
          </cell>
          <cell r="N1388">
            <v>7.9787901641000003</v>
          </cell>
          <cell r="O1388">
            <v>7.7531922</v>
          </cell>
          <cell r="P1388">
            <v>0.22559796409999999</v>
          </cell>
          <cell r="Q1388">
            <v>0</v>
          </cell>
          <cell r="R1388">
            <v>0</v>
          </cell>
        </row>
        <row r="1389">
          <cell r="E1389" t="str">
            <v>SHT0000054</v>
          </cell>
          <cell r="F1389" t="str">
            <v>一汽副司机调角器手柄标识</v>
          </cell>
          <cell r="G1389" t="str">
            <v>YJ-6906005</v>
          </cell>
          <cell r="H1389" t="str">
            <v>Ea</v>
          </cell>
          <cell r="I1389">
            <v>1200</v>
          </cell>
          <cell r="J1389">
            <v>0.7825246508</v>
          </cell>
          <cell r="K1389">
            <v>0.84799999999999998</v>
          </cell>
          <cell r="L1389">
            <v>939.02958095999998</v>
          </cell>
          <cell r="M1389">
            <v>0</v>
          </cell>
          <cell r="N1389">
            <v>0.80880287549999996</v>
          </cell>
          <cell r="O1389">
            <v>0.84799999999999998</v>
          </cell>
          <cell r="P1389">
            <v>-3.91971245E-2</v>
          </cell>
          <cell r="Q1389">
            <v>0</v>
          </cell>
          <cell r="R1389">
            <v>0</v>
          </cell>
        </row>
        <row r="1390">
          <cell r="E1390" t="str">
            <v>SHT0000057</v>
          </cell>
          <cell r="F1390" t="str">
            <v>一汽正司机调角器手柄标识</v>
          </cell>
          <cell r="G1390" t="str">
            <v>YJ-6806006</v>
          </cell>
          <cell r="H1390" t="str">
            <v>Ea</v>
          </cell>
          <cell r="I1390">
            <v>500</v>
          </cell>
          <cell r="J1390">
            <v>0.7825246508</v>
          </cell>
          <cell r="K1390">
            <v>0.84799999999999998</v>
          </cell>
          <cell r="L1390">
            <v>391.26232540000001</v>
          </cell>
          <cell r="M1390">
            <v>0</v>
          </cell>
          <cell r="N1390">
            <v>0.80880287549999996</v>
          </cell>
          <cell r="O1390">
            <v>0.84799999999999998</v>
          </cell>
          <cell r="P1390">
            <v>-3.91971245E-2</v>
          </cell>
          <cell r="Q1390">
            <v>0</v>
          </cell>
          <cell r="R1390">
            <v>0</v>
          </cell>
        </row>
        <row r="1391">
          <cell r="E1391" t="str">
            <v>SHT0000092</v>
          </cell>
          <cell r="F1391" t="str">
            <v>M4右舵副边罩壳</v>
          </cell>
          <cell r="G1391" t="str">
            <v>M4灰色</v>
          </cell>
          <cell r="H1391" t="str">
            <v>Ea</v>
          </cell>
          <cell r="I1391">
            <v>95</v>
          </cell>
          <cell r="J1391">
            <v>4.2901579244999999</v>
          </cell>
          <cell r="K1391">
            <v>4.2494113999999996</v>
          </cell>
          <cell r="L1391">
            <v>407.5650028275</v>
          </cell>
          <cell r="M1391">
            <v>0</v>
          </cell>
          <cell r="N1391">
            <v>4.3697870825000003</v>
          </cell>
          <cell r="O1391">
            <v>4.2494113999999996</v>
          </cell>
          <cell r="P1391">
            <v>0.1203756825</v>
          </cell>
          <cell r="Q1391">
            <v>0</v>
          </cell>
          <cell r="R1391">
            <v>0</v>
          </cell>
        </row>
        <row r="1392">
          <cell r="E1392" t="str">
            <v>SHT0000100</v>
          </cell>
          <cell r="F1392" t="str">
            <v>副司机副边左罩壳</v>
          </cell>
          <cell r="G1392" t="str">
            <v>M4中重卡</v>
          </cell>
          <cell r="H1392" t="str">
            <v>EA</v>
          </cell>
          <cell r="I1392">
            <v>88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</row>
        <row r="1393">
          <cell r="E1393" t="str">
            <v>SHT0000101</v>
          </cell>
          <cell r="F1393" t="str">
            <v>M4副司机总罩壳（主动）</v>
          </cell>
          <cell r="H1393" t="str">
            <v>EA</v>
          </cell>
          <cell r="I1393">
            <v>188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</row>
        <row r="1394">
          <cell r="E1394" t="str">
            <v>SHT0000142</v>
          </cell>
          <cell r="F1394" t="str">
            <v>H3主驾驶座调节把手后左正</v>
          </cell>
          <cell r="H1394" t="str">
            <v>Ea</v>
          </cell>
          <cell r="I1394">
            <v>4350</v>
          </cell>
          <cell r="J1394">
            <v>0.63663178840000001</v>
          </cell>
          <cell r="K1394">
            <v>0.68989999999999996</v>
          </cell>
          <cell r="L1394">
            <v>2769.34827954</v>
          </cell>
          <cell r="M1394">
            <v>1000</v>
          </cell>
          <cell r="N1394">
            <v>0.65801073560000001</v>
          </cell>
          <cell r="O1394">
            <v>0.68989999999999996</v>
          </cell>
          <cell r="P1394">
            <v>-3.1889264399999999E-2</v>
          </cell>
          <cell r="Q1394">
            <v>658.01073559999998</v>
          </cell>
          <cell r="R1394">
            <v>-1450</v>
          </cell>
        </row>
        <row r="1395">
          <cell r="E1395" t="str">
            <v>SHT0000158</v>
          </cell>
          <cell r="F1395" t="str">
            <v>H3主驾驶座调节把手前右副</v>
          </cell>
          <cell r="H1395" t="str">
            <v>Ea</v>
          </cell>
          <cell r="I1395">
            <v>8804</v>
          </cell>
          <cell r="J1395">
            <v>0.63663178840000001</v>
          </cell>
          <cell r="K1395">
            <v>0.68989999999999996</v>
          </cell>
          <cell r="L1395">
            <v>5604.9062650735996</v>
          </cell>
          <cell r="M1395">
            <v>1000</v>
          </cell>
          <cell r="N1395">
            <v>0.65801073560000001</v>
          </cell>
          <cell r="O1395">
            <v>0.68989999999999996</v>
          </cell>
          <cell r="P1395">
            <v>-3.1889264399999999E-2</v>
          </cell>
          <cell r="Q1395">
            <v>658.01073559999998</v>
          </cell>
          <cell r="R1395">
            <v>-3250</v>
          </cell>
        </row>
        <row r="1396">
          <cell r="E1396" t="str">
            <v>SHT0000445</v>
          </cell>
          <cell r="F1396" t="str">
            <v>H5调角器罩壳(左)</v>
          </cell>
          <cell r="G1396" t="str">
            <v>H4G-6806001</v>
          </cell>
          <cell r="H1396" t="str">
            <v>Ea</v>
          </cell>
          <cell r="I1396">
            <v>8381</v>
          </cell>
          <cell r="J1396">
            <v>7.8841360155000002</v>
          </cell>
          <cell r="K1396">
            <v>7.8069978000000004</v>
          </cell>
          <cell r="L1396">
            <v>66076.943945905499</v>
          </cell>
          <cell r="M1396">
            <v>1121</v>
          </cell>
          <cell r="N1396">
            <v>8.0301087065000001</v>
          </cell>
          <cell r="O1396">
            <v>7.8069978000000004</v>
          </cell>
          <cell r="P1396">
            <v>0.22311090650000001</v>
          </cell>
          <cell r="Q1396">
            <v>9001.7518599864998</v>
          </cell>
          <cell r="R1396">
            <v>-780</v>
          </cell>
        </row>
        <row r="1397">
          <cell r="E1397" t="str">
            <v>SHT0000446</v>
          </cell>
          <cell r="F1397" t="str">
            <v>H5调角器罩壳(右)</v>
          </cell>
          <cell r="G1397" t="str">
            <v>H5-6806002</v>
          </cell>
          <cell r="H1397" t="str">
            <v>Ea</v>
          </cell>
          <cell r="I1397">
            <v>3563</v>
          </cell>
          <cell r="J1397">
            <v>7.8034528332999997</v>
          </cell>
          <cell r="K1397">
            <v>7.7195637000000001</v>
          </cell>
          <cell r="L1397">
            <v>27803.7024450479</v>
          </cell>
          <cell r="M1397">
            <v>302</v>
          </cell>
          <cell r="N1397">
            <v>7.9467160751000003</v>
          </cell>
          <cell r="O1397">
            <v>7.7195637000000001</v>
          </cell>
          <cell r="P1397">
            <v>0.2271523751</v>
          </cell>
          <cell r="Q1397">
            <v>2399.9082546802001</v>
          </cell>
          <cell r="R1397">
            <v>-870</v>
          </cell>
        </row>
        <row r="1398">
          <cell r="E1398" t="str">
            <v>SHT0000447</v>
          </cell>
          <cell r="F1398" t="str">
            <v>H4升级司机坐垫前部罩壳</v>
          </cell>
          <cell r="G1398" t="str">
            <v>0</v>
          </cell>
          <cell r="H1398" t="str">
            <v>Ea</v>
          </cell>
          <cell r="I1398">
            <v>28498</v>
          </cell>
          <cell r="J1398">
            <v>6.8352546460000001</v>
          </cell>
          <cell r="K1398">
            <v>6.6703545000000002</v>
          </cell>
          <cell r="L1398">
            <v>194791.08690170801</v>
          </cell>
          <cell r="M1398">
            <v>0</v>
          </cell>
          <cell r="N1398">
            <v>6.9460044972999997</v>
          </cell>
          <cell r="O1398">
            <v>6.6703545000000002</v>
          </cell>
          <cell r="P1398">
            <v>0.2756499973</v>
          </cell>
          <cell r="Q1398">
            <v>0</v>
          </cell>
          <cell r="R1398">
            <v>-300</v>
          </cell>
        </row>
        <row r="1399">
          <cell r="E1399" t="str">
            <v>SHT0000504</v>
          </cell>
          <cell r="F1399" t="str">
            <v>H4A升级司机座垫后部罩壳</v>
          </cell>
          <cell r="G1399" t="str">
            <v>0</v>
          </cell>
          <cell r="H1399" t="str">
            <v>Ea</v>
          </cell>
          <cell r="I1399">
            <v>48007</v>
          </cell>
          <cell r="J1399">
            <v>5.1580017660999999</v>
          </cell>
          <cell r="K1399">
            <v>5.0550267</v>
          </cell>
          <cell r="L1399">
            <v>247620.19078516299</v>
          </cell>
          <cell r="M1399">
            <v>1000</v>
          </cell>
          <cell r="N1399">
            <v>5.2450354574000002</v>
          </cell>
          <cell r="O1399">
            <v>5.0550267</v>
          </cell>
          <cell r="P1399">
            <v>0.19000875740000001</v>
          </cell>
          <cell r="Q1399">
            <v>5245.0354574000003</v>
          </cell>
          <cell r="R1399">
            <v>-10</v>
          </cell>
        </row>
        <row r="1400">
          <cell r="E1400" t="str">
            <v>SHT0000506</v>
          </cell>
          <cell r="F1400" t="str">
            <v>H4升级座椅司机左罩壳</v>
          </cell>
          <cell r="G1400" t="str">
            <v>H4A-6806001-A</v>
          </cell>
          <cell r="H1400" t="str">
            <v>Ea</v>
          </cell>
          <cell r="I1400">
            <v>18057</v>
          </cell>
          <cell r="J1400">
            <v>8.2627263323999998</v>
          </cell>
          <cell r="K1400">
            <v>8.2172654999999999</v>
          </cell>
          <cell r="L1400">
            <v>149200.04938414699</v>
          </cell>
          <cell r="M1400">
            <v>900</v>
          </cell>
          <cell r="N1400">
            <v>8.4214125926999994</v>
          </cell>
          <cell r="O1400">
            <v>8.2172654999999999</v>
          </cell>
          <cell r="P1400">
            <v>0.2041470927</v>
          </cell>
          <cell r="Q1400">
            <v>7579.2713334299997</v>
          </cell>
          <cell r="R1400">
            <v>-20</v>
          </cell>
        </row>
        <row r="1401">
          <cell r="E1401" t="str">
            <v>SHT0000508</v>
          </cell>
          <cell r="F1401" t="str">
            <v>H4A主驾调角器右罩壳</v>
          </cell>
          <cell r="G1401" t="str">
            <v>H4A-6806002</v>
          </cell>
          <cell r="H1401" t="str">
            <v>Ea</v>
          </cell>
          <cell r="I1401">
            <v>23854</v>
          </cell>
          <cell r="J1401">
            <v>8.0889471705999991</v>
          </cell>
          <cell r="K1401">
            <v>8.0289459000000001</v>
          </cell>
          <cell r="L1401">
            <v>192953.745807492</v>
          </cell>
          <cell r="M1401">
            <v>0</v>
          </cell>
          <cell r="N1401">
            <v>8.2417976941000006</v>
          </cell>
          <cell r="O1401">
            <v>8.0289459000000001</v>
          </cell>
          <cell r="P1401">
            <v>0.21285179409999999</v>
          </cell>
          <cell r="Q1401">
            <v>0</v>
          </cell>
          <cell r="R1401">
            <v>-20</v>
          </cell>
        </row>
        <row r="1402">
          <cell r="E1402" t="str">
            <v>SHT0000535</v>
          </cell>
          <cell r="F1402" t="str">
            <v>H4A副司机调角器罩壳(右)</v>
          </cell>
          <cell r="G1402" t="str">
            <v>H4A-6906002</v>
          </cell>
          <cell r="H1402" t="str">
            <v>Ea</v>
          </cell>
          <cell r="I1402">
            <v>22123</v>
          </cell>
          <cell r="J1402">
            <v>6.2218731484000003</v>
          </cell>
          <cell r="K1402">
            <v>6.1404928999999999</v>
          </cell>
          <cell r="L1402">
            <v>137646.49966205299</v>
          </cell>
          <cell r="M1402">
            <v>928</v>
          </cell>
          <cell r="N1402">
            <v>6.3337636524000001</v>
          </cell>
          <cell r="O1402">
            <v>6.1404928999999999</v>
          </cell>
          <cell r="P1402">
            <v>0.1932707524</v>
          </cell>
          <cell r="Q1402">
            <v>5877.7326694271997</v>
          </cell>
          <cell r="R1402">
            <v>0</v>
          </cell>
        </row>
        <row r="1403">
          <cell r="E1403" t="str">
            <v>SHT0000539</v>
          </cell>
          <cell r="F1403" t="str">
            <v>H4A副司机调角器罩壳(左)</v>
          </cell>
          <cell r="G1403" t="str">
            <v>H4A-6906001</v>
          </cell>
          <cell r="H1403" t="str">
            <v>Ea</v>
          </cell>
          <cell r="I1403">
            <v>22112</v>
          </cell>
          <cell r="J1403">
            <v>6.2466987429999996</v>
          </cell>
          <cell r="K1403">
            <v>6.1673957000000001</v>
          </cell>
          <cell r="L1403">
            <v>138127.002605216</v>
          </cell>
          <cell r="M1403">
            <v>1183</v>
          </cell>
          <cell r="N1403">
            <v>6.3594229236000004</v>
          </cell>
          <cell r="O1403">
            <v>6.1673957000000001</v>
          </cell>
          <cell r="P1403">
            <v>0.19202722359999999</v>
          </cell>
          <cell r="Q1403">
            <v>7523.1973186187997</v>
          </cell>
          <cell r="R1403">
            <v>-200</v>
          </cell>
        </row>
        <row r="1404">
          <cell r="E1404" t="str">
            <v>SHT0000540</v>
          </cell>
          <cell r="F1404" t="str">
            <v>H4副司机坐垫底部护板</v>
          </cell>
          <cell r="G1404" t="str">
            <v>0</v>
          </cell>
          <cell r="H1404" t="str">
            <v>Ea</v>
          </cell>
          <cell r="I1404">
            <v>22026</v>
          </cell>
          <cell r="J1404">
            <v>10.713201826200001</v>
          </cell>
          <cell r="K1404">
            <v>10.737934299999999</v>
          </cell>
          <cell r="L1404">
            <v>235968.983423881</v>
          </cell>
          <cell r="M1404">
            <v>1015</v>
          </cell>
          <cell r="N1404">
            <v>10.9324395084</v>
          </cell>
          <cell r="O1404">
            <v>10.737934299999999</v>
          </cell>
          <cell r="P1404">
            <v>0.19450520839999999</v>
          </cell>
          <cell r="Q1404">
            <v>11096.426101026</v>
          </cell>
          <cell r="R1404">
            <v>-9</v>
          </cell>
        </row>
        <row r="1405">
          <cell r="E1405" t="str">
            <v>SHT0000770</v>
          </cell>
          <cell r="F1405" t="str">
            <v>H4上卧铺后围安装支架</v>
          </cell>
          <cell r="G1405" t="str">
            <v>H4704010380A0</v>
          </cell>
          <cell r="H1405" t="str">
            <v>Ea</v>
          </cell>
          <cell r="I1405">
            <v>1794</v>
          </cell>
          <cell r="J1405">
            <v>3.7354478614</v>
          </cell>
          <cell r="K1405">
            <v>4.048</v>
          </cell>
          <cell r="L1405">
            <v>6701.3934633516001</v>
          </cell>
          <cell r="M1405">
            <v>1008</v>
          </cell>
          <cell r="N1405">
            <v>3.8608891980000002</v>
          </cell>
          <cell r="O1405">
            <v>4.048</v>
          </cell>
          <cell r="P1405">
            <v>-0.18711080199999999</v>
          </cell>
          <cell r="Q1405">
            <v>3891.7763115839998</v>
          </cell>
          <cell r="R1405">
            <v>-760</v>
          </cell>
        </row>
        <row r="1406">
          <cell r="E1406" t="str">
            <v>SHT0001145</v>
          </cell>
          <cell r="F1406" t="str">
            <v>挡块</v>
          </cell>
          <cell r="H1406" t="str">
            <v>EA</v>
          </cell>
          <cell r="I1406">
            <v>41307</v>
          </cell>
          <cell r="J1406">
            <v>1.6575187157</v>
          </cell>
          <cell r="K1406">
            <v>1.6136824750000001</v>
          </cell>
          <cell r="L1406">
            <v>68467.125589419898</v>
          </cell>
          <cell r="M1406">
            <v>10300</v>
          </cell>
          <cell r="N1406">
            <v>1.6839904771</v>
          </cell>
          <cell r="O1406">
            <v>1.6136824750000001</v>
          </cell>
          <cell r="P1406">
            <v>7.0308002100000003E-2</v>
          </cell>
          <cell r="Q1406">
            <v>17345.101914129998</v>
          </cell>
          <cell r="R1406">
            <v>0</v>
          </cell>
        </row>
        <row r="1407">
          <cell r="E1407" t="str">
            <v>SHT0001653</v>
          </cell>
          <cell r="F1407" t="str">
            <v>H5延伸手柄</v>
          </cell>
          <cell r="G1407" t="str">
            <v>黑色</v>
          </cell>
          <cell r="H1407" t="str">
            <v>Ea</v>
          </cell>
          <cell r="I1407">
            <v>3200</v>
          </cell>
          <cell r="J1407">
            <v>0.68221754050000005</v>
          </cell>
          <cell r="K1407">
            <v>0.73929999999999996</v>
          </cell>
          <cell r="L1407">
            <v>2183.0961296</v>
          </cell>
          <cell r="M1407">
            <v>1000</v>
          </cell>
          <cell r="N1407">
            <v>0.70512731819999996</v>
          </cell>
          <cell r="O1407">
            <v>0.73929999999999996</v>
          </cell>
          <cell r="P1407">
            <v>-3.41726818E-2</v>
          </cell>
          <cell r="Q1407">
            <v>705.12731819999999</v>
          </cell>
          <cell r="R1407">
            <v>-1000</v>
          </cell>
        </row>
        <row r="1408">
          <cell r="E1408" t="str">
            <v>SHT0001658</v>
          </cell>
          <cell r="F1408" t="str">
            <v>H5座垫前部罩壳</v>
          </cell>
          <cell r="G1408" t="str">
            <v>0</v>
          </cell>
          <cell r="H1408" t="str">
            <v>Ea</v>
          </cell>
          <cell r="I1408">
            <v>5022</v>
          </cell>
          <cell r="J1408">
            <v>6.6304434909000003</v>
          </cell>
          <cell r="K1408">
            <v>6.4484063999999996</v>
          </cell>
          <cell r="L1408">
            <v>33298.087211299797</v>
          </cell>
          <cell r="M1408">
            <v>0</v>
          </cell>
          <cell r="N1408">
            <v>6.7343155097</v>
          </cell>
          <cell r="O1408">
            <v>6.4484063999999996</v>
          </cell>
          <cell r="P1408">
            <v>0.2859091097</v>
          </cell>
          <cell r="Q1408">
            <v>0</v>
          </cell>
          <cell r="R1408">
            <v>-1730</v>
          </cell>
        </row>
        <row r="1409">
          <cell r="E1409" t="str">
            <v>SHT0001660</v>
          </cell>
          <cell r="F1409" t="str">
            <v>X3000正司机调角器手柄灰</v>
          </cell>
          <cell r="G1409" t="str">
            <v>印标识状态</v>
          </cell>
          <cell r="H1409" t="str">
            <v>Ea</v>
          </cell>
          <cell r="I1409">
            <v>2700</v>
          </cell>
          <cell r="J1409">
            <v>1.2351524116999999</v>
          </cell>
          <cell r="K1409">
            <v>1.3385</v>
          </cell>
          <cell r="L1409">
            <v>3334.9115115899999</v>
          </cell>
          <cell r="M1409">
            <v>1000</v>
          </cell>
          <cell r="N1409">
            <v>1.2766304821000001</v>
          </cell>
          <cell r="O1409">
            <v>1.3385</v>
          </cell>
          <cell r="P1409">
            <v>-6.1869517899999997E-2</v>
          </cell>
          <cell r="Q1409">
            <v>1276.6304821000001</v>
          </cell>
          <cell r="R1409">
            <v>-1300</v>
          </cell>
        </row>
        <row r="1410">
          <cell r="E1410" t="str">
            <v>SHT0001661</v>
          </cell>
          <cell r="F1410" t="str">
            <v>X3000正仰角手柄(灰)</v>
          </cell>
          <cell r="G1410" t="str">
            <v>印标识状态</v>
          </cell>
          <cell r="H1410" t="str">
            <v>Ea</v>
          </cell>
          <cell r="I1410">
            <v>2600</v>
          </cell>
          <cell r="J1410">
            <v>0.97363414979999996</v>
          </cell>
          <cell r="K1410">
            <v>1.0550999999999999</v>
          </cell>
          <cell r="L1410">
            <v>2531.44878948</v>
          </cell>
          <cell r="M1410">
            <v>1000</v>
          </cell>
          <cell r="N1410">
            <v>1.0063300872000001</v>
          </cell>
          <cell r="O1410">
            <v>1.0550999999999999</v>
          </cell>
          <cell r="P1410">
            <v>-4.8769912800000002E-2</v>
          </cell>
          <cell r="Q1410">
            <v>1006.3300872</v>
          </cell>
          <cell r="R1410">
            <v>-1400</v>
          </cell>
        </row>
        <row r="1411">
          <cell r="E1411" t="str">
            <v>SHT0001685</v>
          </cell>
          <cell r="F1411" t="str">
            <v>H5安全带外部罩壳</v>
          </cell>
          <cell r="G1411" t="str">
            <v>H5-6802126</v>
          </cell>
          <cell r="H1411" t="str">
            <v>Ea</v>
          </cell>
          <cell r="I1411">
            <v>49194</v>
          </cell>
          <cell r="J1411">
            <v>6.1977178788999998</v>
          </cell>
          <cell r="K1411">
            <v>5.9803088999999998</v>
          </cell>
          <cell r="L1411">
            <v>304890.53333460703</v>
          </cell>
          <cell r="M1411">
            <v>0</v>
          </cell>
          <cell r="N1411">
            <v>6.2978514720999996</v>
          </cell>
          <cell r="O1411">
            <v>5.9803088999999998</v>
          </cell>
          <cell r="P1411">
            <v>0.31754257209999998</v>
          </cell>
          <cell r="Q1411">
            <v>0</v>
          </cell>
          <cell r="R1411">
            <v>-24</v>
          </cell>
        </row>
        <row r="1412">
          <cell r="E1412" t="str">
            <v>SHT0001844</v>
          </cell>
          <cell r="F1412" t="str">
            <v>H4A司机左罩壳(堵孔)</v>
          </cell>
          <cell r="G1412" t="str">
            <v>SQXM3000-6806001-A</v>
          </cell>
          <cell r="H1412" t="str">
            <v>Ea</v>
          </cell>
          <cell r="I1412">
            <v>840</v>
          </cell>
          <cell r="J1412">
            <v>8.1013599678000006</v>
          </cell>
          <cell r="K1412">
            <v>8.0423972999999993</v>
          </cell>
          <cell r="L1412">
            <v>6805.1423729520002</v>
          </cell>
          <cell r="M1412">
            <v>0</v>
          </cell>
          <cell r="N1412">
            <v>8.2546273296999999</v>
          </cell>
          <cell r="O1412">
            <v>8.0423972999999993</v>
          </cell>
          <cell r="P1412">
            <v>0.21223002969999999</v>
          </cell>
          <cell r="Q1412">
            <v>0</v>
          </cell>
          <cell r="R1412">
            <v>0</v>
          </cell>
        </row>
        <row r="1413">
          <cell r="E1413" t="str">
            <v>SHT0001880</v>
          </cell>
          <cell r="F1413" t="str">
            <v>X3000导向体盖</v>
          </cell>
          <cell r="H1413" t="str">
            <v>Ea</v>
          </cell>
          <cell r="I1413">
            <v>47251</v>
          </cell>
          <cell r="J1413">
            <v>2.9209130568999999</v>
          </cell>
          <cell r="K1413">
            <v>2.8355906599999998</v>
          </cell>
          <cell r="L1413">
            <v>138016.06285158201</v>
          </cell>
          <cell r="M1413">
            <v>0</v>
          </cell>
          <cell r="N1413">
            <v>2.9662710204999998</v>
          </cell>
          <cell r="O1413">
            <v>2.8355906599999998</v>
          </cell>
          <cell r="P1413">
            <v>0.13068036050000001</v>
          </cell>
          <cell r="Q1413">
            <v>0</v>
          </cell>
          <cell r="R1413">
            <v>0</v>
          </cell>
        </row>
        <row r="1414">
          <cell r="E1414" t="str">
            <v>SHT0001973</v>
          </cell>
          <cell r="F1414" t="str">
            <v>H5座椅坐垫延伸滑块</v>
          </cell>
          <cell r="H1414" t="str">
            <v>Ea</v>
          </cell>
          <cell r="I1414">
            <v>148070</v>
          </cell>
          <cell r="J1414">
            <v>6.4510365188999996</v>
          </cell>
          <cell r="K1414">
            <v>6.2548231999999997</v>
          </cell>
          <cell r="L1414">
            <v>955204.97735352302</v>
          </cell>
          <cell r="M1414">
            <v>0</v>
          </cell>
          <cell r="N1414">
            <v>6.5286993307000003</v>
          </cell>
          <cell r="O1414">
            <v>6.2548231999999997</v>
          </cell>
          <cell r="P1414">
            <v>0.2738761307</v>
          </cell>
          <cell r="Q1414">
            <v>0</v>
          </cell>
          <cell r="R1414">
            <v>0</v>
          </cell>
        </row>
        <row r="1415">
          <cell r="E1415" t="str">
            <v>SHT0002108</v>
          </cell>
          <cell r="F1415" t="str">
            <v>拉带总成</v>
          </cell>
          <cell r="G1415" t="str">
            <v>1B18054100010</v>
          </cell>
          <cell r="H1415" t="str">
            <v>Ea</v>
          </cell>
          <cell r="I1415">
            <v>1178</v>
          </cell>
          <cell r="J1415">
            <v>0.79701243030000002</v>
          </cell>
          <cell r="K1415">
            <v>0.86370000000000002</v>
          </cell>
          <cell r="L1415">
            <v>938.88064289340002</v>
          </cell>
          <cell r="M1415">
            <v>280</v>
          </cell>
          <cell r="N1415">
            <v>0.82377717399999995</v>
          </cell>
          <cell r="O1415">
            <v>0.86370000000000002</v>
          </cell>
          <cell r="P1415">
            <v>-3.9922826000000002E-2</v>
          </cell>
          <cell r="Q1415">
            <v>230.65760872000001</v>
          </cell>
          <cell r="R1415">
            <v>-303</v>
          </cell>
        </row>
        <row r="1416">
          <cell r="E1416" t="str">
            <v>SHT0002174</v>
          </cell>
          <cell r="F1416" t="str">
            <v>BWL7500底座嵌件</v>
          </cell>
          <cell r="H1416" t="str">
            <v>EA</v>
          </cell>
          <cell r="I1416">
            <v>3816</v>
          </cell>
          <cell r="J1416">
            <v>0.52137550440000002</v>
          </cell>
          <cell r="K1416">
            <v>0.56499999999999995</v>
          </cell>
          <cell r="L1416">
            <v>1989.5689247903999</v>
          </cell>
          <cell r="M1416">
            <v>0</v>
          </cell>
          <cell r="N1416">
            <v>0.53888399129999998</v>
          </cell>
          <cell r="O1416">
            <v>0.56499999999999995</v>
          </cell>
          <cell r="P1416">
            <v>-2.6116008699999999E-2</v>
          </cell>
          <cell r="Q1416">
            <v>0</v>
          </cell>
          <cell r="R1416">
            <v>0</v>
          </cell>
        </row>
        <row r="1417">
          <cell r="E1417" t="str">
            <v>SHT0002282</v>
          </cell>
          <cell r="F1417" t="str">
            <v>X3000速降按钮(灰)</v>
          </cell>
          <cell r="G1417" t="str">
            <v>印标识状态</v>
          </cell>
          <cell r="H1417" t="str">
            <v>Ea</v>
          </cell>
          <cell r="I1417">
            <v>3200</v>
          </cell>
          <cell r="J1417">
            <v>0.30498160029999999</v>
          </cell>
          <cell r="K1417">
            <v>0.33050000000000002</v>
          </cell>
          <cell r="L1417">
            <v>975.94112096000003</v>
          </cell>
          <cell r="M1417">
            <v>0</v>
          </cell>
          <cell r="N1417">
            <v>0.33050000000000002</v>
          </cell>
          <cell r="O1417">
            <v>0.33050000000000002</v>
          </cell>
          <cell r="P1417">
            <v>0</v>
          </cell>
          <cell r="Q1417">
            <v>0</v>
          </cell>
          <cell r="R1417">
            <v>-3200</v>
          </cell>
        </row>
        <row r="1418">
          <cell r="E1418" t="str">
            <v>SHT0002346</v>
          </cell>
          <cell r="F1418" t="str">
            <v>扶手</v>
          </cell>
          <cell r="G1418" t="str">
            <v>1B18054100101</v>
          </cell>
          <cell r="H1418" t="str">
            <v>Ea</v>
          </cell>
          <cell r="I1418">
            <v>72</v>
          </cell>
          <cell r="J1418">
            <v>2.0301347072999998</v>
          </cell>
          <cell r="K1418">
            <v>2.2000000000000002</v>
          </cell>
          <cell r="L1418">
            <v>146.16969892559999</v>
          </cell>
          <cell r="M1418">
            <v>0</v>
          </cell>
          <cell r="N1418">
            <v>2.0983093467999998</v>
          </cell>
          <cell r="O1418">
            <v>2.2000000000000002</v>
          </cell>
          <cell r="P1418">
            <v>-0.10169065319999999</v>
          </cell>
          <cell r="Q1418">
            <v>0</v>
          </cell>
          <cell r="R1418">
            <v>0</v>
          </cell>
        </row>
        <row r="1419">
          <cell r="E1419" t="str">
            <v>SHT0002349</v>
          </cell>
          <cell r="F1419" t="str">
            <v>前支柱扶手总成</v>
          </cell>
          <cell r="G1419" t="str">
            <v>1B24954105031</v>
          </cell>
          <cell r="H1419" t="str">
            <v>Ea</v>
          </cell>
          <cell r="I1419">
            <v>12</v>
          </cell>
          <cell r="J1419">
            <v>3.2795903407</v>
          </cell>
          <cell r="K1419">
            <v>3.5539999999999998</v>
          </cell>
          <cell r="L1419">
            <v>39.355084088399998</v>
          </cell>
          <cell r="M1419">
            <v>0</v>
          </cell>
          <cell r="N1419">
            <v>23.844424395000001</v>
          </cell>
          <cell r="O1419">
            <v>3.5539999999999998</v>
          </cell>
          <cell r="P1419">
            <v>20.290424394999999</v>
          </cell>
          <cell r="Q1419">
            <v>0</v>
          </cell>
          <cell r="R1419">
            <v>0</v>
          </cell>
        </row>
        <row r="1420">
          <cell r="E1420" t="str">
            <v>SHT0002519</v>
          </cell>
          <cell r="F1420" t="str">
            <v>D04调角器左罩壳</v>
          </cell>
          <cell r="H1420" t="str">
            <v>Ea</v>
          </cell>
          <cell r="I1420">
            <v>588</v>
          </cell>
          <cell r="J1420">
            <v>7.8153396466</v>
          </cell>
          <cell r="K1420">
            <v>7.6650237499999996</v>
          </cell>
          <cell r="L1420">
            <v>4595.4197122007999</v>
          </cell>
          <cell r="M1420">
            <v>10</v>
          </cell>
          <cell r="N1420">
            <v>7.9481326517999999</v>
          </cell>
          <cell r="O1420">
            <v>7.6650237499999996</v>
          </cell>
          <cell r="P1420">
            <v>0.28310890179999998</v>
          </cell>
          <cell r="Q1420">
            <v>79.481326518000003</v>
          </cell>
          <cell r="R1420">
            <v>-10</v>
          </cell>
        </row>
        <row r="1421">
          <cell r="E1421" t="str">
            <v>SHT0002520</v>
          </cell>
          <cell r="F1421" t="str">
            <v>D04调角器右罩壳</v>
          </cell>
          <cell r="H1421" t="str">
            <v>Ea</v>
          </cell>
          <cell r="I1421">
            <v>450</v>
          </cell>
          <cell r="J1421">
            <v>7.9767060112000001</v>
          </cell>
          <cell r="K1421">
            <v>7.8398919500000002</v>
          </cell>
          <cell r="L1421">
            <v>3589.5177050399998</v>
          </cell>
          <cell r="M1421">
            <v>10</v>
          </cell>
          <cell r="N1421">
            <v>8.1149179147999995</v>
          </cell>
          <cell r="O1421">
            <v>7.8398919500000002</v>
          </cell>
          <cell r="P1421">
            <v>0.27502596480000002</v>
          </cell>
          <cell r="Q1421">
            <v>81.149179148000002</v>
          </cell>
          <cell r="R1421">
            <v>-10</v>
          </cell>
        </row>
        <row r="1422">
          <cell r="E1422" t="str">
            <v>SHT0002592</v>
          </cell>
          <cell r="F1422" t="str">
            <v>X3000副司机仰角手柄</v>
          </cell>
          <cell r="H1422" t="str">
            <v>Ea</v>
          </cell>
          <cell r="I1422">
            <v>218</v>
          </cell>
          <cell r="J1422">
            <v>3.1971734557000002</v>
          </cell>
          <cell r="K1422">
            <v>3.1349662999999999</v>
          </cell>
          <cell r="L1422">
            <v>696.9838133426</v>
          </cell>
          <cell r="M1422">
            <v>0</v>
          </cell>
          <cell r="N1422">
            <v>3.2518086131000001</v>
          </cell>
          <cell r="O1422">
            <v>3.1349662999999999</v>
          </cell>
          <cell r="P1422">
            <v>0.1168423131</v>
          </cell>
          <cell r="Q1422">
            <v>0</v>
          </cell>
          <cell r="R1422">
            <v>0</v>
          </cell>
        </row>
        <row r="1423">
          <cell r="E1423" t="str">
            <v>SHT0002595</v>
          </cell>
          <cell r="F1423" t="str">
            <v>X3000正司机仰角手柄</v>
          </cell>
          <cell r="H1423" t="str">
            <v>Ea</v>
          </cell>
          <cell r="I1423">
            <v>37</v>
          </cell>
          <cell r="J1423">
            <v>3.1971734557000002</v>
          </cell>
          <cell r="K1423">
            <v>3.1349662999999999</v>
          </cell>
          <cell r="L1423">
            <v>118.2954178609</v>
          </cell>
          <cell r="M1423">
            <v>0</v>
          </cell>
          <cell r="N1423">
            <v>3.2518086131000001</v>
          </cell>
          <cell r="O1423">
            <v>3.1349662999999999</v>
          </cell>
          <cell r="P1423">
            <v>0.1168423131</v>
          </cell>
          <cell r="Q1423">
            <v>0</v>
          </cell>
          <cell r="R1423">
            <v>0</v>
          </cell>
        </row>
        <row r="1424">
          <cell r="E1424" t="str">
            <v>SHT0002598</v>
          </cell>
          <cell r="F1424" t="str">
            <v>X3000正司机调角器手柄灰</v>
          </cell>
          <cell r="H1424" t="str">
            <v>Ea</v>
          </cell>
          <cell r="I1424">
            <v>217</v>
          </cell>
          <cell r="J1424">
            <v>5.99260298</v>
          </cell>
          <cell r="K1424">
            <v>5.8404618499999996</v>
          </cell>
          <cell r="L1424">
            <v>1300.39484666</v>
          </cell>
          <cell r="M1424">
            <v>0</v>
          </cell>
          <cell r="N1424">
            <v>6.0893238069000004</v>
          </cell>
          <cell r="O1424">
            <v>5.8404618499999996</v>
          </cell>
          <cell r="P1424">
            <v>0.24886195689999999</v>
          </cell>
          <cell r="Q1424">
            <v>0</v>
          </cell>
          <cell r="R1424">
            <v>0</v>
          </cell>
        </row>
        <row r="1425">
          <cell r="E1425" t="str">
            <v>SHT0002599</v>
          </cell>
          <cell r="F1425" t="str">
            <v>X3000副司机调角器手柄灰</v>
          </cell>
          <cell r="H1425" t="str">
            <v>Ea</v>
          </cell>
          <cell r="I1425">
            <v>6740</v>
          </cell>
          <cell r="J1425">
            <v>5.99260298</v>
          </cell>
          <cell r="K1425">
            <v>5.8404618499999996</v>
          </cell>
          <cell r="L1425">
            <v>40390.144085200001</v>
          </cell>
          <cell r="M1425">
            <v>0</v>
          </cell>
          <cell r="N1425">
            <v>6.0893238069000004</v>
          </cell>
          <cell r="O1425">
            <v>5.8404618499999996</v>
          </cell>
          <cell r="P1425">
            <v>0.24886195689999999</v>
          </cell>
          <cell r="Q1425">
            <v>0</v>
          </cell>
          <cell r="R1425">
            <v>0</v>
          </cell>
        </row>
        <row r="1426">
          <cell r="E1426" t="str">
            <v>SHT0002648</v>
          </cell>
          <cell r="F1426" t="str">
            <v>2.0座椅仰角调节手柄塑件</v>
          </cell>
          <cell r="H1426" t="str">
            <v>EA</v>
          </cell>
          <cell r="I1426">
            <v>1600</v>
          </cell>
          <cell r="J1426">
            <v>4.5487775694000003</v>
          </cell>
          <cell r="K1426">
            <v>4.4819043000000001</v>
          </cell>
          <cell r="L1426">
            <v>7278.0441110399997</v>
          </cell>
          <cell r="M1426">
            <v>0</v>
          </cell>
          <cell r="N1426">
            <v>4.6299691853000002</v>
          </cell>
          <cell r="O1426">
            <v>4.4819043000000001</v>
          </cell>
          <cell r="P1426">
            <v>0.1480648853</v>
          </cell>
          <cell r="Q1426">
            <v>0</v>
          </cell>
          <cell r="R1426">
            <v>0</v>
          </cell>
        </row>
        <row r="1427">
          <cell r="E1427" t="str">
            <v>SHT0010331</v>
          </cell>
          <cell r="F1427" t="str">
            <v>驾驶员左侧罩壳</v>
          </cell>
          <cell r="G1427" t="str">
            <v>H6</v>
          </cell>
          <cell r="H1427" t="str">
            <v>EA</v>
          </cell>
          <cell r="I1427">
            <v>1987</v>
          </cell>
          <cell r="J1427">
            <v>10.8598298234</v>
          </cell>
          <cell r="K1427">
            <v>10.834225399999999</v>
          </cell>
          <cell r="L1427">
            <v>21578.481859095798</v>
          </cell>
          <cell r="M1427">
            <v>820</v>
          </cell>
          <cell r="N1427">
            <v>11.073898444499999</v>
          </cell>
          <cell r="O1427">
            <v>10.834225399999999</v>
          </cell>
          <cell r="P1427">
            <v>0.23967304449999999</v>
          </cell>
          <cell r="Q1427">
            <v>9080.5967244900003</v>
          </cell>
          <cell r="R1427">
            <v>-1</v>
          </cell>
        </row>
        <row r="1428">
          <cell r="E1428" t="str">
            <v>SHT0010332</v>
          </cell>
          <cell r="F1428" t="str">
            <v>驾驶员标配前罩壳</v>
          </cell>
          <cell r="G1428" t="str">
            <v>H6</v>
          </cell>
          <cell r="H1428" t="str">
            <v>EA</v>
          </cell>
          <cell r="I1428">
            <v>3344</v>
          </cell>
          <cell r="J1428">
            <v>7.5195397944</v>
          </cell>
          <cell r="K1428">
            <v>7.3303000000000003</v>
          </cell>
          <cell r="L1428">
            <v>25145.341072473599</v>
          </cell>
          <cell r="M1428">
            <v>0</v>
          </cell>
          <cell r="N1428">
            <v>7.6411721002000004</v>
          </cell>
          <cell r="O1428">
            <v>7.3303000000000003</v>
          </cell>
          <cell r="P1428">
            <v>0.3108721002</v>
          </cell>
          <cell r="Q1428">
            <v>0</v>
          </cell>
          <cell r="R1428">
            <v>-4</v>
          </cell>
        </row>
        <row r="1429">
          <cell r="E1429" t="str">
            <v>SHT0010333</v>
          </cell>
          <cell r="F1429" t="str">
            <v>驾驶员右侧罩壳</v>
          </cell>
          <cell r="G1429" t="str">
            <v>H6</v>
          </cell>
          <cell r="H1429" t="str">
            <v>EA</v>
          </cell>
          <cell r="I1429">
            <v>2761</v>
          </cell>
          <cell r="J1429">
            <v>8.2343868401000009</v>
          </cell>
          <cell r="K1429">
            <v>8.3213974999999998</v>
          </cell>
          <cell r="L1429">
            <v>22735.142065516098</v>
          </cell>
          <cell r="M1429">
            <v>0</v>
          </cell>
          <cell r="N1429">
            <v>8.4138602463000005</v>
          </cell>
          <cell r="O1429">
            <v>8.3213974999999998</v>
          </cell>
          <cell r="P1429">
            <v>9.2462746299999996E-2</v>
          </cell>
          <cell r="Q1429">
            <v>0</v>
          </cell>
          <cell r="R1429">
            <v>-10</v>
          </cell>
        </row>
        <row r="1430">
          <cell r="E1430" t="str">
            <v>SHT0010336</v>
          </cell>
          <cell r="F1430" t="str">
            <v>驾驶员靠背调节手柄</v>
          </cell>
          <cell r="H1430" t="str">
            <v>EA</v>
          </cell>
          <cell r="I1430">
            <v>1150</v>
          </cell>
          <cell r="J1430">
            <v>21.533587864600001</v>
          </cell>
          <cell r="K1430">
            <v>20.831122959999998</v>
          </cell>
          <cell r="L1430">
            <v>24763.626044289998</v>
          </cell>
          <cell r="M1430">
            <v>0</v>
          </cell>
          <cell r="N1430">
            <v>21.739468727599998</v>
          </cell>
          <cell r="O1430">
            <v>20.831122959999998</v>
          </cell>
          <cell r="P1430">
            <v>0.90834576759999996</v>
          </cell>
          <cell r="Q1430">
            <v>0</v>
          </cell>
          <cell r="R1430">
            <v>-990</v>
          </cell>
        </row>
        <row r="1431">
          <cell r="E1431" t="str">
            <v>SHT0010354</v>
          </cell>
          <cell r="F1431" t="str">
            <v>坐盆延伸手柄</v>
          </cell>
          <cell r="G1431" t="str">
            <v>H6</v>
          </cell>
          <cell r="H1431" t="str">
            <v>EA</v>
          </cell>
          <cell r="I1431">
            <v>3685</v>
          </cell>
          <cell r="J1431">
            <v>6.9534040645999999</v>
          </cell>
          <cell r="K1431">
            <v>6.7167946000000001</v>
          </cell>
          <cell r="L1431">
            <v>25623.293978050999</v>
          </cell>
          <cell r="M1431">
            <v>0</v>
          </cell>
          <cell r="N1431">
            <v>7.0022165457999996</v>
          </cell>
          <cell r="O1431">
            <v>6.7167946000000001</v>
          </cell>
          <cell r="P1431">
            <v>0.28542194580000002</v>
          </cell>
          <cell r="Q1431">
            <v>0</v>
          </cell>
          <cell r="R1431">
            <v>-11</v>
          </cell>
        </row>
        <row r="1432">
          <cell r="E1432" t="str">
            <v>SHT0010356</v>
          </cell>
          <cell r="F1432" t="str">
            <v>靠背调节手柄销轴</v>
          </cell>
          <cell r="G1432" t="str">
            <v>H6</v>
          </cell>
          <cell r="H1432" t="str">
            <v>EA</v>
          </cell>
          <cell r="I1432">
            <v>-6830</v>
          </cell>
          <cell r="J1432">
            <v>0.59150743059999999</v>
          </cell>
          <cell r="K1432">
            <v>0.64100000000000001</v>
          </cell>
          <cell r="L1432">
            <v>-4039.9957509979999</v>
          </cell>
          <cell r="M1432">
            <v>0</v>
          </cell>
          <cell r="N1432">
            <v>0.61137104149999999</v>
          </cell>
          <cell r="O1432">
            <v>0.64100000000000001</v>
          </cell>
          <cell r="P1432">
            <v>-2.96289585E-2</v>
          </cell>
          <cell r="Q1432">
            <v>0</v>
          </cell>
          <cell r="R1432">
            <v>0</v>
          </cell>
        </row>
        <row r="1433">
          <cell r="E1433" t="str">
            <v>SHT0010365</v>
          </cell>
          <cell r="F1433" t="str">
            <v>安全带吊环罩壳</v>
          </cell>
          <cell r="G1433" t="str">
            <v>H6</v>
          </cell>
          <cell r="H1433" t="str">
            <v>EA</v>
          </cell>
          <cell r="I1433">
            <v>6730</v>
          </cell>
          <cell r="J1433">
            <v>4.7124627291000003</v>
          </cell>
          <cell r="K1433">
            <v>4.5356399999999999</v>
          </cell>
          <cell r="L1433">
            <v>31714.874166843001</v>
          </cell>
          <cell r="M1433">
            <v>0</v>
          </cell>
          <cell r="N1433">
            <v>4.7793772847999998</v>
          </cell>
          <cell r="O1433">
            <v>4.5356399999999999</v>
          </cell>
          <cell r="P1433">
            <v>0.24373728480000001</v>
          </cell>
          <cell r="Q1433">
            <v>0</v>
          </cell>
          <cell r="R1433">
            <v>0</v>
          </cell>
        </row>
        <row r="1434">
          <cell r="E1434" t="str">
            <v>SHT0010526</v>
          </cell>
          <cell r="F1434" t="str">
            <v>H5延伸手柄灰</v>
          </cell>
          <cell r="H1434" t="str">
            <v>Ea</v>
          </cell>
          <cell r="I1434">
            <v>2603</v>
          </cell>
          <cell r="J1434">
            <v>0.66514595320000003</v>
          </cell>
          <cell r="K1434">
            <v>0.7208</v>
          </cell>
          <cell r="L1434">
            <v>1731.3749161795999</v>
          </cell>
          <cell r="M1434">
            <v>1000</v>
          </cell>
          <cell r="N1434">
            <v>0.68748244420000004</v>
          </cell>
          <cell r="O1434">
            <v>0.7208</v>
          </cell>
          <cell r="P1434">
            <v>-3.3317555800000002E-2</v>
          </cell>
          <cell r="Q1434">
            <v>687.48244420000003</v>
          </cell>
          <cell r="R1434">
            <v>-1600</v>
          </cell>
        </row>
        <row r="1435">
          <cell r="E1435" t="str">
            <v>SHT0010657</v>
          </cell>
          <cell r="F1435" t="str">
            <v>驾驶员后侧罩壳</v>
          </cell>
          <cell r="G1435" t="str">
            <v>H6</v>
          </cell>
          <cell r="H1435" t="str">
            <v>EA</v>
          </cell>
          <cell r="I1435">
            <v>2993</v>
          </cell>
          <cell r="J1435">
            <v>9.9070853096999993</v>
          </cell>
          <cell r="K1435">
            <v>9.6669201999999999</v>
          </cell>
          <cell r="L1435">
            <v>29651.906331932099</v>
          </cell>
          <cell r="M1435">
            <v>0</v>
          </cell>
          <cell r="N1435">
            <v>10.067420671600001</v>
          </cell>
          <cell r="O1435">
            <v>9.6669201999999999</v>
          </cell>
          <cell r="P1435">
            <v>0.40050047160000002</v>
          </cell>
          <cell r="Q1435">
            <v>0</v>
          </cell>
          <cell r="R1435">
            <v>-1</v>
          </cell>
        </row>
        <row r="1436">
          <cell r="E1436" t="str">
            <v>SHT0010667</v>
          </cell>
          <cell r="F1436" t="str">
            <v>高配安全带出口罩壳</v>
          </cell>
          <cell r="G1436" t="str">
            <v>H6</v>
          </cell>
          <cell r="H1436" t="str">
            <v>EA</v>
          </cell>
          <cell r="I1436">
            <v>559</v>
          </cell>
          <cell r="J1436">
            <v>25.188316662399998</v>
          </cell>
          <cell r="K1436">
            <v>26.226761700000001</v>
          </cell>
          <cell r="L1436">
            <v>14080.269014281601</v>
          </cell>
          <cell r="M1436">
            <v>396</v>
          </cell>
          <cell r="N1436">
            <v>10.262079399099999</v>
          </cell>
          <cell r="O1436">
            <v>26.226761700000001</v>
          </cell>
          <cell r="P1436">
            <v>-15.9646823009</v>
          </cell>
          <cell r="Q1436">
            <v>4063.7834420436002</v>
          </cell>
          <cell r="R1436">
            <v>-20</v>
          </cell>
        </row>
        <row r="1437">
          <cell r="E1437" t="str">
            <v>SHT0010668</v>
          </cell>
          <cell r="F1437" t="str">
            <v>标配安全带出口罩壳</v>
          </cell>
          <cell r="G1437" t="str">
            <v>H6</v>
          </cell>
          <cell r="H1437" t="str">
            <v>EA</v>
          </cell>
          <cell r="I1437">
            <v>2246</v>
          </cell>
          <cell r="J1437">
            <v>24.0679865474</v>
          </cell>
          <cell r="K1437">
            <v>25.012691400000001</v>
          </cell>
          <cell r="L1437">
            <v>54056.697785460397</v>
          </cell>
          <cell r="M1437">
            <v>480</v>
          </cell>
          <cell r="N1437">
            <v>10.208545638</v>
          </cell>
          <cell r="O1437">
            <v>25.012691400000001</v>
          </cell>
          <cell r="P1437">
            <v>-14.804145761999999</v>
          </cell>
          <cell r="Q1437">
            <v>4900.1019062400001</v>
          </cell>
          <cell r="R1437">
            <v>0</v>
          </cell>
        </row>
        <row r="1438">
          <cell r="E1438" t="str">
            <v>SHT0010674</v>
          </cell>
          <cell r="F1438" t="str">
            <v>副驾驶安全带出口罩壳</v>
          </cell>
          <cell r="G1438" t="str">
            <v>H6</v>
          </cell>
          <cell r="H1438" t="str">
            <v>EA</v>
          </cell>
          <cell r="I1438">
            <v>2803</v>
          </cell>
          <cell r="J1438">
            <v>24.0679865474</v>
          </cell>
          <cell r="K1438">
            <v>25.012691400000001</v>
          </cell>
          <cell r="L1438">
            <v>67462.5662923622</v>
          </cell>
          <cell r="M1438">
            <v>0</v>
          </cell>
          <cell r="N1438">
            <v>10.208545638</v>
          </cell>
          <cell r="O1438">
            <v>25.012691400000001</v>
          </cell>
          <cell r="P1438">
            <v>-14.804145761999999</v>
          </cell>
          <cell r="Q1438">
            <v>0</v>
          </cell>
          <cell r="R1438">
            <v>-1</v>
          </cell>
        </row>
        <row r="1439">
          <cell r="E1439" t="str">
            <v>SHT0010675</v>
          </cell>
          <cell r="F1439" t="str">
            <v>副驾驶员副边罩壳</v>
          </cell>
          <cell r="G1439" t="str">
            <v>H6</v>
          </cell>
          <cell r="H1439" t="str">
            <v>EA</v>
          </cell>
          <cell r="I1439">
            <v>1626</v>
          </cell>
          <cell r="J1439">
            <v>11.084720314</v>
          </cell>
          <cell r="K1439">
            <v>10.9430902</v>
          </cell>
          <cell r="L1439">
            <v>18023.755230563998</v>
          </cell>
          <cell r="M1439">
            <v>200</v>
          </cell>
          <cell r="N1439">
            <v>11.284602234799999</v>
          </cell>
          <cell r="O1439">
            <v>10.9430902</v>
          </cell>
          <cell r="P1439">
            <v>0.34151203479999998</v>
          </cell>
          <cell r="Q1439">
            <v>2256.9204469599999</v>
          </cell>
          <cell r="R1439">
            <v>-2</v>
          </cell>
        </row>
        <row r="1440">
          <cell r="E1440" t="str">
            <v>SHT0010676</v>
          </cell>
          <cell r="F1440" t="str">
            <v>副驾驶员主边罩壳</v>
          </cell>
          <cell r="G1440" t="str">
            <v>H6</v>
          </cell>
          <cell r="H1440" t="str">
            <v>EA</v>
          </cell>
          <cell r="I1440">
            <v>1848</v>
          </cell>
          <cell r="J1440">
            <v>11.329942130799999</v>
          </cell>
          <cell r="K1440">
            <v>11.2088302</v>
          </cell>
          <cell r="L1440">
            <v>20937.7330577184</v>
          </cell>
          <cell r="M1440">
            <v>200</v>
          </cell>
          <cell r="N1440">
            <v>11.5380589284</v>
          </cell>
          <cell r="O1440">
            <v>11.2088302</v>
          </cell>
          <cell r="P1440">
            <v>0.3292287284</v>
          </cell>
          <cell r="Q1440">
            <v>2307.6117856800001</v>
          </cell>
          <cell r="R1440">
            <v>0</v>
          </cell>
        </row>
        <row r="1441">
          <cell r="E1441" t="str">
            <v>SHT0010677</v>
          </cell>
          <cell r="F1441" t="str">
            <v>副驾标配靠背调节手柄</v>
          </cell>
          <cell r="H1441" t="str">
            <v>EA</v>
          </cell>
          <cell r="I1441">
            <v>1535</v>
          </cell>
          <cell r="J1441">
            <v>8.3950471464999996</v>
          </cell>
          <cell r="K1441">
            <v>8.2258151399999999</v>
          </cell>
          <cell r="L1441">
            <v>12886.397369877501</v>
          </cell>
          <cell r="M1441">
            <v>0</v>
          </cell>
          <cell r="N1441">
            <v>8.4231242923000007</v>
          </cell>
          <cell r="O1441">
            <v>8.2258151399999999</v>
          </cell>
          <cell r="P1441">
            <v>0.19730915230000001</v>
          </cell>
          <cell r="Q1441">
            <v>0</v>
          </cell>
          <cell r="R1441">
            <v>0</v>
          </cell>
        </row>
        <row r="1442">
          <cell r="E1442" t="str">
            <v>SHT0010878</v>
          </cell>
          <cell r="F1442" t="str">
            <v>安全带高调解锁按钮底座</v>
          </cell>
          <cell r="G1442" t="str">
            <v>H6</v>
          </cell>
          <cell r="H1442" t="str">
            <v>EA</v>
          </cell>
          <cell r="I1442">
            <v>1400</v>
          </cell>
          <cell r="J1442">
            <v>3.9108300692000002</v>
          </cell>
          <cell r="K1442">
            <v>3.7905785000000001</v>
          </cell>
          <cell r="L1442">
            <v>5475.1620968799998</v>
          </cell>
          <cell r="M1442">
            <v>0</v>
          </cell>
          <cell r="N1442">
            <v>3.9705985545</v>
          </cell>
          <cell r="O1442">
            <v>3.7905785000000001</v>
          </cell>
          <cell r="P1442">
            <v>0.1800200545</v>
          </cell>
          <cell r="Q1442">
            <v>0</v>
          </cell>
          <cell r="R1442">
            <v>-25</v>
          </cell>
        </row>
        <row r="1443">
          <cell r="E1443" t="str">
            <v>SHT0010879</v>
          </cell>
          <cell r="F1443" t="str">
            <v>安全带高调解锁按钮</v>
          </cell>
          <cell r="G1443" t="str">
            <v>H6</v>
          </cell>
          <cell r="H1443" t="str">
            <v>EA</v>
          </cell>
          <cell r="I1443">
            <v>1328</v>
          </cell>
          <cell r="J1443">
            <v>3.7690629942</v>
          </cell>
          <cell r="K1443">
            <v>3.6369495000000001</v>
          </cell>
          <cell r="L1443">
            <v>5005.3156562976001</v>
          </cell>
          <cell r="M1443">
            <v>0</v>
          </cell>
          <cell r="N1443">
            <v>3.8240707513999999</v>
          </cell>
          <cell r="O1443">
            <v>3.6369495000000001</v>
          </cell>
          <cell r="P1443">
            <v>0.18712125139999999</v>
          </cell>
          <cell r="Q1443">
            <v>0</v>
          </cell>
          <cell r="R1443">
            <v>-24</v>
          </cell>
        </row>
        <row r="1444">
          <cell r="E1444" t="str">
            <v>SHT0010882</v>
          </cell>
          <cell r="F1444" t="str">
            <v>高配安全带出口罩壳底座</v>
          </cell>
          <cell r="G1444" t="str">
            <v>H6</v>
          </cell>
          <cell r="H1444" t="str">
            <v>EA</v>
          </cell>
          <cell r="I1444">
            <v>693</v>
          </cell>
          <cell r="J1444">
            <v>10.955730750000001</v>
          </cell>
          <cell r="K1444">
            <v>10.80330783</v>
          </cell>
          <cell r="L1444">
            <v>7592.3214097500004</v>
          </cell>
          <cell r="M1444">
            <v>426</v>
          </cell>
          <cell r="N1444">
            <v>10.663128930699999</v>
          </cell>
          <cell r="O1444">
            <v>10.80330783</v>
          </cell>
          <cell r="P1444">
            <v>-0.14017889929999999</v>
          </cell>
          <cell r="Q1444">
            <v>4542.4929244781997</v>
          </cell>
          <cell r="R1444">
            <v>-15</v>
          </cell>
        </row>
        <row r="1445">
          <cell r="E1445" t="str">
            <v>SHT0010883</v>
          </cell>
          <cell r="F1445" t="str">
            <v>标配安全带出口罩壳底座</v>
          </cell>
          <cell r="G1445" t="str">
            <v>H6</v>
          </cell>
          <cell r="H1445" t="str">
            <v>EA</v>
          </cell>
          <cell r="I1445">
            <v>1863</v>
          </cell>
          <cell r="J1445">
            <v>11.920093339199999</v>
          </cell>
          <cell r="K1445">
            <v>11.8483605</v>
          </cell>
          <cell r="L1445">
            <v>22207.133890929599</v>
          </cell>
          <cell r="M1445">
            <v>503</v>
          </cell>
          <cell r="N1445">
            <v>11.4597838826</v>
          </cell>
          <cell r="O1445">
            <v>11.8483605</v>
          </cell>
          <cell r="P1445">
            <v>-0.38857661739999999</v>
          </cell>
          <cell r="Q1445">
            <v>5764.2712929478002</v>
          </cell>
          <cell r="R1445">
            <v>-15</v>
          </cell>
        </row>
        <row r="1446">
          <cell r="E1446" t="str">
            <v>SHT0010976</v>
          </cell>
          <cell r="F1446" t="str">
            <v>驾驶员前罩壳</v>
          </cell>
          <cell r="G1446" t="str">
            <v>带水平减震功能</v>
          </cell>
          <cell r="H1446" t="str">
            <v>EA</v>
          </cell>
          <cell r="I1446">
            <v>25</v>
          </cell>
          <cell r="J1446">
            <v>7.5195397944</v>
          </cell>
          <cell r="K1446">
            <v>7.3303000000000003</v>
          </cell>
          <cell r="L1446">
            <v>187.98849486</v>
          </cell>
          <cell r="M1446">
            <v>0</v>
          </cell>
          <cell r="N1446">
            <v>7.6411721002000004</v>
          </cell>
          <cell r="O1446">
            <v>7.3303000000000003</v>
          </cell>
          <cell r="P1446">
            <v>0.3108721002</v>
          </cell>
          <cell r="Q1446">
            <v>0</v>
          </cell>
          <cell r="R1446">
            <v>-7</v>
          </cell>
        </row>
        <row r="1447">
          <cell r="E1447" t="str">
            <v>SHT0010981</v>
          </cell>
          <cell r="F1447" t="str">
            <v>驾驶员塑料件支撑板</v>
          </cell>
          <cell r="G1447" t="str">
            <v>H6</v>
          </cell>
          <cell r="H1447" t="str">
            <v>EA</v>
          </cell>
          <cell r="I1447">
            <v>2656</v>
          </cell>
          <cell r="J1447">
            <v>10.5937211216</v>
          </cell>
          <cell r="K1447">
            <v>10.4968436</v>
          </cell>
          <cell r="L1447">
            <v>28136.923298969599</v>
          </cell>
          <cell r="M1447">
            <v>0</v>
          </cell>
          <cell r="N1447">
            <v>10.406070271100001</v>
          </cell>
          <cell r="O1447">
            <v>10.4968436</v>
          </cell>
          <cell r="P1447">
            <v>-9.0773328900000005E-2</v>
          </cell>
          <cell r="Q1447">
            <v>0</v>
          </cell>
          <cell r="R1447">
            <v>-12</v>
          </cell>
        </row>
        <row r="1448">
          <cell r="E1448" t="str">
            <v>SHT0010982</v>
          </cell>
          <cell r="F1448" t="str">
            <v>X3000正司机调角器手柄</v>
          </cell>
          <cell r="G1448" t="str">
            <v>印标识状态</v>
          </cell>
          <cell r="H1448" t="str">
            <v>Ea</v>
          </cell>
          <cell r="I1448">
            <v>6456</v>
          </cell>
          <cell r="J1448">
            <v>1.4399191805</v>
          </cell>
          <cell r="K1448">
            <v>1.5604</v>
          </cell>
          <cell r="L1448">
            <v>9296.1182293080001</v>
          </cell>
          <cell r="M1448">
            <v>0</v>
          </cell>
          <cell r="N1448">
            <v>1.488273593</v>
          </cell>
          <cell r="O1448">
            <v>1.5604</v>
          </cell>
          <cell r="P1448">
            <v>-7.2126407000000003E-2</v>
          </cell>
          <cell r="Q1448">
            <v>0</v>
          </cell>
          <cell r="R1448">
            <v>-1700</v>
          </cell>
        </row>
        <row r="1449">
          <cell r="E1449" t="str">
            <v>SHT0010983</v>
          </cell>
          <cell r="F1449" t="str">
            <v>X3000副司机调角器手柄</v>
          </cell>
          <cell r="G1449" t="str">
            <v>印标识状态</v>
          </cell>
          <cell r="H1449" t="str">
            <v>Ea</v>
          </cell>
          <cell r="I1449">
            <v>500</v>
          </cell>
          <cell r="J1449">
            <v>1.4265387473</v>
          </cell>
          <cell r="K1449">
            <v>1.5459000000000001</v>
          </cell>
          <cell r="L1449">
            <v>713.26937365000003</v>
          </cell>
          <cell r="M1449">
            <v>0</v>
          </cell>
          <cell r="N1449">
            <v>1.4744438269</v>
          </cell>
          <cell r="O1449">
            <v>1.5459000000000001</v>
          </cell>
          <cell r="P1449">
            <v>-7.1456173100000006E-2</v>
          </cell>
          <cell r="Q1449">
            <v>0</v>
          </cell>
          <cell r="R1449">
            <v>0</v>
          </cell>
        </row>
        <row r="1450">
          <cell r="E1450" t="str">
            <v>SHT0010984</v>
          </cell>
          <cell r="F1450" t="str">
            <v>X3000速降按钮(黑)</v>
          </cell>
          <cell r="G1450" t="str">
            <v>印标识状态</v>
          </cell>
          <cell r="H1450" t="str">
            <v>Ea</v>
          </cell>
          <cell r="I1450">
            <v>3400</v>
          </cell>
          <cell r="J1450">
            <v>0.30498160029999999</v>
          </cell>
          <cell r="K1450">
            <v>0.33050000000000002</v>
          </cell>
          <cell r="L1450">
            <v>1036.9374410200001</v>
          </cell>
          <cell r="M1450">
            <v>0</v>
          </cell>
          <cell r="N1450">
            <v>0.31522329049999998</v>
          </cell>
          <cell r="O1450">
            <v>0.33050000000000002</v>
          </cell>
          <cell r="P1450">
            <v>-1.5276709499999999E-2</v>
          </cell>
          <cell r="Q1450">
            <v>0</v>
          </cell>
          <cell r="R1450">
            <v>-3200</v>
          </cell>
        </row>
        <row r="1451">
          <cell r="E1451" t="str">
            <v>SHT0011030</v>
          </cell>
          <cell r="F1451" t="str">
            <v>副驾驶安全带出口罩壳底座</v>
          </cell>
          <cell r="G1451" t="str">
            <v>H6</v>
          </cell>
          <cell r="H1451" t="str">
            <v>EA</v>
          </cell>
          <cell r="I1451">
            <v>1706</v>
          </cell>
          <cell r="J1451">
            <v>11.920093339199999</v>
          </cell>
          <cell r="K1451">
            <v>11.8483605</v>
          </cell>
          <cell r="L1451">
            <v>20335.679236675202</v>
          </cell>
          <cell r="M1451">
            <v>502</v>
          </cell>
          <cell r="N1451">
            <v>11.4597838826</v>
          </cell>
          <cell r="O1451">
            <v>11.8483605</v>
          </cell>
          <cell r="P1451">
            <v>-0.38857661739999999</v>
          </cell>
          <cell r="Q1451">
            <v>5752.8115090652</v>
          </cell>
          <cell r="R1451">
            <v>-17</v>
          </cell>
        </row>
        <row r="1452">
          <cell r="E1452" t="str">
            <v>SHT0011330</v>
          </cell>
          <cell r="F1452" t="str">
            <v>H6扶手外盖</v>
          </cell>
          <cell r="G1452" t="str">
            <v>PA6+GF30</v>
          </cell>
          <cell r="H1452" t="str">
            <v>Ea</v>
          </cell>
          <cell r="I1452">
            <v>39723</v>
          </cell>
          <cell r="J1452">
            <v>3.1653956688</v>
          </cell>
          <cell r="K1452">
            <v>3.0593145000000002</v>
          </cell>
          <cell r="L1452">
            <v>125739.012151742</v>
          </cell>
          <cell r="M1452">
            <v>0</v>
          </cell>
          <cell r="N1452">
            <v>3.2187032478000002</v>
          </cell>
          <cell r="O1452">
            <v>3.0593145000000002</v>
          </cell>
          <cell r="P1452">
            <v>0.15938874780000001</v>
          </cell>
          <cell r="Q1452">
            <v>0</v>
          </cell>
          <cell r="R1452">
            <v>-1296</v>
          </cell>
        </row>
        <row r="1453">
          <cell r="E1453" t="str">
            <v>SHT0011367</v>
          </cell>
          <cell r="F1453" t="str">
            <v>H6左侧扶手发泡面</v>
          </cell>
          <cell r="H1453" t="str">
            <v>Ea</v>
          </cell>
          <cell r="I1453">
            <v>1370</v>
          </cell>
          <cell r="J1453">
            <v>14.763170866399999</v>
          </cell>
          <cell r="K1453">
            <v>15.8509742</v>
          </cell>
          <cell r="L1453">
            <v>20225.544086967999</v>
          </cell>
          <cell r="M1453">
            <v>576</v>
          </cell>
          <cell r="N1453">
            <v>14.826734262800001</v>
          </cell>
          <cell r="O1453">
            <v>15.8509742</v>
          </cell>
          <cell r="P1453">
            <v>-1.0242399372</v>
          </cell>
          <cell r="Q1453">
            <v>8540.1989353728004</v>
          </cell>
          <cell r="R1453">
            <v>-408</v>
          </cell>
        </row>
        <row r="1454">
          <cell r="E1454" t="str">
            <v>SHT0011370</v>
          </cell>
          <cell r="F1454" t="str">
            <v>H6扶手调节手轮黑色</v>
          </cell>
          <cell r="G1454" t="str">
            <v>ABS 757</v>
          </cell>
          <cell r="H1454" t="str">
            <v>Ea</v>
          </cell>
          <cell r="I1454">
            <v>10573</v>
          </cell>
          <cell r="J1454">
            <v>5.8863985913999999</v>
          </cell>
          <cell r="K1454">
            <v>5.7253711349999996</v>
          </cell>
          <cell r="L1454">
            <v>62236.8923068722</v>
          </cell>
          <cell r="M1454">
            <v>0</v>
          </cell>
          <cell r="N1454">
            <v>5.9795529327999999</v>
          </cell>
          <cell r="O1454">
            <v>5.7253711349999996</v>
          </cell>
          <cell r="P1454">
            <v>0.2541817978</v>
          </cell>
          <cell r="Q1454">
            <v>0</v>
          </cell>
          <cell r="R1454">
            <v>-3427</v>
          </cell>
        </row>
        <row r="1455">
          <cell r="E1455" t="str">
            <v>SHT0011371</v>
          </cell>
          <cell r="F1455" t="str">
            <v>H6扶手手轮端盖</v>
          </cell>
          <cell r="G1455" t="str">
            <v>POM(M90-88)</v>
          </cell>
          <cell r="H1455" t="str">
            <v>Ea</v>
          </cell>
          <cell r="I1455">
            <v>8948</v>
          </cell>
          <cell r="J1455">
            <v>5.3520372861999999</v>
          </cell>
          <cell r="K1455">
            <v>5.1457100000000002</v>
          </cell>
          <cell r="L1455">
            <v>47890.029636917599</v>
          </cell>
          <cell r="M1455">
            <v>0</v>
          </cell>
          <cell r="N1455">
            <v>5.4355933485000003</v>
          </cell>
          <cell r="O1455">
            <v>5.1457100000000002</v>
          </cell>
          <cell r="P1455">
            <v>0.28988334850000003</v>
          </cell>
          <cell r="Q1455">
            <v>0</v>
          </cell>
          <cell r="R1455">
            <v>-3389</v>
          </cell>
        </row>
        <row r="1456">
          <cell r="E1456" t="str">
            <v>SHT0011374</v>
          </cell>
          <cell r="F1456" t="str">
            <v>H6扶手减震环</v>
          </cell>
          <cell r="G1456" t="str">
            <v>PUR</v>
          </cell>
          <cell r="H1456" t="str">
            <v>Ea</v>
          </cell>
          <cell r="I1456">
            <v>20</v>
          </cell>
          <cell r="J1456">
            <v>1.1442577440999999</v>
          </cell>
          <cell r="K1456">
            <v>1.24</v>
          </cell>
          <cell r="L1456">
            <v>22.885154881999998</v>
          </cell>
          <cell r="M1456">
            <v>8000</v>
          </cell>
          <cell r="N1456">
            <v>1.1826834500000001</v>
          </cell>
          <cell r="O1456">
            <v>1.24</v>
          </cell>
          <cell r="P1456">
            <v>-5.7316550000000001E-2</v>
          </cell>
          <cell r="Q1456">
            <v>9461.4675999999999</v>
          </cell>
          <cell r="R1456">
            <v>-3427</v>
          </cell>
        </row>
        <row r="1457">
          <cell r="E1457" t="str">
            <v>SHT0011375</v>
          </cell>
          <cell r="F1457" t="str">
            <v>H6扶手胶塞堵盖</v>
          </cell>
          <cell r="H1457" t="str">
            <v>Ea</v>
          </cell>
          <cell r="I1457">
            <v>22633</v>
          </cell>
          <cell r="J1457">
            <v>0.60904041220000005</v>
          </cell>
          <cell r="K1457">
            <v>0.66</v>
          </cell>
          <cell r="L1457">
            <v>13784.411649322599</v>
          </cell>
          <cell r="M1457">
            <v>0</v>
          </cell>
          <cell r="N1457">
            <v>0.62949280399999996</v>
          </cell>
          <cell r="O1457">
            <v>0.66</v>
          </cell>
          <cell r="P1457">
            <v>-3.0507196E-2</v>
          </cell>
          <cell r="Q1457">
            <v>0</v>
          </cell>
          <cell r="R1457">
            <v>-3427</v>
          </cell>
        </row>
        <row r="1458">
          <cell r="E1458" t="str">
            <v>SHT0011378</v>
          </cell>
          <cell r="F1458" t="str">
            <v>H6右侧扶手发泡面</v>
          </cell>
          <cell r="H1458" t="str">
            <v>Ea</v>
          </cell>
          <cell r="I1458">
            <v>2737</v>
          </cell>
          <cell r="J1458">
            <v>16.681752450499999</v>
          </cell>
          <cell r="K1458">
            <v>17.961574200000001</v>
          </cell>
          <cell r="L1458">
            <v>45657.956457018503</v>
          </cell>
          <cell r="M1458">
            <v>1968</v>
          </cell>
          <cell r="N1458">
            <v>16.745242250499999</v>
          </cell>
          <cell r="O1458">
            <v>17.961574200000001</v>
          </cell>
          <cell r="P1458">
            <v>-1.2163319495</v>
          </cell>
          <cell r="Q1458">
            <v>32954.636748983998</v>
          </cell>
          <cell r="R1458">
            <v>-3327</v>
          </cell>
        </row>
        <row r="1459">
          <cell r="E1459" t="str">
            <v>SHT0011380</v>
          </cell>
          <cell r="F1459" t="str">
            <v>H6扶手底座</v>
          </cell>
          <cell r="G1459" t="str">
            <v>PA6+GF30黑色</v>
          </cell>
          <cell r="H1459" t="str">
            <v>Ea</v>
          </cell>
          <cell r="I1459">
            <v>1178</v>
          </cell>
          <cell r="J1459">
            <v>9.4382482521999993</v>
          </cell>
          <cell r="K1459">
            <v>9.6596989999999998</v>
          </cell>
          <cell r="L1459">
            <v>11118.2564410916</v>
          </cell>
          <cell r="M1459">
            <v>4282</v>
          </cell>
          <cell r="N1459">
            <v>8.9651317220000006</v>
          </cell>
          <cell r="O1459">
            <v>9.6596989999999998</v>
          </cell>
          <cell r="P1459">
            <v>-0.69456727799999995</v>
          </cell>
          <cell r="Q1459">
            <v>38388.694033603999</v>
          </cell>
          <cell r="R1459">
            <v>-3427</v>
          </cell>
        </row>
        <row r="1460">
          <cell r="E1460" t="str">
            <v>SHT0011388</v>
          </cell>
          <cell r="F1460" t="str">
            <v>滑轨解锁机构外壳</v>
          </cell>
          <cell r="G1460" t="str">
            <v>H6</v>
          </cell>
          <cell r="H1460" t="str">
            <v>EA</v>
          </cell>
          <cell r="I1460">
            <v>6186</v>
          </cell>
          <cell r="J1460">
            <v>1.6858736193999999</v>
          </cell>
          <cell r="K1460">
            <v>1.6208583999999999</v>
          </cell>
          <cell r="L1460">
            <v>10428.814209608399</v>
          </cell>
          <cell r="M1460">
            <v>0</v>
          </cell>
          <cell r="N1460">
            <v>1.7053108798000001</v>
          </cell>
          <cell r="O1460">
            <v>1.6208583999999999</v>
          </cell>
          <cell r="P1460">
            <v>8.4452479799999994E-2</v>
          </cell>
          <cell r="Q1460">
            <v>0</v>
          </cell>
          <cell r="R1460">
            <v>0</v>
          </cell>
        </row>
        <row r="1461">
          <cell r="E1461" t="str">
            <v>SHT0011392</v>
          </cell>
          <cell r="F1461" t="str">
            <v>导向销</v>
          </cell>
          <cell r="G1461" t="str">
            <v>H6</v>
          </cell>
          <cell r="H1461" t="str">
            <v>EA</v>
          </cell>
          <cell r="I1461">
            <v>-6374</v>
          </cell>
          <cell r="J1461">
            <v>0.58135675710000001</v>
          </cell>
          <cell r="K1461">
            <v>0.63</v>
          </cell>
          <cell r="L1461">
            <v>-3705.5679697554001</v>
          </cell>
          <cell r="M1461">
            <v>0</v>
          </cell>
          <cell r="N1461">
            <v>0.60087949480000002</v>
          </cell>
          <cell r="O1461">
            <v>0.63</v>
          </cell>
          <cell r="P1461">
            <v>-2.9120505200000001E-2</v>
          </cell>
          <cell r="Q1461">
            <v>0</v>
          </cell>
          <cell r="R1461">
            <v>0</v>
          </cell>
        </row>
        <row r="1462">
          <cell r="E1462" t="str">
            <v>SHT0011462</v>
          </cell>
          <cell r="F1462" t="str">
            <v>副驾驶高配右侧罩壳</v>
          </cell>
          <cell r="G1462" t="str">
            <v>H6</v>
          </cell>
          <cell r="H1462" t="str">
            <v>EA</v>
          </cell>
          <cell r="I1462">
            <v>844</v>
          </cell>
          <cell r="J1462">
            <v>12.138793937599999</v>
          </cell>
          <cell r="K1462">
            <v>12.0853602</v>
          </cell>
          <cell r="L1462">
            <v>10245.1420833344</v>
          </cell>
          <cell r="M1462">
            <v>0</v>
          </cell>
          <cell r="N1462">
            <v>12.374073061000001</v>
          </cell>
          <cell r="O1462">
            <v>12.0853602</v>
          </cell>
          <cell r="P1462">
            <v>0.28871286099999999</v>
          </cell>
          <cell r="Q1462">
            <v>0</v>
          </cell>
          <cell r="R1462">
            <v>0</v>
          </cell>
        </row>
        <row r="1463">
          <cell r="E1463" t="str">
            <v>SHT0011463</v>
          </cell>
          <cell r="F1463" t="str">
            <v>副驾驶高配左侧罩壳</v>
          </cell>
          <cell r="G1463" t="str">
            <v>H6</v>
          </cell>
          <cell r="H1463" t="str">
            <v>EA</v>
          </cell>
          <cell r="I1463">
            <v>488</v>
          </cell>
          <cell r="J1463">
            <v>11.053726143700001</v>
          </cell>
          <cell r="K1463">
            <v>11.044345399999999</v>
          </cell>
          <cell r="L1463">
            <v>5394.2183581256004</v>
          </cell>
          <cell r="M1463">
            <v>745</v>
          </cell>
          <cell r="N1463">
            <v>11.274306062699999</v>
          </cell>
          <cell r="O1463">
            <v>11.044345399999999</v>
          </cell>
          <cell r="P1463">
            <v>0.22996066270000001</v>
          </cell>
          <cell r="Q1463">
            <v>8399.3580167114997</v>
          </cell>
          <cell r="R1463">
            <v>-16</v>
          </cell>
        </row>
        <row r="1464">
          <cell r="E1464" t="str">
            <v>SHT0011482</v>
          </cell>
          <cell r="F1464" t="str">
            <v>副驾驶塑料件支撑板</v>
          </cell>
          <cell r="G1464" t="str">
            <v>H6</v>
          </cell>
          <cell r="H1464" t="str">
            <v>EA</v>
          </cell>
          <cell r="I1464">
            <v>702</v>
          </cell>
          <cell r="J1464">
            <v>10.765702728300001</v>
          </cell>
          <cell r="K1464">
            <v>10.683215239999999</v>
          </cell>
          <cell r="L1464">
            <v>7557.5233152665996</v>
          </cell>
          <cell r="M1464">
            <v>483</v>
          </cell>
          <cell r="N1464">
            <v>10.5591387685</v>
          </cell>
          <cell r="O1464">
            <v>10.683215239999999</v>
          </cell>
          <cell r="P1464">
            <v>-0.12407647149999999</v>
          </cell>
          <cell r="Q1464">
            <v>5100.0640251855002</v>
          </cell>
          <cell r="R1464">
            <v>-16</v>
          </cell>
        </row>
        <row r="1465">
          <cell r="E1465" t="str">
            <v>SHT0011508</v>
          </cell>
          <cell r="F1465" t="str">
            <v>副驾驶高配靠背调节手柄</v>
          </cell>
          <cell r="H1465" t="str">
            <v>EA</v>
          </cell>
          <cell r="I1465">
            <v>558</v>
          </cell>
          <cell r="J1465">
            <v>8.7757585665000004</v>
          </cell>
          <cell r="K1465">
            <v>8.63838142</v>
          </cell>
          <cell r="L1465">
            <v>4896.873280107</v>
          </cell>
          <cell r="M1465">
            <v>0</v>
          </cell>
          <cell r="N1465">
            <v>8.7619682310999991</v>
          </cell>
          <cell r="O1465">
            <v>8.63838142</v>
          </cell>
          <cell r="P1465">
            <v>0.1235868111</v>
          </cell>
          <cell r="Q1465">
            <v>0</v>
          </cell>
          <cell r="R1465">
            <v>0</v>
          </cell>
        </row>
        <row r="1466">
          <cell r="E1466" t="str">
            <v>SHT0011556</v>
          </cell>
          <cell r="F1466" t="str">
            <v>副驾驶员后部罩壳</v>
          </cell>
          <cell r="G1466" t="str">
            <v>H6</v>
          </cell>
          <cell r="H1466" t="str">
            <v>EA</v>
          </cell>
          <cell r="I1466">
            <v>2872</v>
          </cell>
          <cell r="J1466">
            <v>10.0563094386</v>
          </cell>
          <cell r="K1466">
            <v>9.8286301999999992</v>
          </cell>
          <cell r="L1466">
            <v>28881.720707659199</v>
          </cell>
          <cell r="M1466">
            <v>0</v>
          </cell>
          <cell r="N1466">
            <v>10.2216559464</v>
          </cell>
          <cell r="O1466">
            <v>9.8286301999999992</v>
          </cell>
          <cell r="P1466">
            <v>0.39302574639999999</v>
          </cell>
          <cell r="Q1466">
            <v>0</v>
          </cell>
          <cell r="R1466">
            <v>-2</v>
          </cell>
        </row>
        <row r="1467">
          <cell r="E1467" t="str">
            <v>SHT0011574</v>
          </cell>
          <cell r="F1467" t="str">
            <v>高调器上滑盖</v>
          </cell>
          <cell r="G1467" t="str">
            <v>H6</v>
          </cell>
          <cell r="H1467" t="str">
            <v>EA</v>
          </cell>
          <cell r="I1467">
            <v>1082</v>
          </cell>
          <cell r="J1467">
            <v>3.0787216011999998</v>
          </cell>
          <cell r="K1467">
            <v>3.0066033499999998</v>
          </cell>
          <cell r="L1467">
            <v>3331.1767724984002</v>
          </cell>
          <cell r="M1467">
            <v>0</v>
          </cell>
          <cell r="N1467">
            <v>3.0404997533000002</v>
          </cell>
          <cell r="O1467">
            <v>3.0066033499999998</v>
          </cell>
          <cell r="P1467">
            <v>3.3896403300000003E-2</v>
          </cell>
          <cell r="Q1467">
            <v>0</v>
          </cell>
          <cell r="R1467">
            <v>-37</v>
          </cell>
        </row>
        <row r="1468">
          <cell r="E1468" t="str">
            <v>SHT0011575</v>
          </cell>
          <cell r="F1468" t="str">
            <v>高调器下滑盖</v>
          </cell>
          <cell r="G1468" t="str">
            <v>H6</v>
          </cell>
          <cell r="H1468" t="str">
            <v>EA</v>
          </cell>
          <cell r="I1468">
            <v>1082</v>
          </cell>
          <cell r="J1468">
            <v>2.9249508011000001</v>
          </cell>
          <cell r="K1468">
            <v>2.8399662499999998</v>
          </cell>
          <cell r="L1468">
            <v>3164.7967667901999</v>
          </cell>
          <cell r="M1468">
            <v>0</v>
          </cell>
          <cell r="N1468">
            <v>2.9134704898999999</v>
          </cell>
          <cell r="O1468">
            <v>2.8399662499999998</v>
          </cell>
          <cell r="P1468">
            <v>7.3504239900000004E-2</v>
          </cell>
          <cell r="Q1468">
            <v>0</v>
          </cell>
          <cell r="R1468">
            <v>-39</v>
          </cell>
        </row>
        <row r="1469">
          <cell r="E1469" t="str">
            <v>SHT0011600</v>
          </cell>
          <cell r="F1469" t="str">
            <v>解锁机构内壳分总成</v>
          </cell>
          <cell r="G1469" t="str">
            <v>H6</v>
          </cell>
          <cell r="H1469" t="str">
            <v>EA</v>
          </cell>
          <cell r="I1469">
            <v>6194</v>
          </cell>
          <cell r="J1469">
            <v>2.3127981526000001</v>
          </cell>
          <cell r="K1469">
            <v>2.30023892</v>
          </cell>
          <cell r="L1469">
            <v>14325.471757204399</v>
          </cell>
          <cell r="M1469">
            <v>0</v>
          </cell>
          <cell r="N1469">
            <v>2.3467469849999998</v>
          </cell>
          <cell r="O1469">
            <v>2.30023892</v>
          </cell>
          <cell r="P1469">
            <v>4.6508065000000001E-2</v>
          </cell>
          <cell r="Q1469">
            <v>0</v>
          </cell>
          <cell r="R1469">
            <v>0</v>
          </cell>
        </row>
        <row r="1470">
          <cell r="E1470" t="str">
            <v>SHT0011612</v>
          </cell>
          <cell r="F1470" t="str">
            <v>H6左侧扶手本体总成黑色</v>
          </cell>
          <cell r="H1470" t="str">
            <v>Ea</v>
          </cell>
          <cell r="I1470">
            <v>2400</v>
          </cell>
          <cell r="J1470">
            <v>51.896670912200001</v>
          </cell>
          <cell r="K1470">
            <v>52.970802335000002</v>
          </cell>
          <cell r="L1470">
            <v>124552.01018928</v>
          </cell>
          <cell r="M1470">
            <v>388</v>
          </cell>
          <cell r="N1470">
            <v>52.133583098800003</v>
          </cell>
          <cell r="O1470">
            <v>52.970802335000002</v>
          </cell>
          <cell r="P1470">
            <v>-0.83721923620000005</v>
          </cell>
          <cell r="Q1470">
            <v>20227.830242334399</v>
          </cell>
          <cell r="R1470">
            <v>-31</v>
          </cell>
        </row>
        <row r="1471">
          <cell r="E1471" t="str">
            <v>SHT0011613</v>
          </cell>
          <cell r="F1471" t="str">
            <v>H6右侧扶手本体总成黑色</v>
          </cell>
          <cell r="H1471" t="str">
            <v>Ea</v>
          </cell>
          <cell r="I1471">
            <v>31317</v>
          </cell>
          <cell r="J1471">
            <v>53.873388171999999</v>
          </cell>
          <cell r="K1471">
            <v>55.144402335000002</v>
          </cell>
          <cell r="L1471">
            <v>1687152.8973825199</v>
          </cell>
          <cell r="M1471">
            <v>3039</v>
          </cell>
          <cell r="N1471">
            <v>54.112179036000001</v>
          </cell>
          <cell r="O1471">
            <v>55.144402335000002</v>
          </cell>
          <cell r="P1471">
            <v>-1.032223299</v>
          </cell>
          <cell r="Q1471">
            <v>164446.91209040399</v>
          </cell>
          <cell r="R1471">
            <v>-1743</v>
          </cell>
        </row>
        <row r="1472">
          <cell r="E1472" t="str">
            <v>SHT0011660</v>
          </cell>
          <cell r="F1472" t="str">
            <v>H6扶手上盖</v>
          </cell>
          <cell r="G1472" t="str">
            <v>ABS黑色</v>
          </cell>
          <cell r="H1472" t="str">
            <v>Ea</v>
          </cell>
          <cell r="I1472">
            <v>5895</v>
          </cell>
          <cell r="J1472">
            <v>3.5009351615000002</v>
          </cell>
          <cell r="K1472">
            <v>3.4615741999999998</v>
          </cell>
          <cell r="L1472">
            <v>20638.012777042499</v>
          </cell>
          <cell r="M1472">
            <v>0</v>
          </cell>
          <cell r="N1472">
            <v>3.5649305751</v>
          </cell>
          <cell r="O1472">
            <v>3.4615741999999998</v>
          </cell>
          <cell r="P1472">
            <v>0.10335637509999999</v>
          </cell>
          <cell r="Q1472">
            <v>0</v>
          </cell>
          <cell r="R1472">
            <v>-2304</v>
          </cell>
        </row>
        <row r="1473">
          <cell r="E1473" t="str">
            <v>SHT0011787</v>
          </cell>
          <cell r="F1473" t="str">
            <v>安全带孔堵盖</v>
          </cell>
          <cell r="G1473" t="str">
            <v>SHT0011787</v>
          </cell>
          <cell r="H1473" t="str">
            <v>Ea</v>
          </cell>
          <cell r="I1473">
            <v>3952</v>
          </cell>
          <cell r="J1473">
            <v>3.3405789331000002</v>
          </cell>
          <cell r="K1473">
            <v>3.2203792999999998</v>
          </cell>
          <cell r="L1473">
            <v>13201.9679436112</v>
          </cell>
          <cell r="M1473">
            <v>0</v>
          </cell>
          <cell r="N1473">
            <v>3.3883199580999999</v>
          </cell>
          <cell r="O1473">
            <v>3.2203792999999998</v>
          </cell>
          <cell r="P1473">
            <v>0.1679406581</v>
          </cell>
          <cell r="Q1473">
            <v>0</v>
          </cell>
          <cell r="R1473">
            <v>-600</v>
          </cell>
        </row>
        <row r="1474">
          <cell r="E1474" t="str">
            <v>SHT0011961</v>
          </cell>
          <cell r="F1474" t="str">
            <v>2.0座椅右侧罩壳</v>
          </cell>
          <cell r="H1474" t="str">
            <v>EA</v>
          </cell>
          <cell r="I1474">
            <v>8914</v>
          </cell>
          <cell r="J1474">
            <v>8.5942426755000003</v>
          </cell>
          <cell r="K1474">
            <v>8.5090991000000002</v>
          </cell>
          <cell r="L1474">
            <v>76609.079209407006</v>
          </cell>
          <cell r="M1474">
            <v>0</v>
          </cell>
          <cell r="N1474">
            <v>8.7531922864999991</v>
          </cell>
          <cell r="O1474">
            <v>8.5090991000000002</v>
          </cell>
          <cell r="P1474">
            <v>0.2440931865</v>
          </cell>
          <cell r="Q1474">
            <v>0</v>
          </cell>
          <cell r="R1474">
            <v>-613</v>
          </cell>
        </row>
        <row r="1475">
          <cell r="E1475" t="str">
            <v>SHT0011962</v>
          </cell>
          <cell r="F1475" t="str">
            <v>2.0座椅前部罩壳</v>
          </cell>
          <cell r="H1475" t="str">
            <v>EA</v>
          </cell>
          <cell r="I1475">
            <v>11356</v>
          </cell>
          <cell r="J1475">
            <v>4.0232827832</v>
          </cell>
          <cell r="K1475">
            <v>3.9602062999999998</v>
          </cell>
          <cell r="L1475">
            <v>45688.399286019201</v>
          </cell>
          <cell r="M1475">
            <v>0</v>
          </cell>
          <cell r="N1475">
            <v>4.0939499167999998</v>
          </cell>
          <cell r="O1475">
            <v>3.9602062999999998</v>
          </cell>
          <cell r="P1475">
            <v>0.13374361679999999</v>
          </cell>
          <cell r="Q1475">
            <v>0</v>
          </cell>
          <cell r="R1475">
            <v>-9</v>
          </cell>
        </row>
        <row r="1476">
          <cell r="E1476" t="str">
            <v>SHT0011963</v>
          </cell>
          <cell r="F1476" t="str">
            <v>2.0座椅后部罩壳</v>
          </cell>
          <cell r="H1476" t="str">
            <v>Ea</v>
          </cell>
          <cell r="I1476">
            <v>5241</v>
          </cell>
          <cell r="J1476">
            <v>5.7005356630000001</v>
          </cell>
          <cell r="K1476">
            <v>5.5755340999999996</v>
          </cell>
          <cell r="L1476">
            <v>29876.507409783</v>
          </cell>
          <cell r="M1476">
            <v>0</v>
          </cell>
          <cell r="N1476">
            <v>5.7949189566000001</v>
          </cell>
          <cell r="O1476">
            <v>5.5755340999999996</v>
          </cell>
          <cell r="P1476">
            <v>0.21938485660000001</v>
          </cell>
          <cell r="Q1476">
            <v>0</v>
          </cell>
          <cell r="R1476">
            <v>-20</v>
          </cell>
        </row>
        <row r="1477">
          <cell r="E1477" t="str">
            <v>SHT0011964</v>
          </cell>
          <cell r="F1477" t="str">
            <v>2.0座椅调角器手柄带标识</v>
          </cell>
          <cell r="H1477" t="str">
            <v>EA</v>
          </cell>
          <cell r="I1477">
            <v>6309</v>
          </cell>
          <cell r="J1477">
            <v>1.7761833112000001</v>
          </cell>
          <cell r="K1477">
            <v>1.9248000000000001</v>
          </cell>
          <cell r="L1477">
            <v>11205.940510360801</v>
          </cell>
          <cell r="M1477">
            <v>1387</v>
          </cell>
          <cell r="N1477">
            <v>1.8358299229999999</v>
          </cell>
          <cell r="O1477">
            <v>1.9248000000000001</v>
          </cell>
          <cell r="P1477">
            <v>-8.8970076999999995E-2</v>
          </cell>
          <cell r="Q1477">
            <v>2546.2961032009998</v>
          </cell>
          <cell r="R1477">
            <v>-1011</v>
          </cell>
        </row>
        <row r="1478">
          <cell r="E1478" t="str">
            <v>SHT0011967</v>
          </cell>
          <cell r="F1478" t="str">
            <v>2.0座椅仰角手柄带标识</v>
          </cell>
          <cell r="H1478" t="str">
            <v>EA</v>
          </cell>
          <cell r="I1478">
            <v>3411</v>
          </cell>
          <cell r="J1478">
            <v>2.1035886720999999</v>
          </cell>
          <cell r="K1478">
            <v>2.2795999999999998</v>
          </cell>
          <cell r="L1478">
            <v>7175.3409605330999</v>
          </cell>
          <cell r="M1478">
            <v>1000</v>
          </cell>
          <cell r="N1478">
            <v>1.5146932152999999</v>
          </cell>
          <cell r="O1478">
            <v>2.2795999999999998</v>
          </cell>
          <cell r="P1478">
            <v>-0.76490678469999995</v>
          </cell>
          <cell r="Q1478">
            <v>1514.6932153</v>
          </cell>
          <cell r="R1478">
            <v>-1495</v>
          </cell>
        </row>
        <row r="1479">
          <cell r="E1479" t="str">
            <v>SHT0011971</v>
          </cell>
          <cell r="F1479" t="str">
            <v>2.0座椅左侧罩壳</v>
          </cell>
          <cell r="G1479" t="str">
            <v>升降阻尼腰托安全带锁扣</v>
          </cell>
          <cell r="H1479" t="str">
            <v>Ea</v>
          </cell>
          <cell r="I1479">
            <v>2735</v>
          </cell>
          <cell r="J1479">
            <v>8.5756234796000008</v>
          </cell>
          <cell r="K1479">
            <v>8.4889220000000005</v>
          </cell>
          <cell r="L1479">
            <v>23454.330216705999</v>
          </cell>
          <cell r="M1479">
            <v>0</v>
          </cell>
          <cell r="N1479">
            <v>8.7339478331000002</v>
          </cell>
          <cell r="O1479">
            <v>8.4889220000000005</v>
          </cell>
          <cell r="P1479">
            <v>0.24502583310000001</v>
          </cell>
          <cell r="Q1479">
            <v>0</v>
          </cell>
          <cell r="R1479">
            <v>-5</v>
          </cell>
        </row>
        <row r="1480">
          <cell r="E1480" t="str">
            <v>SHT0011972</v>
          </cell>
          <cell r="F1480" t="str">
            <v>调角器左罩壳</v>
          </cell>
          <cell r="G1480" t="str">
            <v>通风加热黑色</v>
          </cell>
          <cell r="H1480" t="str">
            <v>EA</v>
          </cell>
          <cell r="I1480">
            <v>2857</v>
          </cell>
          <cell r="J1480">
            <v>8.2715099464000001</v>
          </cell>
          <cell r="K1480">
            <v>8.1593627000000009</v>
          </cell>
          <cell r="L1480">
            <v>23631.703916864801</v>
          </cell>
          <cell r="M1480">
            <v>0</v>
          </cell>
          <cell r="N1480">
            <v>8.4196217606000001</v>
          </cell>
          <cell r="O1480">
            <v>8.1593627000000009</v>
          </cell>
          <cell r="P1480">
            <v>0.26025906059999998</v>
          </cell>
          <cell r="Q1480">
            <v>0</v>
          </cell>
          <cell r="R1480">
            <v>-5</v>
          </cell>
        </row>
        <row r="1481">
          <cell r="E1481" t="str">
            <v>SHT0011975</v>
          </cell>
          <cell r="F1481" t="str">
            <v>2.0座椅加热通风底座</v>
          </cell>
          <cell r="H1481" t="str">
            <v>Ea</v>
          </cell>
          <cell r="I1481">
            <v>1026</v>
          </cell>
          <cell r="J1481">
            <v>3.4273150966000001</v>
          </cell>
          <cell r="K1481">
            <v>3.3078219999999998</v>
          </cell>
          <cell r="L1481">
            <v>3516.4252891115998</v>
          </cell>
          <cell r="M1481">
            <v>0</v>
          </cell>
          <cell r="N1481">
            <v>3.4774377779000001</v>
          </cell>
          <cell r="O1481">
            <v>3.3078219999999998</v>
          </cell>
          <cell r="P1481">
            <v>0.16961577789999999</v>
          </cell>
          <cell r="Q1481">
            <v>0</v>
          </cell>
          <cell r="R1481">
            <v>0</v>
          </cell>
        </row>
        <row r="1482">
          <cell r="E1482" t="str">
            <v>SHT0011976</v>
          </cell>
          <cell r="F1482" t="str">
            <v>2.0座椅加热通风按摩底座</v>
          </cell>
          <cell r="H1482" t="str">
            <v>Ea</v>
          </cell>
          <cell r="I1482">
            <v>1000</v>
          </cell>
          <cell r="J1482">
            <v>3.4434843812999998</v>
          </cell>
          <cell r="K1482">
            <v>3.3253442</v>
          </cell>
          <cell r="L1482">
            <v>3443.4843813000002</v>
          </cell>
          <cell r="M1482">
            <v>0</v>
          </cell>
          <cell r="N1482">
            <v>3.4941500487999999</v>
          </cell>
          <cell r="O1482">
            <v>3.3253442</v>
          </cell>
          <cell r="P1482">
            <v>0.16880584879999999</v>
          </cell>
          <cell r="Q1482">
            <v>0</v>
          </cell>
          <cell r="R1482">
            <v>0</v>
          </cell>
        </row>
        <row r="1483">
          <cell r="E1483" t="str">
            <v>SHT0011977</v>
          </cell>
          <cell r="F1483" t="str">
            <v>2.0座椅加热底座</v>
          </cell>
          <cell r="H1483" t="str">
            <v>Ea</v>
          </cell>
          <cell r="I1483">
            <v>6125</v>
          </cell>
          <cell r="J1483">
            <v>3.4353997390000002</v>
          </cell>
          <cell r="K1483">
            <v>3.3165830999999999</v>
          </cell>
          <cell r="L1483">
            <v>21041.823401375001</v>
          </cell>
          <cell r="M1483">
            <v>0</v>
          </cell>
          <cell r="N1483">
            <v>3.4857939133000002</v>
          </cell>
          <cell r="O1483">
            <v>3.3165830999999999</v>
          </cell>
          <cell r="P1483">
            <v>0.16921081330000001</v>
          </cell>
          <cell r="Q1483">
            <v>0</v>
          </cell>
          <cell r="R1483">
            <v>-200</v>
          </cell>
        </row>
        <row r="1484">
          <cell r="E1484" t="str">
            <v>SHT0012134</v>
          </cell>
          <cell r="F1484" t="str">
            <v>H5主驾调角器右罩壳(堵孔)</v>
          </cell>
          <cell r="G1484" t="str">
            <v>SHT0012134</v>
          </cell>
          <cell r="H1484" t="str">
            <v>Ea</v>
          </cell>
          <cell r="I1484">
            <v>1187</v>
          </cell>
          <cell r="J1484">
            <v>7.6669120632999999</v>
          </cell>
          <cell r="K1484">
            <v>7.5715982999999998</v>
          </cell>
          <cell r="L1484">
            <v>9100.6246191370992</v>
          </cell>
          <cell r="M1484">
            <v>0</v>
          </cell>
          <cell r="N1484">
            <v>7.8055900833000003</v>
          </cell>
          <cell r="O1484">
            <v>7.5715982999999998</v>
          </cell>
          <cell r="P1484">
            <v>0.23399178330000001</v>
          </cell>
          <cell r="Q1484">
            <v>0</v>
          </cell>
          <cell r="R1484">
            <v>0</v>
          </cell>
        </row>
        <row r="1485">
          <cell r="E1485" t="str">
            <v>SHT0012229</v>
          </cell>
          <cell r="F1485" t="str">
            <v>H5调角器罩壳左冲孔状态</v>
          </cell>
          <cell r="G1485" t="str">
            <v>2.0通风左罩壳</v>
          </cell>
          <cell r="H1485" t="str">
            <v>Ea</v>
          </cell>
          <cell r="I1485">
            <v>90</v>
          </cell>
          <cell r="J1485">
            <v>7.8841360155000002</v>
          </cell>
          <cell r="K1485">
            <v>7.8069978000000004</v>
          </cell>
          <cell r="L1485">
            <v>709.57224139499999</v>
          </cell>
          <cell r="M1485">
            <v>0</v>
          </cell>
          <cell r="N1485">
            <v>8.0301087065000001</v>
          </cell>
          <cell r="O1485">
            <v>7.8069978000000004</v>
          </cell>
          <cell r="P1485">
            <v>0.22311090650000001</v>
          </cell>
          <cell r="Q1485">
            <v>0</v>
          </cell>
          <cell r="R1485">
            <v>-60</v>
          </cell>
        </row>
        <row r="1486">
          <cell r="E1486" t="str">
            <v>SHT0012894</v>
          </cell>
          <cell r="F1486" t="str">
            <v>2.0座椅右舵右侧罩壳</v>
          </cell>
          <cell r="G1486" t="str">
            <v>升降阻尼安全带锁扣</v>
          </cell>
          <cell r="H1486" t="str">
            <v>Ea</v>
          </cell>
          <cell r="I1486">
            <v>180</v>
          </cell>
          <cell r="J1486">
            <v>8.2715099464000001</v>
          </cell>
          <cell r="K1486">
            <v>8.1593627000000009</v>
          </cell>
          <cell r="L1486">
            <v>1488.8717903520001</v>
          </cell>
          <cell r="M1486">
            <v>0</v>
          </cell>
          <cell r="N1486">
            <v>8.4196217606000001</v>
          </cell>
          <cell r="O1486">
            <v>8.1593627000000009</v>
          </cell>
          <cell r="P1486">
            <v>0.26025906059999998</v>
          </cell>
          <cell r="Q1486">
            <v>0</v>
          </cell>
          <cell r="R1486">
            <v>0</v>
          </cell>
        </row>
        <row r="1487">
          <cell r="E1487" t="str">
            <v>SHT0012895</v>
          </cell>
          <cell r="F1487" t="str">
            <v>2.0座椅右舵左侧罩壳</v>
          </cell>
          <cell r="G1487" t="str">
            <v>带安全带锁扣</v>
          </cell>
          <cell r="H1487" t="str">
            <v>Ea</v>
          </cell>
          <cell r="I1487">
            <v>131</v>
          </cell>
          <cell r="J1487">
            <v>8.5880362769000005</v>
          </cell>
          <cell r="K1487">
            <v>8.5023733999999997</v>
          </cell>
          <cell r="L1487">
            <v>1125.0327522739001</v>
          </cell>
          <cell r="M1487">
            <v>0</v>
          </cell>
          <cell r="N1487">
            <v>8.7467774686999995</v>
          </cell>
          <cell r="O1487">
            <v>8.5023733999999997</v>
          </cell>
          <cell r="P1487">
            <v>0.2444040687</v>
          </cell>
          <cell r="Q1487">
            <v>0</v>
          </cell>
          <cell r="R1487">
            <v>0</v>
          </cell>
        </row>
        <row r="1488">
          <cell r="E1488" t="str">
            <v>SHT0012903</v>
          </cell>
          <cell r="F1488" t="str">
            <v>2.0座椅右舵右侧罩壳</v>
          </cell>
          <cell r="G1488" t="str">
            <v>升降阻尼腰托安全带锁扣</v>
          </cell>
          <cell r="H1488" t="str">
            <v>Ea</v>
          </cell>
          <cell r="I1488">
            <v>101</v>
          </cell>
          <cell r="J1488">
            <v>8.5756234796000008</v>
          </cell>
          <cell r="K1488">
            <v>8.4889220000000005</v>
          </cell>
          <cell r="L1488">
            <v>866.13797143960005</v>
          </cell>
          <cell r="M1488">
            <v>0</v>
          </cell>
          <cell r="N1488">
            <v>8.7339478331000002</v>
          </cell>
          <cell r="O1488">
            <v>8.4889220000000005</v>
          </cell>
          <cell r="P1488">
            <v>0.24502583310000001</v>
          </cell>
          <cell r="Q1488">
            <v>0</v>
          </cell>
          <cell r="R1488">
            <v>0</v>
          </cell>
        </row>
        <row r="1489">
          <cell r="E1489" t="str">
            <v>SHT0012939</v>
          </cell>
          <cell r="F1489" t="str">
            <v>2.0座椅右舵速降按钮堵盖</v>
          </cell>
          <cell r="H1489" t="str">
            <v>Ea</v>
          </cell>
          <cell r="I1489">
            <v>187</v>
          </cell>
          <cell r="J1489">
            <v>2.7000112757000001</v>
          </cell>
          <cell r="K1489">
            <v>2.5962055999999998</v>
          </cell>
          <cell r="L1489">
            <v>504.90210855589999</v>
          </cell>
          <cell r="M1489">
            <v>0</v>
          </cell>
          <cell r="N1489">
            <v>2.7379510619</v>
          </cell>
          <cell r="O1489">
            <v>2.5962055999999998</v>
          </cell>
          <cell r="P1489">
            <v>0.14174546190000001</v>
          </cell>
          <cell r="Q1489">
            <v>0</v>
          </cell>
          <cell r="R1489">
            <v>0</v>
          </cell>
        </row>
        <row r="1490">
          <cell r="E1490" t="str">
            <v>SHT0012959</v>
          </cell>
          <cell r="F1490" t="str">
            <v>2.0座椅左侧罩壳</v>
          </cell>
          <cell r="G1490" t="str">
            <v>带气袋腰托不带安全带</v>
          </cell>
          <cell r="H1490" t="str">
            <v>EA</v>
          </cell>
          <cell r="I1490">
            <v>3600</v>
          </cell>
          <cell r="J1490">
            <v>9.0995381806999998</v>
          </cell>
          <cell r="K1490">
            <v>8.9892523000000004</v>
          </cell>
          <cell r="L1490">
            <v>32758.337450520001</v>
          </cell>
          <cell r="M1490">
            <v>0</v>
          </cell>
          <cell r="N1490">
            <v>9.2645868787999994</v>
          </cell>
          <cell r="O1490">
            <v>8.9892523000000004</v>
          </cell>
          <cell r="P1490">
            <v>0.27533457880000001</v>
          </cell>
          <cell r="Q1490">
            <v>0</v>
          </cell>
          <cell r="R1490">
            <v>0</v>
          </cell>
        </row>
        <row r="1491">
          <cell r="E1491" t="str">
            <v>SHT0012998</v>
          </cell>
          <cell r="F1491" t="str">
            <v>2.0右舵升降装饰盖</v>
          </cell>
          <cell r="H1491" t="str">
            <v>Ea</v>
          </cell>
          <cell r="I1491">
            <v>48</v>
          </cell>
          <cell r="J1491">
            <v>5.4457906721000002</v>
          </cell>
          <cell r="K1491">
            <v>5.2478967000000001</v>
          </cell>
          <cell r="L1491">
            <v>261.39795226080003</v>
          </cell>
          <cell r="M1491">
            <v>0</v>
          </cell>
          <cell r="N1491">
            <v>5.5241488101999998</v>
          </cell>
          <cell r="O1491">
            <v>5.2478967000000001</v>
          </cell>
          <cell r="P1491">
            <v>0.27625211020000001</v>
          </cell>
          <cell r="Q1491">
            <v>0</v>
          </cell>
          <cell r="R1491">
            <v>0</v>
          </cell>
        </row>
        <row r="1492">
          <cell r="E1492" t="str">
            <v>SHT0012999</v>
          </cell>
          <cell r="F1492" t="str">
            <v>2.0右舵阻尼装饰盖</v>
          </cell>
          <cell r="H1492" t="str">
            <v>Ea</v>
          </cell>
          <cell r="I1492">
            <v>42</v>
          </cell>
          <cell r="J1492">
            <v>5.4085522803000003</v>
          </cell>
          <cell r="K1492">
            <v>5.2075424999999997</v>
          </cell>
          <cell r="L1492">
            <v>227.15919577259999</v>
          </cell>
          <cell r="M1492">
            <v>0</v>
          </cell>
          <cell r="N1492">
            <v>5.4856599034000002</v>
          </cell>
          <cell r="O1492">
            <v>5.2075424999999997</v>
          </cell>
          <cell r="P1492">
            <v>0.27811740340000002</v>
          </cell>
          <cell r="Q1492">
            <v>0</v>
          </cell>
          <cell r="R1492">
            <v>0</v>
          </cell>
        </row>
        <row r="1493">
          <cell r="E1493" t="str">
            <v>SHT0013013</v>
          </cell>
          <cell r="F1493" t="str">
            <v>L5000前升降手柄(灰)</v>
          </cell>
          <cell r="H1493" t="str">
            <v>Ea</v>
          </cell>
          <cell r="I1493">
            <v>1900</v>
          </cell>
          <cell r="J1493">
            <v>0.6454905581</v>
          </cell>
          <cell r="K1493">
            <v>0.69950000000000001</v>
          </cell>
          <cell r="L1493">
            <v>1226.4320603900001</v>
          </cell>
          <cell r="M1493">
            <v>500</v>
          </cell>
          <cell r="N1493">
            <v>0.66716699459999995</v>
          </cell>
          <cell r="O1493">
            <v>0.69950000000000001</v>
          </cell>
          <cell r="P1493">
            <v>-3.2333005400000003E-2</v>
          </cell>
          <cell r="Q1493">
            <v>333.58349729999998</v>
          </cell>
          <cell r="R1493">
            <v>-500</v>
          </cell>
        </row>
        <row r="1494">
          <cell r="E1494" t="str">
            <v>SHT0013014</v>
          </cell>
          <cell r="F1494" t="str">
            <v>L5000后升降手柄(灰)</v>
          </cell>
          <cell r="H1494" t="str">
            <v>Ea</v>
          </cell>
          <cell r="I1494">
            <v>1900</v>
          </cell>
          <cell r="J1494">
            <v>0.6454905581</v>
          </cell>
          <cell r="K1494">
            <v>0.69950000000000001</v>
          </cell>
          <cell r="L1494">
            <v>1226.4320603900001</v>
          </cell>
          <cell r="M1494">
            <v>500</v>
          </cell>
          <cell r="N1494">
            <v>0.66716699459999995</v>
          </cell>
          <cell r="O1494">
            <v>0.69950000000000001</v>
          </cell>
          <cell r="P1494">
            <v>-3.2333005400000003E-2</v>
          </cell>
          <cell r="Q1494">
            <v>333.58349729999998</v>
          </cell>
          <cell r="R1494">
            <v>-500</v>
          </cell>
        </row>
        <row r="1495">
          <cell r="E1495" t="str">
            <v>SHT0013335</v>
          </cell>
          <cell r="F1495" t="str">
            <v>H6扶手调节手轮橙色</v>
          </cell>
          <cell r="G1495" t="str">
            <v>ABS 757</v>
          </cell>
          <cell r="H1495" t="str">
            <v>Ea</v>
          </cell>
          <cell r="I1495">
            <v>2325</v>
          </cell>
          <cell r="J1495">
            <v>5.8812179321000002</v>
          </cell>
          <cell r="K1495">
            <v>5.7197570000000004</v>
          </cell>
          <cell r="L1495">
            <v>13673.8316921325</v>
          </cell>
          <cell r="M1495">
            <v>0</v>
          </cell>
          <cell r="N1495">
            <v>5.9741983001000003</v>
          </cell>
          <cell r="O1495">
            <v>5.7197570000000004</v>
          </cell>
          <cell r="P1495">
            <v>0.25444130009999999</v>
          </cell>
          <cell r="Q1495">
            <v>0</v>
          </cell>
          <cell r="R1495">
            <v>0</v>
          </cell>
        </row>
        <row r="1496">
          <cell r="E1496" t="str">
            <v>SHT0013336</v>
          </cell>
          <cell r="F1496" t="str">
            <v>H6左侧扶手本体总成橙色</v>
          </cell>
          <cell r="H1496" t="str">
            <v>Ea</v>
          </cell>
          <cell r="I1496">
            <v>125</v>
          </cell>
          <cell r="J1496">
            <v>51.866113569100001</v>
          </cell>
          <cell r="K1496">
            <v>52.937688199999997</v>
          </cell>
          <cell r="L1496">
            <v>6483.2641961375002</v>
          </cell>
          <cell r="M1496">
            <v>0</v>
          </cell>
          <cell r="N1496">
            <v>52.101999599300001</v>
          </cell>
          <cell r="O1496">
            <v>52.937688199999997</v>
          </cell>
          <cell r="P1496">
            <v>-0.83568860069999995</v>
          </cell>
          <cell r="Q1496">
            <v>0</v>
          </cell>
          <cell r="R1496">
            <v>0</v>
          </cell>
        </row>
        <row r="1497">
          <cell r="E1497" t="str">
            <v>SHT0013337</v>
          </cell>
          <cell r="F1497" t="str">
            <v>H6右侧扶手本体总成橙色</v>
          </cell>
          <cell r="H1497" t="str">
            <v>Ea</v>
          </cell>
          <cell r="I1497">
            <v>58</v>
          </cell>
          <cell r="J1497">
            <v>53.842830828899999</v>
          </cell>
          <cell r="K1497">
            <v>55.111288199999997</v>
          </cell>
          <cell r="L1497">
            <v>3122.8841880762002</v>
          </cell>
          <cell r="M1497">
            <v>0</v>
          </cell>
          <cell r="N1497">
            <v>54.080595536399997</v>
          </cell>
          <cell r="O1497">
            <v>55.111288199999997</v>
          </cell>
          <cell r="P1497">
            <v>-1.0306926636</v>
          </cell>
          <cell r="Q1497">
            <v>0</v>
          </cell>
          <cell r="R1497">
            <v>0</v>
          </cell>
        </row>
        <row r="1498">
          <cell r="E1498" t="str">
            <v>SHT0013407</v>
          </cell>
          <cell r="F1498" t="str">
            <v>2.0座椅右舵右侧罩壳</v>
          </cell>
          <cell r="G1498" t="str">
            <v>阻尼安全带锁扣</v>
          </cell>
          <cell r="H1498" t="str">
            <v>Ea</v>
          </cell>
          <cell r="I1498">
            <v>30</v>
          </cell>
          <cell r="J1498">
            <v>8.7059578510000009</v>
          </cell>
          <cell r="K1498">
            <v>8.6301617000000004</v>
          </cell>
          <cell r="L1498">
            <v>261.17873552999998</v>
          </cell>
          <cell r="M1498">
            <v>0</v>
          </cell>
          <cell r="N1498">
            <v>8.8686590069999998</v>
          </cell>
          <cell r="O1498">
            <v>8.6301617000000004</v>
          </cell>
          <cell r="P1498">
            <v>0.23849730699999999</v>
          </cell>
          <cell r="Q1498">
            <v>0</v>
          </cell>
          <cell r="R1498">
            <v>0</v>
          </cell>
        </row>
        <row r="1499">
          <cell r="E1499" t="str">
            <v>SHT0013729</v>
          </cell>
          <cell r="F1499" t="str">
            <v>H6扶手手轮弹簧</v>
          </cell>
          <cell r="H1499" t="str">
            <v>Ea</v>
          </cell>
          <cell r="I1499">
            <v>400</v>
          </cell>
          <cell r="J1499">
            <v>0.32297597620000001</v>
          </cell>
          <cell r="K1499">
            <v>0.35</v>
          </cell>
          <cell r="L1499">
            <v>129.19039047999999</v>
          </cell>
          <cell r="M1499">
            <v>3000</v>
          </cell>
          <cell r="N1499">
            <v>0.34</v>
          </cell>
          <cell r="O1499">
            <v>0.35</v>
          </cell>
          <cell r="P1499">
            <v>-0.01</v>
          </cell>
          <cell r="Q1499">
            <v>1020</v>
          </cell>
          <cell r="R1499">
            <v>-3400</v>
          </cell>
        </row>
        <row r="1500">
          <cell r="E1500" t="str">
            <v>SHT0013738</v>
          </cell>
          <cell r="F1500" t="str">
            <v>X3000正仰角手柄L5000标识</v>
          </cell>
          <cell r="H1500" t="str">
            <v>Ea</v>
          </cell>
          <cell r="I1500">
            <v>500</v>
          </cell>
          <cell r="J1500">
            <v>0.9722499671</v>
          </cell>
          <cell r="K1500">
            <v>1.0536000000000001</v>
          </cell>
          <cell r="L1500">
            <v>486.12498355000002</v>
          </cell>
          <cell r="M1500">
            <v>0</v>
          </cell>
          <cell r="N1500">
            <v>1.0048994217</v>
          </cell>
          <cell r="O1500">
            <v>1.0536000000000001</v>
          </cell>
          <cell r="P1500">
            <v>-4.8700578299999998E-2</v>
          </cell>
          <cell r="Q1500">
            <v>0</v>
          </cell>
          <cell r="R1500">
            <v>0</v>
          </cell>
        </row>
        <row r="1501">
          <cell r="E1501" t="str">
            <v>SHT0013891</v>
          </cell>
          <cell r="F1501" t="str">
            <v>H5调角器罩壳右黑色</v>
          </cell>
          <cell r="G1501" t="str">
            <v>X5000状态</v>
          </cell>
          <cell r="H1501" t="str">
            <v>Ea</v>
          </cell>
          <cell r="I1501">
            <v>6883</v>
          </cell>
          <cell r="J1501">
            <v>7.8034528332999997</v>
          </cell>
          <cell r="K1501">
            <v>7.7195637000000001</v>
          </cell>
          <cell r="L1501">
            <v>53711.165851603902</v>
          </cell>
          <cell r="M1501">
            <v>2250</v>
          </cell>
          <cell r="N1501">
            <v>7.9467160751000003</v>
          </cell>
          <cell r="O1501">
            <v>7.7195637000000001</v>
          </cell>
          <cell r="P1501">
            <v>0.2271523751</v>
          </cell>
          <cell r="Q1501">
            <v>17880.111168975</v>
          </cell>
          <cell r="R1501">
            <v>-3032</v>
          </cell>
        </row>
        <row r="1502">
          <cell r="E1502" t="str">
            <v>SHT0013893</v>
          </cell>
          <cell r="F1502" t="str">
            <v>H5座垫前部罩壳黑色</v>
          </cell>
          <cell r="G1502" t="str">
            <v>X5000状态</v>
          </cell>
          <cell r="H1502" t="str">
            <v>Ea</v>
          </cell>
          <cell r="I1502">
            <v>398</v>
          </cell>
          <cell r="J1502">
            <v>6.6304434909000003</v>
          </cell>
          <cell r="K1502">
            <v>6.4484063999999996</v>
          </cell>
          <cell r="L1502">
            <v>2638.9165093781999</v>
          </cell>
          <cell r="M1502">
            <v>0</v>
          </cell>
          <cell r="N1502">
            <v>6.7343155097</v>
          </cell>
          <cell r="O1502">
            <v>6.4484063999999996</v>
          </cell>
          <cell r="P1502">
            <v>0.2859091097</v>
          </cell>
          <cell r="Q1502">
            <v>0</v>
          </cell>
          <cell r="R1502">
            <v>0</v>
          </cell>
        </row>
        <row r="1503">
          <cell r="E1503" t="str">
            <v>SHT0013925</v>
          </cell>
          <cell r="F1503" t="str">
            <v>H4升级司机坐垫前部罩壳黑</v>
          </cell>
          <cell r="H1503" t="str">
            <v>EA</v>
          </cell>
          <cell r="I1503">
            <v>166</v>
          </cell>
          <cell r="J1503">
            <v>6.8352546460000001</v>
          </cell>
          <cell r="K1503">
            <v>6.6703545000000002</v>
          </cell>
          <cell r="L1503">
            <v>1134.6522712359999</v>
          </cell>
          <cell r="M1503">
            <v>0</v>
          </cell>
          <cell r="N1503">
            <v>6.6703545000000002</v>
          </cell>
          <cell r="O1503">
            <v>6.6703545000000002</v>
          </cell>
          <cell r="P1503">
            <v>0</v>
          </cell>
          <cell r="Q1503">
            <v>0</v>
          </cell>
          <cell r="R1503">
            <v>-166</v>
          </cell>
        </row>
        <row r="1504">
          <cell r="E1504" t="str">
            <v>SHT0014002</v>
          </cell>
          <cell r="F1504" t="str">
            <v>2.0座椅左侧罩壳</v>
          </cell>
          <cell r="G1504" t="str">
            <v>腰托加热通风不带安全带</v>
          </cell>
          <cell r="H1504" t="str">
            <v>EA</v>
          </cell>
          <cell r="I1504">
            <v>464</v>
          </cell>
          <cell r="J1504">
            <v>8.5756234796000008</v>
          </cell>
          <cell r="K1504">
            <v>8.4889220000000005</v>
          </cell>
          <cell r="L1504">
            <v>3979.0892945343999</v>
          </cell>
          <cell r="M1504">
            <v>0</v>
          </cell>
          <cell r="N1504">
            <v>8.7339478331000002</v>
          </cell>
          <cell r="O1504">
            <v>8.4889220000000005</v>
          </cell>
          <cell r="P1504">
            <v>0.24502583310000001</v>
          </cell>
          <cell r="Q1504">
            <v>0</v>
          </cell>
          <cell r="R1504">
            <v>-180</v>
          </cell>
        </row>
        <row r="1505">
          <cell r="E1505" t="str">
            <v>SHT0014057</v>
          </cell>
          <cell r="F1505" t="str">
            <v>调角器左罩壳</v>
          </cell>
          <cell r="G1505" t="str">
            <v>H4-2.2副驾</v>
          </cell>
          <cell r="H1505" t="str">
            <v>EA</v>
          </cell>
          <cell r="I1505">
            <v>5126</v>
          </cell>
          <cell r="J1505">
            <v>6.2466987429999996</v>
          </cell>
          <cell r="K1505">
            <v>6.1673957000000001</v>
          </cell>
          <cell r="L1505">
            <v>32020.577756618</v>
          </cell>
          <cell r="M1505">
            <v>457</v>
          </cell>
          <cell r="N1505">
            <v>6.3594229236000004</v>
          </cell>
          <cell r="O1505">
            <v>6.1673957000000001</v>
          </cell>
          <cell r="P1505">
            <v>0.19202722359999999</v>
          </cell>
          <cell r="Q1505">
            <v>2906.2562760852002</v>
          </cell>
          <cell r="R1505">
            <v>-701</v>
          </cell>
        </row>
        <row r="1506">
          <cell r="E1506" t="str">
            <v>SHT0014058</v>
          </cell>
          <cell r="F1506" t="str">
            <v>调角器右罩壳</v>
          </cell>
          <cell r="G1506" t="str">
            <v>H4-2.2副驾</v>
          </cell>
          <cell r="H1506" t="str">
            <v>EA</v>
          </cell>
          <cell r="I1506">
            <v>6215</v>
          </cell>
          <cell r="J1506">
            <v>6.2218731484000003</v>
          </cell>
          <cell r="K1506">
            <v>6.1404928999999999</v>
          </cell>
          <cell r="L1506">
            <v>38668.941617306002</v>
          </cell>
          <cell r="M1506">
            <v>282</v>
          </cell>
          <cell r="N1506">
            <v>6.3337636524000001</v>
          </cell>
          <cell r="O1506">
            <v>6.1404928999999999</v>
          </cell>
          <cell r="P1506">
            <v>0.1932707524</v>
          </cell>
          <cell r="Q1506">
            <v>1786.1213499768</v>
          </cell>
          <cell r="R1506">
            <v>-720</v>
          </cell>
        </row>
        <row r="1507">
          <cell r="E1507" t="str">
            <v>SHT0014059</v>
          </cell>
          <cell r="F1507" t="str">
            <v>座垫后部罩壳</v>
          </cell>
          <cell r="G1507" t="str">
            <v>H4-2.2副驾</v>
          </cell>
          <cell r="H1507" t="str">
            <v>EA</v>
          </cell>
          <cell r="I1507">
            <v>5070</v>
          </cell>
          <cell r="J1507">
            <v>5.1580017660999999</v>
          </cell>
          <cell r="K1507">
            <v>5.0550267</v>
          </cell>
          <cell r="L1507">
            <v>26151.068954127</v>
          </cell>
          <cell r="M1507">
            <v>0</v>
          </cell>
          <cell r="N1507">
            <v>5.2450354574000002</v>
          </cell>
          <cell r="O1507">
            <v>5.0550267</v>
          </cell>
          <cell r="P1507">
            <v>0.19000875740000001</v>
          </cell>
          <cell r="Q1507">
            <v>0</v>
          </cell>
          <cell r="R1507">
            <v>0</v>
          </cell>
        </row>
        <row r="1508">
          <cell r="E1508" t="str">
            <v>SHT0014060</v>
          </cell>
          <cell r="F1508" t="str">
            <v>座垫底部护板</v>
          </cell>
          <cell r="G1508" t="str">
            <v>H4-2.2副驾</v>
          </cell>
          <cell r="H1508" t="str">
            <v>EA</v>
          </cell>
          <cell r="I1508">
            <v>5124</v>
          </cell>
          <cell r="J1508">
            <v>10.713201826200001</v>
          </cell>
          <cell r="K1508">
            <v>10.737934299999999</v>
          </cell>
          <cell r="L1508">
            <v>54894.446157448801</v>
          </cell>
          <cell r="M1508">
            <v>0</v>
          </cell>
          <cell r="N1508">
            <v>10.9324395084</v>
          </cell>
          <cell r="O1508">
            <v>10.737934299999999</v>
          </cell>
          <cell r="P1508">
            <v>0.19450520839999999</v>
          </cell>
          <cell r="Q1508">
            <v>0</v>
          </cell>
          <cell r="R1508">
            <v>0</v>
          </cell>
        </row>
        <row r="1509">
          <cell r="E1509" t="str">
            <v>SHT0014360</v>
          </cell>
          <cell r="F1509" t="str">
            <v>D04调角器左罩壳黑色</v>
          </cell>
          <cell r="G1509" t="str">
            <v>X5000状态</v>
          </cell>
          <cell r="H1509" t="str">
            <v>EA</v>
          </cell>
          <cell r="I1509">
            <v>1335</v>
          </cell>
          <cell r="J1509">
            <v>7.8153396466</v>
          </cell>
          <cell r="K1509">
            <v>7.6650237499999996</v>
          </cell>
          <cell r="L1509">
            <v>10433.478428210999</v>
          </cell>
          <cell r="M1509">
            <v>0</v>
          </cell>
          <cell r="N1509">
            <v>7.9481326517999999</v>
          </cell>
          <cell r="O1509">
            <v>7.6650237499999996</v>
          </cell>
          <cell r="P1509">
            <v>0.28310890179999998</v>
          </cell>
          <cell r="Q1509">
            <v>0</v>
          </cell>
          <cell r="R1509">
            <v>-1275</v>
          </cell>
        </row>
        <row r="1510">
          <cell r="E1510" t="str">
            <v>SHT0014361</v>
          </cell>
          <cell r="F1510" t="str">
            <v>D04调角器右罩壳黑色</v>
          </cell>
          <cell r="G1510" t="str">
            <v>X5000状态</v>
          </cell>
          <cell r="H1510" t="str">
            <v>EA</v>
          </cell>
          <cell r="I1510">
            <v>1336</v>
          </cell>
          <cell r="J1510">
            <v>7.9767060112000001</v>
          </cell>
          <cell r="K1510">
            <v>7.8398919500000002</v>
          </cell>
          <cell r="L1510">
            <v>10656.879230963201</v>
          </cell>
          <cell r="M1510">
            <v>0</v>
          </cell>
          <cell r="N1510">
            <v>8.1149179147999995</v>
          </cell>
          <cell r="O1510">
            <v>7.8398919500000002</v>
          </cell>
          <cell r="P1510">
            <v>0.27502596480000002</v>
          </cell>
          <cell r="Q1510">
            <v>0</v>
          </cell>
          <cell r="R1510">
            <v>-1278</v>
          </cell>
        </row>
        <row r="1511">
          <cell r="E1511" t="str">
            <v>SHT0014561</v>
          </cell>
          <cell r="F1511" t="str">
            <v>调角器左罩壳</v>
          </cell>
          <cell r="G1511" t="str">
            <v>低成本</v>
          </cell>
          <cell r="H1511" t="str">
            <v>EA</v>
          </cell>
          <cell r="I1511">
            <v>6858</v>
          </cell>
          <cell r="J1511">
            <v>7.9337872045999998</v>
          </cell>
          <cell r="K1511">
            <v>7.8608034</v>
          </cell>
          <cell r="L1511">
            <v>54409.912649146798</v>
          </cell>
          <cell r="M1511">
            <v>0</v>
          </cell>
          <cell r="N1511">
            <v>8.0814272490000008</v>
          </cell>
          <cell r="O1511">
            <v>7.8608034</v>
          </cell>
          <cell r="P1511">
            <v>0.22062384900000001</v>
          </cell>
          <cell r="Q1511">
            <v>0</v>
          </cell>
          <cell r="R1511">
            <v>-34</v>
          </cell>
        </row>
        <row r="1512">
          <cell r="E1512" t="str">
            <v>SHT0014562</v>
          </cell>
          <cell r="F1512" t="str">
            <v>阻尼堵盖</v>
          </cell>
          <cell r="G1512" t="str">
            <v>低成本</v>
          </cell>
          <cell r="H1512" t="str">
            <v>EA</v>
          </cell>
          <cell r="I1512">
            <v>4779</v>
          </cell>
          <cell r="J1512">
            <v>2.7496624648000001</v>
          </cell>
          <cell r="K1512">
            <v>2.6500111999999998</v>
          </cell>
          <cell r="L1512">
            <v>13140.636919279201</v>
          </cell>
          <cell r="M1512">
            <v>2100</v>
          </cell>
          <cell r="N1512">
            <v>2.7892696043999998</v>
          </cell>
          <cell r="O1512">
            <v>2.6500111999999998</v>
          </cell>
          <cell r="P1512">
            <v>0.13925840440000001</v>
          </cell>
          <cell r="Q1512">
            <v>5857.4661692400005</v>
          </cell>
          <cell r="R1512">
            <v>-809</v>
          </cell>
        </row>
        <row r="1513">
          <cell r="E1513" t="str">
            <v>SHT0014599</v>
          </cell>
          <cell r="F1513" t="str">
            <v>座垫前部罩壳</v>
          </cell>
          <cell r="G1513" t="str">
            <v>低成本</v>
          </cell>
          <cell r="H1513" t="str">
            <v>EA</v>
          </cell>
          <cell r="I1513">
            <v>5067</v>
          </cell>
          <cell r="J1513">
            <v>6.5125219167999999</v>
          </cell>
          <cell r="K1513">
            <v>6.3206180999999999</v>
          </cell>
          <cell r="L1513">
            <v>32998.948552425602</v>
          </cell>
          <cell r="M1513">
            <v>1500</v>
          </cell>
          <cell r="N1513">
            <v>6.6124339713999998</v>
          </cell>
          <cell r="O1513">
            <v>6.3206180999999999</v>
          </cell>
          <cell r="P1513">
            <v>0.29181587139999998</v>
          </cell>
          <cell r="Q1513">
            <v>9918.6509571000006</v>
          </cell>
          <cell r="R1513">
            <v>-2025</v>
          </cell>
        </row>
        <row r="1514">
          <cell r="E1514" t="str">
            <v>SHT0014609</v>
          </cell>
          <cell r="F1514" t="str">
            <v>J6L前部罩壳(单孔)</v>
          </cell>
          <cell r="H1514" t="str">
            <v>EA</v>
          </cell>
          <cell r="I1514">
            <v>1950</v>
          </cell>
          <cell r="J1514">
            <v>3.5409982808999998</v>
          </cell>
          <cell r="K1514">
            <v>3.4712787999999999</v>
          </cell>
          <cell r="L1514">
            <v>6904.9466477550004</v>
          </cell>
          <cell r="M1514">
            <v>1500</v>
          </cell>
          <cell r="N1514">
            <v>3.6009043619000001</v>
          </cell>
          <cell r="O1514">
            <v>3.4712787999999999</v>
          </cell>
          <cell r="P1514">
            <v>0.12962556189999999</v>
          </cell>
          <cell r="Q1514">
            <v>5401.3565428499996</v>
          </cell>
          <cell r="R1514">
            <v>-1950</v>
          </cell>
        </row>
        <row r="1515">
          <cell r="E1515" t="str">
            <v>SHT0014610</v>
          </cell>
          <cell r="F1515" t="str">
            <v>J6L前部罩壳(双孔)</v>
          </cell>
          <cell r="H1515" t="str">
            <v>EA</v>
          </cell>
          <cell r="I1515">
            <v>250</v>
          </cell>
          <cell r="J1515">
            <v>3.5409982808999998</v>
          </cell>
          <cell r="K1515">
            <v>3.4712787999999999</v>
          </cell>
          <cell r="L1515">
            <v>885.24957022499996</v>
          </cell>
          <cell r="M1515">
            <v>0</v>
          </cell>
          <cell r="N1515">
            <v>3.4712787999999999</v>
          </cell>
          <cell r="O1515">
            <v>3.4712787999999999</v>
          </cell>
          <cell r="P1515">
            <v>0</v>
          </cell>
          <cell r="Q1515">
            <v>0</v>
          </cell>
          <cell r="R1515">
            <v>-250</v>
          </cell>
        </row>
        <row r="1516">
          <cell r="E1516" t="str">
            <v>SHT0014666</v>
          </cell>
          <cell r="F1516" t="str">
            <v>调角器右罩壳</v>
          </cell>
          <cell r="G1516" t="str">
            <v>重汽价值版</v>
          </cell>
          <cell r="H1516" t="str">
            <v>EA</v>
          </cell>
          <cell r="I1516">
            <v>271</v>
          </cell>
          <cell r="J1516">
            <v>7.8406912250999996</v>
          </cell>
          <cell r="K1516">
            <v>7.7599178999999996</v>
          </cell>
          <cell r="L1516">
            <v>2124.8273220021001</v>
          </cell>
          <cell r="M1516">
            <v>0</v>
          </cell>
          <cell r="N1516">
            <v>7.9852049818999999</v>
          </cell>
          <cell r="O1516">
            <v>7.7599178999999996</v>
          </cell>
          <cell r="P1516">
            <v>0.22528708189999999</v>
          </cell>
          <cell r="Q1516">
            <v>0</v>
          </cell>
          <cell r="R1516">
            <v>0</v>
          </cell>
        </row>
        <row r="1517">
          <cell r="E1517" t="str">
            <v>SHT0014851</v>
          </cell>
          <cell r="F1517" t="str">
            <v>驾驶员靠背调节手柄移印</v>
          </cell>
          <cell r="G1517" t="str">
            <v>H6</v>
          </cell>
          <cell r="H1517" t="str">
            <v>EA</v>
          </cell>
          <cell r="I1517">
            <v>2121</v>
          </cell>
          <cell r="J1517">
            <v>21.679031365699998</v>
          </cell>
          <cell r="K1517">
            <v>20.991122959999998</v>
          </cell>
          <cell r="L1517">
            <v>45981.225526649701</v>
          </cell>
          <cell r="M1517">
            <v>990</v>
          </cell>
          <cell r="N1517">
            <v>21.8849066495</v>
          </cell>
          <cell r="O1517">
            <v>20.991122959999998</v>
          </cell>
          <cell r="P1517">
            <v>0.89378368949999998</v>
          </cell>
          <cell r="Q1517">
            <v>21666.057583005</v>
          </cell>
          <cell r="R1517">
            <v>0</v>
          </cell>
        </row>
        <row r="1518">
          <cell r="E1518" t="str">
            <v>SHT0014852</v>
          </cell>
          <cell r="F1518" t="str">
            <v>副驾高配靠背调节手柄移印</v>
          </cell>
          <cell r="G1518" t="str">
            <v>H6</v>
          </cell>
          <cell r="H1518" t="str">
            <v>EA</v>
          </cell>
          <cell r="I1518">
            <v>608</v>
          </cell>
          <cell r="J1518">
            <v>8.9212020675999995</v>
          </cell>
          <cell r="K1518">
            <v>8.7983814200000001</v>
          </cell>
          <cell r="L1518">
            <v>5424.0908571008003</v>
          </cell>
          <cell r="M1518">
            <v>0</v>
          </cell>
          <cell r="N1518">
            <v>8.9074061530000002</v>
          </cell>
          <cell r="O1518">
            <v>8.7983814200000001</v>
          </cell>
          <cell r="P1518">
            <v>0.109024733</v>
          </cell>
          <cell r="Q1518">
            <v>0</v>
          </cell>
          <cell r="R1518">
            <v>0</v>
          </cell>
        </row>
        <row r="1519">
          <cell r="E1519" t="str">
            <v>SHT0014853</v>
          </cell>
          <cell r="F1519" t="str">
            <v>副驾标配靠背调节手柄移印</v>
          </cell>
          <cell r="G1519" t="str">
            <v>H6</v>
          </cell>
          <cell r="H1519" t="str">
            <v>EA</v>
          </cell>
          <cell r="I1519">
            <v>1693</v>
          </cell>
          <cell r="J1519">
            <v>8.5404906476000004</v>
          </cell>
          <cell r="K1519">
            <v>8.3858151400000001</v>
          </cell>
          <cell r="L1519">
            <v>14459.0506663868</v>
          </cell>
          <cell r="M1519">
            <v>0</v>
          </cell>
          <cell r="N1519">
            <v>8.5685622142</v>
          </cell>
          <cell r="O1519">
            <v>8.3858151400000001</v>
          </cell>
          <cell r="P1519">
            <v>0.1827470742</v>
          </cell>
          <cell r="Q1519">
            <v>0</v>
          </cell>
          <cell r="R1519">
            <v>0</v>
          </cell>
        </row>
        <row r="1520">
          <cell r="E1520" t="str">
            <v>SLT0000001</v>
          </cell>
          <cell r="F1520" t="str">
            <v>L项目端盖</v>
          </cell>
          <cell r="G1520" t="str">
            <v>轻卡黑色</v>
          </cell>
          <cell r="H1520" t="str">
            <v>EA</v>
          </cell>
          <cell r="I1520">
            <v>21970</v>
          </cell>
          <cell r="J1520">
            <v>0.7935038526</v>
          </cell>
          <cell r="K1520">
            <v>0.76569189999999998</v>
          </cell>
          <cell r="L1520">
            <v>17433.279641622001</v>
          </cell>
          <cell r="M1520">
            <v>11300</v>
          </cell>
          <cell r="N1520">
            <v>0.80508500090000001</v>
          </cell>
          <cell r="O1520">
            <v>0.76569189999999998</v>
          </cell>
          <cell r="P1520">
            <v>3.9393100899999998E-2</v>
          </cell>
          <cell r="Q1520">
            <v>9097.4605101699999</v>
          </cell>
          <cell r="R1520">
            <v>0</v>
          </cell>
        </row>
        <row r="1521">
          <cell r="E1521" t="str">
            <v>SLT0000400</v>
          </cell>
          <cell r="F1521" t="str">
            <v>K1座椅左装饰罩</v>
          </cell>
          <cell r="G1521" t="str">
            <v>K11681030020A0</v>
          </cell>
          <cell r="H1521" t="str">
            <v>Ea</v>
          </cell>
          <cell r="I1521">
            <v>6764</v>
          </cell>
          <cell r="J1521">
            <v>12.1655103258</v>
          </cell>
          <cell r="K1521">
            <v>12.114312</v>
          </cell>
          <cell r="L1521">
            <v>82287.511843711196</v>
          </cell>
          <cell r="M1521">
            <v>2032</v>
          </cell>
          <cell r="N1521">
            <v>12.4016866212</v>
          </cell>
          <cell r="O1521">
            <v>12.114312</v>
          </cell>
          <cell r="P1521">
            <v>0.28737462120000001</v>
          </cell>
          <cell r="Q1521">
            <v>25200.227214278399</v>
          </cell>
          <cell r="R1521">
            <v>-1912</v>
          </cell>
        </row>
        <row r="1522">
          <cell r="E1522" t="str">
            <v>SLT0000411</v>
          </cell>
          <cell r="F1522" t="str">
            <v>K1座椅右装饰罩</v>
          </cell>
          <cell r="G1522" t="str">
            <v>K11681030021A0</v>
          </cell>
          <cell r="H1522" t="str">
            <v>Ea</v>
          </cell>
          <cell r="I1522">
            <v>6499</v>
          </cell>
          <cell r="J1522">
            <v>12.1530975286</v>
          </cell>
          <cell r="K1522">
            <v>12.100860600000001</v>
          </cell>
          <cell r="L1522">
            <v>78982.980838371397</v>
          </cell>
          <cell r="M1522">
            <v>2052</v>
          </cell>
          <cell r="N1522">
            <v>12.3888569856</v>
          </cell>
          <cell r="O1522">
            <v>12.100860600000001</v>
          </cell>
          <cell r="P1522">
            <v>0.28799638560000002</v>
          </cell>
          <cell r="Q1522">
            <v>25421.9345344512</v>
          </cell>
          <cell r="R1522">
            <v>-1052</v>
          </cell>
        </row>
        <row r="1523">
          <cell r="E1523" t="str">
            <v>SLT0000499</v>
          </cell>
          <cell r="F1523" t="str">
            <v>K1侧翻座骨架罩壳左正</v>
          </cell>
          <cell r="H1523" t="str">
            <v>Ea</v>
          </cell>
          <cell r="I1523">
            <v>1463</v>
          </cell>
          <cell r="J1523">
            <v>21.3466785536</v>
          </cell>
          <cell r="K1523">
            <v>21.906519299999999</v>
          </cell>
          <cell r="L1523">
            <v>31230.190723916799</v>
          </cell>
          <cell r="M1523">
            <v>348</v>
          </cell>
          <cell r="N1523">
            <v>21.865343773900001</v>
          </cell>
          <cell r="O1523">
            <v>21.906519299999999</v>
          </cell>
          <cell r="P1523">
            <v>-4.1175526099999998E-2</v>
          </cell>
          <cell r="Q1523">
            <v>7609.1396333171997</v>
          </cell>
          <cell r="R1523">
            <v>-234</v>
          </cell>
        </row>
        <row r="1524">
          <cell r="E1524" t="str">
            <v>SLT0000500</v>
          </cell>
          <cell r="F1524" t="str">
            <v>K1安全带出口罩壳</v>
          </cell>
          <cell r="H1524" t="str">
            <v>Ea</v>
          </cell>
          <cell r="I1524">
            <v>5047</v>
          </cell>
          <cell r="J1524">
            <v>3.7218605167000001</v>
          </cell>
          <cell r="K1524">
            <v>3.5857975</v>
          </cell>
          <cell r="L1524">
            <v>18784.230027784899</v>
          </cell>
          <cell r="M1524">
            <v>0</v>
          </cell>
          <cell r="N1524">
            <v>3.7695865278</v>
          </cell>
          <cell r="O1524">
            <v>3.5857975</v>
          </cell>
          <cell r="P1524">
            <v>0.1837890278</v>
          </cell>
          <cell r="Q1524">
            <v>0</v>
          </cell>
          <cell r="R1524">
            <v>-400</v>
          </cell>
        </row>
        <row r="1525">
          <cell r="E1525" t="str">
            <v>SLT0000526</v>
          </cell>
          <cell r="F1525" t="str">
            <v>K1侧翻座骨架罩壳右副</v>
          </cell>
          <cell r="H1525" t="str">
            <v>Ea</v>
          </cell>
          <cell r="I1525">
            <v>1297</v>
          </cell>
          <cell r="J1525">
            <v>21.4335681345</v>
          </cell>
          <cell r="K1525">
            <v>22.000679099999999</v>
          </cell>
          <cell r="L1525">
            <v>27799.337870446499</v>
          </cell>
          <cell r="M1525">
            <v>60</v>
          </cell>
          <cell r="N1525">
            <v>21.955151223200001</v>
          </cell>
          <cell r="O1525">
            <v>22.000679099999999</v>
          </cell>
          <cell r="P1525">
            <v>-4.5527876799999999E-2</v>
          </cell>
          <cell r="Q1525">
            <v>1317.3090733920001</v>
          </cell>
          <cell r="R1525">
            <v>-261</v>
          </cell>
        </row>
        <row r="1526">
          <cell r="E1526" t="str">
            <v>SLT0000587</v>
          </cell>
          <cell r="F1526" t="str">
            <v>K1窄车骨架罩壳左</v>
          </cell>
          <cell r="H1526" t="str">
            <v>Ea</v>
          </cell>
          <cell r="I1526">
            <v>40</v>
          </cell>
          <cell r="J1526">
            <v>15.736094186000001</v>
          </cell>
          <cell r="K1526">
            <v>15.8264865</v>
          </cell>
          <cell r="L1526">
            <v>629.44376743999999</v>
          </cell>
          <cell r="M1526">
            <v>0</v>
          </cell>
          <cell r="N1526">
            <v>16.066348477199998</v>
          </cell>
          <cell r="O1526">
            <v>15.8264865</v>
          </cell>
          <cell r="P1526">
            <v>0.23986197719999999</v>
          </cell>
          <cell r="Q1526">
            <v>0</v>
          </cell>
          <cell r="R1526">
            <v>0</v>
          </cell>
        </row>
        <row r="1527">
          <cell r="E1527" t="str">
            <v>SLT0000598</v>
          </cell>
          <cell r="F1527" t="str">
            <v>K1窄车骨架罩壳右</v>
          </cell>
          <cell r="H1527" t="str">
            <v>Ea</v>
          </cell>
          <cell r="I1527">
            <v>42</v>
          </cell>
          <cell r="J1527">
            <v>15.736094186000001</v>
          </cell>
          <cell r="K1527">
            <v>15.8264865</v>
          </cell>
          <cell r="L1527">
            <v>660.91595581199999</v>
          </cell>
          <cell r="M1527">
            <v>0</v>
          </cell>
          <cell r="N1527">
            <v>16.066348477199998</v>
          </cell>
          <cell r="O1527">
            <v>15.8264865</v>
          </cell>
          <cell r="P1527">
            <v>0.23986197719999999</v>
          </cell>
          <cell r="Q1527">
            <v>0</v>
          </cell>
          <cell r="R1527">
            <v>0</v>
          </cell>
        </row>
        <row r="1528">
          <cell r="E1528" t="str">
            <v>SLT0000808</v>
          </cell>
          <cell r="F1528" t="str">
            <v>M4杂物箱盖(灰色)</v>
          </cell>
          <cell r="H1528" t="str">
            <v>Ea</v>
          </cell>
          <cell r="I1528">
            <v>15843</v>
          </cell>
          <cell r="J1528">
            <v>12.0356207779</v>
          </cell>
          <cell r="K1528">
            <v>12.1710026</v>
          </cell>
          <cell r="L1528">
            <v>190680.33998426999</v>
          </cell>
          <cell r="M1528">
            <v>0</v>
          </cell>
          <cell r="N1528">
            <v>12.2992670576</v>
          </cell>
          <cell r="O1528">
            <v>12.1710026</v>
          </cell>
          <cell r="P1528">
            <v>0.12826445759999999</v>
          </cell>
          <cell r="Q1528">
            <v>0</v>
          </cell>
          <cell r="R1528">
            <v>0</v>
          </cell>
        </row>
        <row r="1529">
          <cell r="E1529" t="str">
            <v>SLT0000809</v>
          </cell>
          <cell r="F1529" t="str">
            <v>M4杂物箱底(灰色)</v>
          </cell>
          <cell r="H1529" t="str">
            <v>Ea</v>
          </cell>
          <cell r="I1529">
            <v>15843</v>
          </cell>
          <cell r="J1529">
            <v>12.0140941927</v>
          </cell>
          <cell r="K1529">
            <v>12.2150962</v>
          </cell>
          <cell r="L1529">
            <v>190339.29429494601</v>
          </cell>
          <cell r="M1529">
            <v>0</v>
          </cell>
          <cell r="N1529">
            <v>12.287886992900001</v>
          </cell>
          <cell r="O1529">
            <v>12.2150962</v>
          </cell>
          <cell r="P1529">
            <v>7.2790792899999998E-2</v>
          </cell>
          <cell r="Q1529">
            <v>0</v>
          </cell>
          <cell r="R1529">
            <v>0</v>
          </cell>
        </row>
        <row r="1530">
          <cell r="E1530" t="str">
            <v>SLT0000828</v>
          </cell>
          <cell r="F1530" t="str">
            <v>M4主驾驶座调节把手</v>
          </cell>
          <cell r="H1530" t="str">
            <v>Ea</v>
          </cell>
          <cell r="I1530">
            <v>88</v>
          </cell>
          <cell r="J1530">
            <v>7.6797454946999997</v>
          </cell>
          <cell r="K1530">
            <v>7.4214802119999996</v>
          </cell>
          <cell r="L1530">
            <v>675.81760353360005</v>
          </cell>
          <cell r="M1530">
            <v>0</v>
          </cell>
          <cell r="N1530">
            <v>7.7935751711999997</v>
          </cell>
          <cell r="O1530">
            <v>7.4214802119999996</v>
          </cell>
          <cell r="P1530">
            <v>0.37209495920000002</v>
          </cell>
          <cell r="Q1530">
            <v>0</v>
          </cell>
          <cell r="R1530">
            <v>0</v>
          </cell>
        </row>
        <row r="1531">
          <cell r="E1531" t="str">
            <v>SLT0000829</v>
          </cell>
          <cell r="F1531" t="str">
            <v>小铰链护罩</v>
          </cell>
          <cell r="G1531" t="str">
            <v>M4中重卡</v>
          </cell>
          <cell r="H1531" t="str">
            <v>EA</v>
          </cell>
          <cell r="I1531">
            <v>176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</row>
        <row r="1532">
          <cell r="E1532" t="str">
            <v>SLT0000830</v>
          </cell>
          <cell r="F1532" t="str">
            <v>司机总座左罩壳</v>
          </cell>
          <cell r="G1532" t="str">
            <v>M4中重卡左舵长主动</v>
          </cell>
          <cell r="H1532" t="str">
            <v>EA</v>
          </cell>
          <cell r="I1532">
            <v>88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</row>
        <row r="1533">
          <cell r="E1533" t="str">
            <v>SLT0000831</v>
          </cell>
          <cell r="F1533" t="str">
            <v>司机副边右侧罩壳</v>
          </cell>
          <cell r="G1533" t="str">
            <v>M4中重卡</v>
          </cell>
          <cell r="H1533" t="str">
            <v>EA</v>
          </cell>
          <cell r="I1533">
            <v>88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</row>
        <row r="1534">
          <cell r="E1534" t="str">
            <v>SLT0000834</v>
          </cell>
          <cell r="F1534" t="str">
            <v>M4副驾驶座调节把手</v>
          </cell>
          <cell r="H1534" t="str">
            <v>Ea</v>
          </cell>
          <cell r="I1534">
            <v>88</v>
          </cell>
          <cell r="J1534">
            <v>7.6797454946999997</v>
          </cell>
          <cell r="K1534">
            <v>7.4214802119999996</v>
          </cell>
          <cell r="L1534">
            <v>675.81760353360005</v>
          </cell>
          <cell r="M1534">
            <v>0</v>
          </cell>
          <cell r="N1534">
            <v>7.7935751711999997</v>
          </cell>
          <cell r="O1534">
            <v>7.4214802119999996</v>
          </cell>
          <cell r="P1534">
            <v>0.37209495920000002</v>
          </cell>
          <cell r="Q1534">
            <v>0</v>
          </cell>
          <cell r="R1534">
            <v>0</v>
          </cell>
        </row>
        <row r="1535">
          <cell r="E1535" t="str">
            <v>SLT0002032</v>
          </cell>
          <cell r="F1535" t="str">
            <v>长沙右舵副座纸箱</v>
          </cell>
          <cell r="G1535" t="str">
            <v>750*520*550</v>
          </cell>
          <cell r="H1535" t="str">
            <v>Ea</v>
          </cell>
          <cell r="I1535">
            <v>0</v>
          </cell>
          <cell r="J1535">
            <v>8.8888999999999996</v>
          </cell>
          <cell r="K1535">
            <v>8.8888999999999996</v>
          </cell>
          <cell r="L1535">
            <v>0</v>
          </cell>
          <cell r="M1535">
            <v>401</v>
          </cell>
          <cell r="N1535">
            <v>8.8888999999999996</v>
          </cell>
          <cell r="O1535">
            <v>8.8888999999999996</v>
          </cell>
          <cell r="P1535">
            <v>0</v>
          </cell>
          <cell r="Q1535">
            <v>3564.4488999999999</v>
          </cell>
          <cell r="R1535">
            <v>-401</v>
          </cell>
        </row>
        <row r="1536">
          <cell r="E1536" t="str">
            <v>SLT0002153</v>
          </cell>
          <cell r="F1536" t="str">
            <v>1730小背置物盒</v>
          </cell>
          <cell r="H1536" t="str">
            <v>Ea</v>
          </cell>
          <cell r="I1536">
            <v>3168</v>
          </cell>
          <cell r="J1536">
            <v>12.555506769999999</v>
          </cell>
          <cell r="K1536">
            <v>12.5369402</v>
          </cell>
          <cell r="L1536">
            <v>39775.84544736</v>
          </cell>
          <cell r="M1536">
            <v>0</v>
          </cell>
          <cell r="N1536">
            <v>12.8047796677</v>
          </cell>
          <cell r="O1536">
            <v>12.5369402</v>
          </cell>
          <cell r="P1536">
            <v>0.2678394677</v>
          </cell>
          <cell r="Q1536">
            <v>0</v>
          </cell>
          <cell r="R1536">
            <v>0</v>
          </cell>
        </row>
        <row r="1537">
          <cell r="E1537" t="str">
            <v>SLT0010053</v>
          </cell>
          <cell r="F1537" t="str">
            <v>J6F小背储物盒上盒</v>
          </cell>
          <cell r="H1537" t="str">
            <v>Ea</v>
          </cell>
          <cell r="I1537">
            <v>16563</v>
          </cell>
          <cell r="J1537">
            <v>10.8779865166</v>
          </cell>
          <cell r="K1537">
            <v>10.983928199999999</v>
          </cell>
          <cell r="L1537">
            <v>180172.09067444599</v>
          </cell>
          <cell r="M1537">
            <v>2039</v>
          </cell>
          <cell r="N1537">
            <v>10.9127263704</v>
          </cell>
          <cell r="O1537">
            <v>10.983928199999999</v>
          </cell>
          <cell r="P1537">
            <v>-7.1201829600000002E-2</v>
          </cell>
          <cell r="Q1537">
            <v>22251.049069245601</v>
          </cell>
          <cell r="R1537">
            <v>0</v>
          </cell>
        </row>
        <row r="1538">
          <cell r="E1538" t="str">
            <v>SLT0010054</v>
          </cell>
          <cell r="F1538" t="str">
            <v>J6F小背储物盒下盒</v>
          </cell>
          <cell r="H1538" t="str">
            <v>Ea</v>
          </cell>
          <cell r="I1538">
            <v>16715</v>
          </cell>
          <cell r="J1538">
            <v>11.386089092600001</v>
          </cell>
          <cell r="K1538">
            <v>11.5345447</v>
          </cell>
          <cell r="L1538">
            <v>190318.47918280901</v>
          </cell>
          <cell r="M1538">
            <v>2039</v>
          </cell>
          <cell r="N1538">
            <v>11.4147254407</v>
          </cell>
          <cell r="O1538">
            <v>11.5345447</v>
          </cell>
          <cell r="P1538">
            <v>-0.11981925929999999</v>
          </cell>
          <cell r="Q1538">
            <v>23274.625173587301</v>
          </cell>
          <cell r="R1538">
            <v>0</v>
          </cell>
        </row>
        <row r="1539">
          <cell r="E1539" t="str">
            <v>SLT0010369</v>
          </cell>
          <cell r="F1539" t="str">
            <v>统帅杂物箱盖</v>
          </cell>
          <cell r="H1539" t="str">
            <v>Ea</v>
          </cell>
          <cell r="I1539">
            <v>8520</v>
          </cell>
          <cell r="J1539">
            <v>8.0353835831999998</v>
          </cell>
          <cell r="K1539">
            <v>8.0383218999999997</v>
          </cell>
          <cell r="L1539">
            <v>68461.468128863999</v>
          </cell>
          <cell r="M1539">
            <v>1526</v>
          </cell>
          <cell r="N1539">
            <v>8.0765363585000003</v>
          </cell>
          <cell r="O1539">
            <v>8.0383218999999997</v>
          </cell>
          <cell r="P1539">
            <v>3.8214458499999999E-2</v>
          </cell>
          <cell r="Q1539">
            <v>12324.794483071</v>
          </cell>
          <cell r="R1539">
            <v>0</v>
          </cell>
        </row>
        <row r="1540">
          <cell r="E1540" t="str">
            <v>SLT0010370</v>
          </cell>
          <cell r="F1540" t="str">
            <v>统帅杂物箱底</v>
          </cell>
          <cell r="H1540" t="str">
            <v>Ea</v>
          </cell>
          <cell r="I1540">
            <v>8523</v>
          </cell>
          <cell r="J1540">
            <v>12.661623427</v>
          </cell>
          <cell r="K1540">
            <v>12.8493841</v>
          </cell>
          <cell r="L1540">
            <v>107915.016468321</v>
          </cell>
          <cell r="M1540">
            <v>1526</v>
          </cell>
          <cell r="N1540">
            <v>12.688804319999999</v>
          </cell>
          <cell r="O1540">
            <v>12.8493841</v>
          </cell>
          <cell r="P1540">
            <v>-0.16057978000000001</v>
          </cell>
          <cell r="Q1540">
            <v>19363.11539232</v>
          </cell>
          <cell r="R1540">
            <v>0</v>
          </cell>
        </row>
        <row r="1541">
          <cell r="E1541" t="str">
            <v>SLT0010924</v>
          </cell>
          <cell r="F1541" t="str">
            <v>背板支撑块</v>
          </cell>
          <cell r="H1541" t="str">
            <v>EA</v>
          </cell>
          <cell r="I1541">
            <v>4730</v>
          </cell>
          <cell r="J1541">
            <v>3.5953969451000001</v>
          </cell>
          <cell r="K1541">
            <v>3.5691267240000002</v>
          </cell>
          <cell r="L1541">
            <v>17006.227550323001</v>
          </cell>
          <cell r="M1541">
            <v>0</v>
          </cell>
          <cell r="N1541">
            <v>3.6638234696</v>
          </cell>
          <cell r="O1541">
            <v>3.5691267240000002</v>
          </cell>
          <cell r="P1541">
            <v>9.4696745600000007E-2</v>
          </cell>
          <cell r="Q1541">
            <v>0</v>
          </cell>
          <cell r="R1541">
            <v>0</v>
          </cell>
        </row>
        <row r="1542">
          <cell r="E1542" t="str">
            <v>SLT0010942</v>
          </cell>
          <cell r="F1542" t="str">
            <v>主驾靠背一级解锁手柄蓝黑</v>
          </cell>
          <cell r="G1542" t="str">
            <v>欧马可升级</v>
          </cell>
          <cell r="H1542" t="str">
            <v>EA</v>
          </cell>
          <cell r="I1542">
            <v>3717</v>
          </cell>
          <cell r="J1542">
            <v>3.2866566430000002</v>
          </cell>
          <cell r="K1542">
            <v>3.1527775760000001</v>
          </cell>
          <cell r="L1542">
            <v>12216.502742031</v>
          </cell>
          <cell r="M1542">
            <v>0</v>
          </cell>
          <cell r="N1542">
            <v>4.1414612666000004</v>
          </cell>
          <cell r="O1542">
            <v>3.1527775760000001</v>
          </cell>
          <cell r="P1542">
            <v>0.98868369060000005</v>
          </cell>
          <cell r="Q1542">
            <v>0</v>
          </cell>
          <cell r="R1542">
            <v>-38</v>
          </cell>
        </row>
        <row r="1543">
          <cell r="E1543" t="str">
            <v>SLT0010943</v>
          </cell>
          <cell r="F1543" t="str">
            <v>主驾二级调节左罩壳蓝黑</v>
          </cell>
          <cell r="G1543" t="str">
            <v>欧马可升级</v>
          </cell>
          <cell r="H1543" t="str">
            <v>EA</v>
          </cell>
          <cell r="I1543">
            <v>2943</v>
          </cell>
          <cell r="J1543">
            <v>3.7623710438</v>
          </cell>
          <cell r="K1543">
            <v>3.6096214096999999</v>
          </cell>
          <cell r="L1543">
            <v>11072.6579819034</v>
          </cell>
          <cell r="M1543">
            <v>1894</v>
          </cell>
          <cell r="N1543">
            <v>4.5167306038000001</v>
          </cell>
          <cell r="O1543">
            <v>3.6096214096999999</v>
          </cell>
          <cell r="P1543">
            <v>0.90710919410000002</v>
          </cell>
          <cell r="Q1543">
            <v>8554.6877635971996</v>
          </cell>
          <cell r="R1543">
            <v>-7</v>
          </cell>
        </row>
        <row r="1544">
          <cell r="E1544" t="str">
            <v>SLT0010944</v>
          </cell>
          <cell r="F1544" t="str">
            <v>主驾右侧罩壳蓝黑</v>
          </cell>
          <cell r="G1544" t="str">
            <v>欧马可升级</v>
          </cell>
          <cell r="H1544" t="str">
            <v>EA</v>
          </cell>
          <cell r="I1544">
            <v>3434</v>
          </cell>
          <cell r="J1544">
            <v>3.7623710438</v>
          </cell>
          <cell r="K1544">
            <v>3.6096214096999999</v>
          </cell>
          <cell r="L1544">
            <v>12919.982164409201</v>
          </cell>
          <cell r="M1544">
            <v>0</v>
          </cell>
          <cell r="N1544">
            <v>4.5904098751999998</v>
          </cell>
          <cell r="O1544">
            <v>3.6096214096999999</v>
          </cell>
          <cell r="P1544">
            <v>0.98078846549999998</v>
          </cell>
          <cell r="Q1544">
            <v>0</v>
          </cell>
          <cell r="R1544">
            <v>-7</v>
          </cell>
        </row>
        <row r="1545">
          <cell r="E1545" t="str">
            <v>SLT0010945</v>
          </cell>
          <cell r="F1545" t="str">
            <v>主驾驶左侧大护板蓝黑</v>
          </cell>
          <cell r="G1545" t="str">
            <v>基础款欧马可升级</v>
          </cell>
          <cell r="H1545" t="str">
            <v>EA</v>
          </cell>
          <cell r="I1545">
            <v>1570</v>
          </cell>
          <cell r="J1545">
            <v>4.8440526511000002</v>
          </cell>
          <cell r="K1545">
            <v>4.6473874999999998</v>
          </cell>
          <cell r="L1545">
            <v>7605.1626622269996</v>
          </cell>
          <cell r="M1545">
            <v>0</v>
          </cell>
          <cell r="N1545">
            <v>7.1338057048000003</v>
          </cell>
          <cell r="O1545">
            <v>4.6473874999999998</v>
          </cell>
          <cell r="P1545">
            <v>2.4864182048000001</v>
          </cell>
          <cell r="Q1545">
            <v>0</v>
          </cell>
          <cell r="R1545">
            <v>-7</v>
          </cell>
        </row>
        <row r="1546">
          <cell r="E1546" t="str">
            <v>SLT0010951</v>
          </cell>
          <cell r="F1546" t="str">
            <v>驾驶员前端左侧脚罩蓝黑</v>
          </cell>
          <cell r="G1546" t="str">
            <v>L168100000207</v>
          </cell>
          <cell r="H1546" t="str">
            <v>EA</v>
          </cell>
          <cell r="I1546">
            <v>7481</v>
          </cell>
          <cell r="J1546">
            <v>2.6293256930000002</v>
          </cell>
          <cell r="K1546">
            <v>2.5222224240000002</v>
          </cell>
          <cell r="L1546">
            <v>19669.985509333001</v>
          </cell>
          <cell r="M1546">
            <v>0</v>
          </cell>
          <cell r="N1546">
            <v>2.8735769927999999</v>
          </cell>
          <cell r="O1546">
            <v>2.5222224240000002</v>
          </cell>
          <cell r="P1546">
            <v>0.35135456879999999</v>
          </cell>
          <cell r="Q1546">
            <v>0</v>
          </cell>
          <cell r="R1546">
            <v>-202</v>
          </cell>
        </row>
        <row r="1547">
          <cell r="E1547" t="str">
            <v>SLT0010952</v>
          </cell>
          <cell r="F1547" t="str">
            <v>驾驶员前端右侧脚罩蓝黑</v>
          </cell>
          <cell r="G1547" t="str">
            <v>L168100000208</v>
          </cell>
          <cell r="H1547" t="str">
            <v>EA</v>
          </cell>
          <cell r="I1547">
            <v>12145</v>
          </cell>
          <cell r="J1547">
            <v>2.6293256930000002</v>
          </cell>
          <cell r="K1547">
            <v>2.5222224240000002</v>
          </cell>
          <cell r="L1547">
            <v>31933.160541484998</v>
          </cell>
          <cell r="M1547">
            <v>0</v>
          </cell>
          <cell r="N1547">
            <v>4.1634554370999997</v>
          </cell>
          <cell r="O1547">
            <v>2.5222224240000002</v>
          </cell>
          <cell r="P1547">
            <v>1.6412330130999999</v>
          </cell>
          <cell r="Q1547">
            <v>0</v>
          </cell>
          <cell r="R1547">
            <v>-948</v>
          </cell>
        </row>
        <row r="1548">
          <cell r="E1548" t="str">
            <v>SLT0011052</v>
          </cell>
          <cell r="F1548" t="str">
            <v>副驾右罩壳蓝黑</v>
          </cell>
          <cell r="G1548" t="str">
            <v>欧马可升级</v>
          </cell>
          <cell r="H1548" t="str">
            <v>EA</v>
          </cell>
          <cell r="I1548">
            <v>3078</v>
          </cell>
          <cell r="J1548">
            <v>3.7623710438</v>
          </cell>
          <cell r="K1548">
            <v>3.6096214096999999</v>
          </cell>
          <cell r="L1548">
            <v>11580.578072816401</v>
          </cell>
          <cell r="M1548">
            <v>2090</v>
          </cell>
          <cell r="N1548">
            <v>4.7780464195999999</v>
          </cell>
          <cell r="O1548">
            <v>3.6096214096999999</v>
          </cell>
          <cell r="P1548">
            <v>1.1684250099</v>
          </cell>
          <cell r="Q1548">
            <v>9986.1170169640009</v>
          </cell>
          <cell r="R1548">
            <v>-5</v>
          </cell>
        </row>
        <row r="1549">
          <cell r="E1549" t="str">
            <v>SLT0011054</v>
          </cell>
          <cell r="F1549" t="str">
            <v>副驾靠背解锁手把蓝黑</v>
          </cell>
          <cell r="G1549" t="str">
            <v>欧马可升级</v>
          </cell>
          <cell r="H1549" t="str">
            <v>EA</v>
          </cell>
          <cell r="I1549">
            <v>3273</v>
          </cell>
          <cell r="J1549">
            <v>3.2866566430000002</v>
          </cell>
          <cell r="K1549">
            <v>3.1527775760000001</v>
          </cell>
          <cell r="L1549">
            <v>10757.227192539</v>
          </cell>
          <cell r="M1549">
            <v>0</v>
          </cell>
          <cell r="N1549">
            <v>4.1414612666000004</v>
          </cell>
          <cell r="O1549">
            <v>3.1527775760000001</v>
          </cell>
          <cell r="P1549">
            <v>0.98868369060000005</v>
          </cell>
          <cell r="Q1549">
            <v>0</v>
          </cell>
          <cell r="R1549">
            <v>-35</v>
          </cell>
        </row>
        <row r="1550">
          <cell r="E1550" t="str">
            <v>SLT0011111</v>
          </cell>
          <cell r="F1550" t="str">
            <v>解锁手把固定座蓝黑</v>
          </cell>
          <cell r="G1550" t="str">
            <v>欧马可升级</v>
          </cell>
          <cell r="H1550" t="str">
            <v>EA</v>
          </cell>
          <cell r="I1550">
            <v>3673</v>
          </cell>
          <cell r="J1550">
            <v>3.2866566430000002</v>
          </cell>
          <cell r="K1550">
            <v>3.1527775760000001</v>
          </cell>
          <cell r="L1550">
            <v>12071.889849739</v>
          </cell>
          <cell r="M1550">
            <v>0</v>
          </cell>
          <cell r="N1550">
            <v>4.2552814314000003</v>
          </cell>
          <cell r="O1550">
            <v>3.1527775760000001</v>
          </cell>
          <cell r="P1550">
            <v>1.1025038554</v>
          </cell>
          <cell r="Q1550">
            <v>0</v>
          </cell>
          <cell r="R1550">
            <v>-5</v>
          </cell>
        </row>
        <row r="1551">
          <cell r="E1551" t="str">
            <v>SLT0011112</v>
          </cell>
          <cell r="F1551" t="str">
            <v>解锁手把蓝黑</v>
          </cell>
          <cell r="G1551" t="str">
            <v>欧马可升级</v>
          </cell>
          <cell r="H1551" t="str">
            <v>EA</v>
          </cell>
          <cell r="I1551">
            <v>3583</v>
          </cell>
          <cell r="J1551">
            <v>3.2866566430000002</v>
          </cell>
          <cell r="K1551">
            <v>3.1527775760000001</v>
          </cell>
          <cell r="L1551">
            <v>11776.090751869</v>
          </cell>
          <cell r="M1551">
            <v>0</v>
          </cell>
          <cell r="N1551">
            <v>3.6456239971</v>
          </cell>
          <cell r="O1551">
            <v>3.1527775760000001</v>
          </cell>
          <cell r="P1551">
            <v>0.49284642109999999</v>
          </cell>
          <cell r="Q1551">
            <v>0</v>
          </cell>
          <cell r="R1551">
            <v>-5</v>
          </cell>
        </row>
        <row r="1552">
          <cell r="E1552" t="str">
            <v>SLT0011117</v>
          </cell>
          <cell r="F1552" t="str">
            <v>副驾左侧罩壳蓝黑</v>
          </cell>
          <cell r="G1552" t="str">
            <v>欧马可升级</v>
          </cell>
          <cell r="H1552" t="str">
            <v>EA</v>
          </cell>
          <cell r="I1552">
            <v>3147</v>
          </cell>
          <cell r="J1552">
            <v>3.7623710438</v>
          </cell>
          <cell r="K1552">
            <v>3.6096214096999999</v>
          </cell>
          <cell r="L1552">
            <v>11840.181674838601</v>
          </cell>
          <cell r="M1552">
            <v>1790</v>
          </cell>
          <cell r="N1552">
            <v>4.6100576808999998</v>
          </cell>
          <cell r="O1552">
            <v>3.6096214096999999</v>
          </cell>
          <cell r="P1552">
            <v>1.0004362711999999</v>
          </cell>
          <cell r="Q1552">
            <v>8252.0032488109991</v>
          </cell>
          <cell r="R1552">
            <v>-30</v>
          </cell>
        </row>
        <row r="1553">
          <cell r="E1553" t="str">
            <v>SLT0011118</v>
          </cell>
          <cell r="F1553" t="str">
            <v>副驾罩壳堵盖蓝黑</v>
          </cell>
          <cell r="G1553" t="str">
            <v>L168100000158</v>
          </cell>
          <cell r="H1553" t="str">
            <v>EA</v>
          </cell>
          <cell r="I1553">
            <v>14400</v>
          </cell>
          <cell r="J1553">
            <v>2.6293256930000002</v>
          </cell>
          <cell r="K1553">
            <v>2.5222224240000002</v>
          </cell>
          <cell r="L1553">
            <v>37862.289979200003</v>
          </cell>
          <cell r="M1553">
            <v>0</v>
          </cell>
          <cell r="N1553">
            <v>2.6800461066999999</v>
          </cell>
          <cell r="O1553">
            <v>2.5222224240000002</v>
          </cell>
          <cell r="P1553">
            <v>0.1578236827</v>
          </cell>
          <cell r="Q1553">
            <v>0</v>
          </cell>
          <cell r="R1553">
            <v>-1414</v>
          </cell>
        </row>
        <row r="1554">
          <cell r="E1554" t="str">
            <v>SLT0011148</v>
          </cell>
          <cell r="F1554" t="str">
            <v>副驾驶员前端右侧脚罩蓝黑</v>
          </cell>
          <cell r="G1554" t="str">
            <v>L168100000273</v>
          </cell>
          <cell r="H1554" t="str">
            <v>EA</v>
          </cell>
          <cell r="I1554">
            <v>7670</v>
          </cell>
          <cell r="J1554">
            <v>4.5949378010000004</v>
          </cell>
          <cell r="K1554">
            <v>4.4077670519999996</v>
          </cell>
          <cell r="L1554">
            <v>35243.172933670001</v>
          </cell>
          <cell r="M1554">
            <v>0</v>
          </cell>
          <cell r="N1554">
            <v>4.8611782235999996</v>
          </cell>
          <cell r="O1554">
            <v>4.4077670519999996</v>
          </cell>
          <cell r="P1554">
            <v>0.4534111716</v>
          </cell>
          <cell r="Q1554">
            <v>0</v>
          </cell>
          <cell r="R1554">
            <v>-753</v>
          </cell>
        </row>
        <row r="1555">
          <cell r="E1555" t="str">
            <v>SLT0011196</v>
          </cell>
          <cell r="F1555" t="str">
            <v>扣手螺钉堵盖蓝黑</v>
          </cell>
          <cell r="G1555" t="str">
            <v>欧马可升级</v>
          </cell>
          <cell r="H1555" t="str">
            <v>EA</v>
          </cell>
          <cell r="I1555">
            <v>4060</v>
          </cell>
          <cell r="J1555">
            <v>3.2866547498999998</v>
          </cell>
          <cell r="K1555">
            <v>3.1527757599999999</v>
          </cell>
          <cell r="L1555">
            <v>13343.818284593999</v>
          </cell>
          <cell r="M1555">
            <v>0</v>
          </cell>
          <cell r="N1555">
            <v>3.3512832224000002</v>
          </cell>
          <cell r="O1555">
            <v>3.1527757599999999</v>
          </cell>
          <cell r="P1555">
            <v>0.1985074624</v>
          </cell>
          <cell r="Q1555">
            <v>0</v>
          </cell>
          <cell r="R1555">
            <v>-5</v>
          </cell>
        </row>
        <row r="1556">
          <cell r="E1556" t="str">
            <v>SLT0011310</v>
          </cell>
          <cell r="F1556" t="str">
            <v>主驾驶左侧大护板蓝黑</v>
          </cell>
          <cell r="G1556" t="str">
            <v>减震款欧马可升级</v>
          </cell>
          <cell r="H1556" t="str">
            <v>EA</v>
          </cell>
          <cell r="I1556">
            <v>2902</v>
          </cell>
          <cell r="J1556">
            <v>4.8440526511000002</v>
          </cell>
          <cell r="K1556">
            <v>4.6473874999999998</v>
          </cell>
          <cell r="L1556">
            <v>14057.4407934922</v>
          </cell>
          <cell r="M1556">
            <v>0</v>
          </cell>
          <cell r="N1556">
            <v>7.5621278691000002</v>
          </cell>
          <cell r="O1556">
            <v>4.6473874999999998</v>
          </cell>
          <cell r="P1556">
            <v>2.9147403691</v>
          </cell>
          <cell r="Q1556">
            <v>0</v>
          </cell>
          <cell r="R1556">
            <v>-28</v>
          </cell>
        </row>
        <row r="1557">
          <cell r="E1557" t="str">
            <v>SLT0011311</v>
          </cell>
          <cell r="F1557" t="str">
            <v>驾驶员前端左侧脚罩蓝黑</v>
          </cell>
          <cell r="G1557" t="str">
            <v>L168100000271</v>
          </cell>
          <cell r="H1557" t="str">
            <v>EA</v>
          </cell>
          <cell r="I1557">
            <v>7602</v>
          </cell>
          <cell r="J1557">
            <v>3.2866566430000002</v>
          </cell>
          <cell r="K1557">
            <v>3.1527775760000001</v>
          </cell>
          <cell r="L1557">
            <v>24985.163800086</v>
          </cell>
          <cell r="M1557">
            <v>0</v>
          </cell>
          <cell r="N1557">
            <v>3.5084675870000002</v>
          </cell>
          <cell r="O1557">
            <v>3.1527775760000001</v>
          </cell>
          <cell r="P1557">
            <v>0.35569001099999997</v>
          </cell>
          <cell r="Q1557">
            <v>0</v>
          </cell>
          <cell r="R1557">
            <v>-668</v>
          </cell>
        </row>
        <row r="1558">
          <cell r="E1558" t="str">
            <v>SLT0011312</v>
          </cell>
          <cell r="F1558" t="str">
            <v>驾驶员前端右侧脚罩蓝黑</v>
          </cell>
          <cell r="G1558" t="str">
            <v>L168100000272</v>
          </cell>
          <cell r="H1558" t="str">
            <v>EA</v>
          </cell>
          <cell r="I1558">
            <v>7633</v>
          </cell>
          <cell r="J1558">
            <v>3.2866566430000002</v>
          </cell>
          <cell r="K1558">
            <v>3.1527775760000001</v>
          </cell>
          <cell r="L1558">
            <v>25087.050156018999</v>
          </cell>
          <cell r="M1558">
            <v>0</v>
          </cell>
          <cell r="N1558">
            <v>3.4613128532999999</v>
          </cell>
          <cell r="O1558">
            <v>3.1527775760000001</v>
          </cell>
          <cell r="P1558">
            <v>0.30853527730000002</v>
          </cell>
          <cell r="Q1558">
            <v>0</v>
          </cell>
          <cell r="R1558">
            <v>-644</v>
          </cell>
        </row>
        <row r="1559">
          <cell r="E1559" t="str">
            <v>SLT0011350</v>
          </cell>
          <cell r="F1559" t="str">
            <v>1730小背置物盒黑色</v>
          </cell>
          <cell r="G1559" t="str">
            <v>J7-AA97</v>
          </cell>
          <cell r="H1559" t="str">
            <v>EA</v>
          </cell>
          <cell r="I1559">
            <v>2253</v>
          </cell>
          <cell r="J1559">
            <v>12.268039695400001</v>
          </cell>
          <cell r="K1559">
            <v>12.2254202</v>
          </cell>
          <cell r="L1559">
            <v>27639.893433736201</v>
          </cell>
          <cell r="M1559">
            <v>0</v>
          </cell>
          <cell r="N1559">
            <v>12.340558101099999</v>
          </cell>
          <cell r="O1559">
            <v>12.2254202</v>
          </cell>
          <cell r="P1559">
            <v>0.1151379011</v>
          </cell>
          <cell r="Q1559">
            <v>0</v>
          </cell>
          <cell r="R1559">
            <v>0</v>
          </cell>
        </row>
        <row r="1560">
          <cell r="E1560" t="str">
            <v>TAT0000080</v>
          </cell>
          <cell r="F1560" t="str">
            <v>（306）80*30*1500条形码</v>
          </cell>
          <cell r="H1560" t="str">
            <v>EA</v>
          </cell>
          <cell r="I1560">
            <v>49500</v>
          </cell>
          <cell r="J1560">
            <v>1.8455770100000001E-2</v>
          </cell>
          <cell r="K1560">
            <v>0.02</v>
          </cell>
          <cell r="L1560">
            <v>913.56061995000005</v>
          </cell>
          <cell r="M1560">
            <v>0</v>
          </cell>
          <cell r="N1560">
            <v>1.9075539499999999E-2</v>
          </cell>
          <cell r="O1560">
            <v>0.02</v>
          </cell>
          <cell r="P1560">
            <v>-9.2446049999999995E-4</v>
          </cell>
          <cell r="Q1560">
            <v>0</v>
          </cell>
          <cell r="R1560">
            <v>0</v>
          </cell>
        </row>
        <row r="1561">
          <cell r="E1561" t="str">
            <v>TAT0000081</v>
          </cell>
          <cell r="F1561" t="str">
            <v>色带（宽11）</v>
          </cell>
          <cell r="H1561" t="str">
            <v>EA</v>
          </cell>
          <cell r="I1561">
            <v>17</v>
          </cell>
          <cell r="J1561">
            <v>33.914415352100001</v>
          </cell>
          <cell r="K1561">
            <v>36.752099999999999</v>
          </cell>
          <cell r="L1561">
            <v>576.54506098570005</v>
          </cell>
          <cell r="M1561">
            <v>10</v>
          </cell>
          <cell r="N1561">
            <v>35.053306792299999</v>
          </cell>
          <cell r="O1561">
            <v>36.752099999999999</v>
          </cell>
          <cell r="P1561">
            <v>-1.6987932077000001</v>
          </cell>
          <cell r="Q1561">
            <v>350.53306792299998</v>
          </cell>
          <cell r="R1561">
            <v>-5</v>
          </cell>
        </row>
        <row r="1562">
          <cell r="E1562" t="str">
            <v>TAT0000082</v>
          </cell>
          <cell r="F1562" t="str">
            <v>60*40*1000条形码</v>
          </cell>
          <cell r="G1562" t="str">
            <v>不干胶贴纸60*40</v>
          </cell>
          <cell r="H1562" t="str">
            <v>Ea</v>
          </cell>
          <cell r="I1562">
            <v>25492.3351</v>
          </cell>
          <cell r="J1562">
            <v>1.6517914200000001E-2</v>
          </cell>
          <cell r="K1562">
            <v>1.7899999999999999E-2</v>
          </cell>
          <cell r="L1562">
            <v>421.08020393940001</v>
          </cell>
          <cell r="M1562">
            <v>0</v>
          </cell>
          <cell r="N1562">
            <v>1.7072607900000002E-2</v>
          </cell>
          <cell r="O1562">
            <v>1.7899999999999999E-2</v>
          </cell>
          <cell r="P1562">
            <v>-8.2739209999999996E-4</v>
          </cell>
          <cell r="Q1562">
            <v>0</v>
          </cell>
          <cell r="R1562">
            <v>-3000</v>
          </cell>
        </row>
        <row r="1563">
          <cell r="E1563" t="str">
            <v>TCT0000028</v>
          </cell>
          <cell r="F1563" t="str">
            <v>CR681/1000K-C1树脂</v>
          </cell>
          <cell r="H1563" t="str">
            <v>KG</v>
          </cell>
          <cell r="I1563">
            <v>6000</v>
          </cell>
          <cell r="J1563">
            <v>21.685529827500002</v>
          </cell>
          <cell r="K1563">
            <v>23.5</v>
          </cell>
          <cell r="L1563">
            <v>130113.178965</v>
          </cell>
          <cell r="M1563">
            <v>0</v>
          </cell>
          <cell r="N1563">
            <v>22.413758931299999</v>
          </cell>
          <cell r="O1563">
            <v>23.5</v>
          </cell>
          <cell r="P1563">
            <v>-1.0862410686999999</v>
          </cell>
          <cell r="Q1563">
            <v>0</v>
          </cell>
          <cell r="R1563">
            <v>0</v>
          </cell>
        </row>
        <row r="1564">
          <cell r="E1564" t="str">
            <v>TCT0000029</v>
          </cell>
          <cell r="F1564" t="str">
            <v>CP524C/250K-C1色浆</v>
          </cell>
          <cell r="H1564" t="str">
            <v>KG</v>
          </cell>
          <cell r="I1564">
            <v>750</v>
          </cell>
          <cell r="J1564">
            <v>22.146924079200002</v>
          </cell>
          <cell r="K1564">
            <v>24</v>
          </cell>
          <cell r="L1564">
            <v>16610.1930594</v>
          </cell>
          <cell r="M1564">
            <v>0</v>
          </cell>
          <cell r="N1564">
            <v>22.8906474192</v>
          </cell>
          <cell r="O1564">
            <v>24</v>
          </cell>
          <cell r="P1564">
            <v>-1.1093525808</v>
          </cell>
          <cell r="Q1564">
            <v>0</v>
          </cell>
          <cell r="R1564">
            <v>0</v>
          </cell>
        </row>
        <row r="1565">
          <cell r="E1565" t="str">
            <v>TCT0000030</v>
          </cell>
          <cell r="F1565" t="str">
            <v>ADD-01/16K-C1PH调节剂</v>
          </cell>
          <cell r="H1565" t="str">
            <v>KG</v>
          </cell>
          <cell r="I1565">
            <v>96</v>
          </cell>
          <cell r="J1565">
            <v>19.378558569300001</v>
          </cell>
          <cell r="K1565">
            <v>21</v>
          </cell>
          <cell r="L1565">
            <v>1860.3416226528</v>
          </cell>
          <cell r="M1565">
            <v>0</v>
          </cell>
          <cell r="N1565">
            <v>20.0293164918</v>
          </cell>
          <cell r="O1565">
            <v>21</v>
          </cell>
          <cell r="P1565">
            <v>-0.97068350820000004</v>
          </cell>
          <cell r="Q1565">
            <v>0</v>
          </cell>
          <cell r="R1565">
            <v>0</v>
          </cell>
        </row>
        <row r="1566">
          <cell r="E1566" t="str">
            <v>TCT0000031</v>
          </cell>
          <cell r="F1566" t="str">
            <v>PPGsolvent-03/186K-C1溶</v>
          </cell>
          <cell r="H1566" t="str">
            <v>KG</v>
          </cell>
          <cell r="I1566">
            <v>372</v>
          </cell>
          <cell r="J1566">
            <v>25.8380780924</v>
          </cell>
          <cell r="K1566">
            <v>28</v>
          </cell>
          <cell r="L1566">
            <v>9611.7650503728</v>
          </cell>
          <cell r="M1566">
            <v>0</v>
          </cell>
          <cell r="N1566">
            <v>26.705755322400002</v>
          </cell>
          <cell r="O1566">
            <v>28</v>
          </cell>
          <cell r="P1566">
            <v>-1.2942446776000001</v>
          </cell>
          <cell r="Q1566">
            <v>0</v>
          </cell>
          <cell r="R1566">
            <v>0</v>
          </cell>
        </row>
        <row r="1567">
          <cell r="E1567" t="str">
            <v>TCT0000032</v>
          </cell>
          <cell r="F1567" t="str">
            <v>GBA H7354/1表面活性剂</v>
          </cell>
          <cell r="H1567" t="str">
            <v>KG</v>
          </cell>
          <cell r="I1567">
            <v>750</v>
          </cell>
          <cell r="J1567">
            <v>39.753728722200002</v>
          </cell>
          <cell r="K1567">
            <v>43.08</v>
          </cell>
          <cell r="L1567">
            <v>29815.296541650001</v>
          </cell>
          <cell r="M1567">
            <v>0</v>
          </cell>
          <cell r="N1567">
            <v>41.088712117500002</v>
          </cell>
          <cell r="O1567">
            <v>43.08</v>
          </cell>
          <cell r="P1567">
            <v>-1.9912878825</v>
          </cell>
          <cell r="Q1567">
            <v>0</v>
          </cell>
          <cell r="R1567">
            <v>0</v>
          </cell>
        </row>
        <row r="1568">
          <cell r="E1568" t="str">
            <v>TCT0000033</v>
          </cell>
          <cell r="F1568" t="str">
            <v>5176脱脂剂</v>
          </cell>
          <cell r="H1568" t="str">
            <v>KG</v>
          </cell>
          <cell r="I1568">
            <v>1320</v>
          </cell>
          <cell r="J1568">
            <v>13.5465352284</v>
          </cell>
          <cell r="K1568">
            <v>14.68</v>
          </cell>
          <cell r="L1568">
            <v>17881.426501488</v>
          </cell>
          <cell r="M1568">
            <v>0</v>
          </cell>
          <cell r="N1568">
            <v>14.0014460047</v>
          </cell>
          <cell r="O1568">
            <v>14.68</v>
          </cell>
          <cell r="P1568">
            <v>-0.67855399530000005</v>
          </cell>
          <cell r="Q1568">
            <v>0</v>
          </cell>
          <cell r="R1568">
            <v>0</v>
          </cell>
        </row>
        <row r="1569">
          <cell r="E1569" t="str">
            <v>TCT0000037</v>
          </cell>
          <cell r="F1569" t="str">
            <v>2600E4磷化补充剂</v>
          </cell>
          <cell r="H1569" t="str">
            <v>KG</v>
          </cell>
          <cell r="I1569">
            <v>1050</v>
          </cell>
          <cell r="J1569">
            <v>18.031287354500002</v>
          </cell>
          <cell r="K1569">
            <v>19.54</v>
          </cell>
          <cell r="L1569">
            <v>18932.851722225001</v>
          </cell>
          <cell r="M1569">
            <v>0</v>
          </cell>
          <cell r="N1569">
            <v>18.636802107099999</v>
          </cell>
          <cell r="O1569">
            <v>19.54</v>
          </cell>
          <cell r="P1569">
            <v>-0.90319789289999997</v>
          </cell>
          <cell r="Q1569">
            <v>0</v>
          </cell>
          <cell r="R1569">
            <v>0</v>
          </cell>
        </row>
        <row r="1570">
          <cell r="E1570" t="str">
            <v>TCT0000039</v>
          </cell>
          <cell r="F1570" t="str">
            <v>H7102镍添加剂</v>
          </cell>
          <cell r="H1570" t="str">
            <v>KG</v>
          </cell>
          <cell r="I1570">
            <v>270</v>
          </cell>
          <cell r="J1570">
            <v>43.583301010900001</v>
          </cell>
          <cell r="K1570">
            <v>47.23</v>
          </cell>
          <cell r="L1570">
            <v>11767.491272943</v>
          </cell>
          <cell r="M1570">
            <v>0</v>
          </cell>
          <cell r="N1570">
            <v>45.046886567000001</v>
          </cell>
          <cell r="O1570">
            <v>47.23</v>
          </cell>
          <cell r="P1570">
            <v>-2.1831134329999999</v>
          </cell>
          <cell r="Q1570">
            <v>0</v>
          </cell>
          <cell r="R1570">
            <v>0</v>
          </cell>
        </row>
        <row r="1571">
          <cell r="E1571" t="str">
            <v>TFT0000006</v>
          </cell>
          <cell r="F1571" t="str">
            <v>无苯胶（强力喷胶）</v>
          </cell>
          <cell r="H1571" t="str">
            <v>KG</v>
          </cell>
          <cell r="I1571">
            <v>260</v>
          </cell>
          <cell r="J1571">
            <v>15.076149451499999</v>
          </cell>
          <cell r="K1571">
            <v>16.337599999999998</v>
          </cell>
          <cell r="L1571">
            <v>3919.7988573900002</v>
          </cell>
          <cell r="M1571">
            <v>0</v>
          </cell>
          <cell r="N1571">
            <v>15.582426719800001</v>
          </cell>
          <cell r="O1571">
            <v>16.337599999999998</v>
          </cell>
          <cell r="P1571">
            <v>-0.75517328019999996</v>
          </cell>
          <cell r="Q1571">
            <v>0</v>
          </cell>
          <cell r="R1571">
            <v>0</v>
          </cell>
        </row>
        <row r="1572">
          <cell r="E1572" t="str">
            <v>TMA0000012</v>
          </cell>
          <cell r="F1572" t="str">
            <v>条形码(80*20标签)</v>
          </cell>
          <cell r="G1572" t="str">
            <v>不干胶贴纸80*20</v>
          </cell>
          <cell r="H1572" t="str">
            <v>Ea</v>
          </cell>
          <cell r="I1572">
            <v>42455</v>
          </cell>
          <cell r="J1572">
            <v>1.46723372E-2</v>
          </cell>
          <cell r="K1572">
            <v>1.5900000000000001E-2</v>
          </cell>
          <cell r="L1572">
            <v>622.91407582600004</v>
          </cell>
          <cell r="M1572">
            <v>0</v>
          </cell>
          <cell r="N1572">
            <v>1.5165053899999999E-2</v>
          </cell>
          <cell r="O1572">
            <v>1.5900000000000001E-2</v>
          </cell>
          <cell r="P1572">
            <v>-7.3494610000000003E-4</v>
          </cell>
          <cell r="Q1572">
            <v>0</v>
          </cell>
          <cell r="R1572">
            <v>-5000</v>
          </cell>
        </row>
        <row r="1573">
          <cell r="E1573" t="str">
            <v>TMA0000014</v>
          </cell>
          <cell r="F1573" t="str">
            <v>机用打包带</v>
          </cell>
          <cell r="G1573" t="str">
            <v>PP白</v>
          </cell>
          <cell r="H1573" t="str">
            <v>M</v>
          </cell>
          <cell r="I1573">
            <v>2975.2366900000002</v>
          </cell>
          <cell r="J1573">
            <v>3.2943549599999997E-2</v>
          </cell>
          <cell r="K1573">
            <v>3.5700000000000003E-2</v>
          </cell>
          <cell r="L1573">
            <v>98.014857468800002</v>
          </cell>
          <cell r="M1573">
            <v>23000</v>
          </cell>
          <cell r="N1573">
            <v>3.4049837999999999E-2</v>
          </cell>
          <cell r="O1573">
            <v>3.5700000000000003E-2</v>
          </cell>
          <cell r="P1573">
            <v>-1.6501619999999999E-3</v>
          </cell>
          <cell r="Q1573">
            <v>783.14627399999995</v>
          </cell>
          <cell r="R1573">
            <v>-12650</v>
          </cell>
        </row>
        <row r="1574">
          <cell r="E1574" t="str">
            <v>TMA0000016</v>
          </cell>
          <cell r="F1574" t="str">
            <v>双面胶</v>
          </cell>
          <cell r="G1574" t="str">
            <v>30mm宽33m长</v>
          </cell>
          <cell r="H1574" t="str">
            <v>M</v>
          </cell>
          <cell r="I1574">
            <v>7246.42</v>
          </cell>
          <cell r="J1574">
            <v>0.99919539140000002</v>
          </cell>
          <cell r="K1574">
            <v>1.0828</v>
          </cell>
          <cell r="L1574">
            <v>7240.5894681487998</v>
          </cell>
          <cell r="M1574">
            <v>9900</v>
          </cell>
          <cell r="N1574">
            <v>1.0327497094</v>
          </cell>
          <cell r="O1574">
            <v>1.0828</v>
          </cell>
          <cell r="P1574">
            <v>-5.0050290599999998E-2</v>
          </cell>
          <cell r="Q1574">
            <v>10224.222123060001</v>
          </cell>
          <cell r="R1574">
            <v>-6957.51</v>
          </cell>
        </row>
        <row r="1575">
          <cell r="E1575" t="str">
            <v>TMA0000026</v>
          </cell>
          <cell r="F1575" t="str">
            <v>M31RB包装箱</v>
          </cell>
          <cell r="G1575" t="str">
            <v>五层瓦楞纸890*360*415</v>
          </cell>
          <cell r="H1575" t="str">
            <v>Ea</v>
          </cell>
          <cell r="I1575">
            <v>0</v>
          </cell>
          <cell r="J1575">
            <v>18.462800000000001</v>
          </cell>
          <cell r="K1575">
            <v>18.462800000000001</v>
          </cell>
          <cell r="L1575">
            <v>0</v>
          </cell>
          <cell r="M1575">
            <v>5</v>
          </cell>
          <cell r="N1575">
            <v>18.462800000000001</v>
          </cell>
          <cell r="O1575">
            <v>18.462800000000001</v>
          </cell>
          <cell r="P1575">
            <v>0</v>
          </cell>
          <cell r="Q1575">
            <v>92.313999999999993</v>
          </cell>
          <cell r="R1575">
            <v>-5</v>
          </cell>
        </row>
        <row r="1576">
          <cell r="E1576" t="str">
            <v>TMA0000043</v>
          </cell>
          <cell r="F1576" t="str">
            <v>ETX2280左新国标纸箱</v>
          </cell>
          <cell r="G1576" t="str">
            <v>865*410*265</v>
          </cell>
          <cell r="H1576" t="str">
            <v>Ea</v>
          </cell>
          <cell r="I1576">
            <v>0</v>
          </cell>
          <cell r="J1576">
            <v>7.8654000000000002</v>
          </cell>
          <cell r="K1576">
            <v>7.8654000000000002</v>
          </cell>
          <cell r="L1576">
            <v>0</v>
          </cell>
          <cell r="M1576">
            <v>12</v>
          </cell>
          <cell r="N1576">
            <v>7.5018374254999998</v>
          </cell>
          <cell r="O1576">
            <v>7.8654000000000002</v>
          </cell>
          <cell r="P1576">
            <v>-0.36356257450000001</v>
          </cell>
          <cell r="Q1576">
            <v>90.022049105999997</v>
          </cell>
          <cell r="R1576">
            <v>-11.5</v>
          </cell>
        </row>
        <row r="1577">
          <cell r="E1577" t="str">
            <v>TMA0000045</v>
          </cell>
          <cell r="F1577" t="str">
            <v>ETX2280右新国标纸箱</v>
          </cell>
          <cell r="G1577" t="str">
            <v>865*440*265白皮</v>
          </cell>
          <cell r="H1577" t="str">
            <v>Ea</v>
          </cell>
          <cell r="I1577">
            <v>0</v>
          </cell>
          <cell r="J1577">
            <v>8.3620999999999999</v>
          </cell>
          <cell r="K1577">
            <v>8.3620999999999999</v>
          </cell>
          <cell r="L1577">
            <v>0</v>
          </cell>
          <cell r="M1577">
            <v>10</v>
          </cell>
          <cell r="N1577">
            <v>8.3620999999999999</v>
          </cell>
          <cell r="O1577">
            <v>8.3620999999999999</v>
          </cell>
          <cell r="P1577">
            <v>0</v>
          </cell>
          <cell r="Q1577">
            <v>83.620999999999995</v>
          </cell>
          <cell r="R1577">
            <v>-10</v>
          </cell>
        </row>
        <row r="1578">
          <cell r="E1578" t="str">
            <v>TMA0000064</v>
          </cell>
          <cell r="F1578" t="str">
            <v>珍珠棉袋</v>
          </cell>
          <cell r="G1578" t="str">
            <v>400*400</v>
          </cell>
          <cell r="H1578" t="str">
            <v>Ea</v>
          </cell>
          <cell r="I1578">
            <v>0</v>
          </cell>
          <cell r="J1578">
            <v>0.41770000000000002</v>
          </cell>
          <cell r="K1578">
            <v>0.41770000000000002</v>
          </cell>
          <cell r="L1578">
            <v>0</v>
          </cell>
          <cell r="M1578">
            <v>4952</v>
          </cell>
          <cell r="N1578">
            <v>0.41770000000000002</v>
          </cell>
          <cell r="O1578">
            <v>0.41770000000000002</v>
          </cell>
          <cell r="P1578">
            <v>0</v>
          </cell>
          <cell r="Q1578">
            <v>2068.4504000000002</v>
          </cell>
          <cell r="R1578">
            <v>-4952</v>
          </cell>
        </row>
        <row r="1579">
          <cell r="E1579" t="str">
            <v>TMA0000129</v>
          </cell>
          <cell r="F1579" t="str">
            <v>MV3后视镜纸箱左</v>
          </cell>
          <cell r="G1579" t="str">
            <v>800*610*420</v>
          </cell>
          <cell r="H1579" t="str">
            <v>Ea</v>
          </cell>
          <cell r="I1579">
            <v>3.681</v>
          </cell>
          <cell r="J1579">
            <v>16.005858868600001</v>
          </cell>
          <cell r="K1579">
            <v>17.345099999999999</v>
          </cell>
          <cell r="L1579">
            <v>58.917566495300001</v>
          </cell>
          <cell r="M1579">
            <v>54</v>
          </cell>
          <cell r="N1579">
            <v>16.5433570229</v>
          </cell>
          <cell r="O1579">
            <v>17.345099999999999</v>
          </cell>
          <cell r="P1579">
            <v>-0.80174297709999998</v>
          </cell>
          <cell r="Q1579">
            <v>893.34127923660003</v>
          </cell>
          <cell r="R1579">
            <v>-54.6616</v>
          </cell>
        </row>
        <row r="1580">
          <cell r="E1580" t="str">
            <v>TMA0000130</v>
          </cell>
          <cell r="F1580" t="str">
            <v>MV3后视镜纸箱右</v>
          </cell>
          <cell r="G1580" t="str">
            <v>800*610*420</v>
          </cell>
          <cell r="H1580" t="str">
            <v>Ea</v>
          </cell>
          <cell r="I1580">
            <v>1.0125999999999999</v>
          </cell>
          <cell r="J1580">
            <v>16.005858868600001</v>
          </cell>
          <cell r="K1580">
            <v>17.345099999999999</v>
          </cell>
          <cell r="L1580">
            <v>16.207532690299999</v>
          </cell>
          <cell r="M1580">
            <v>54</v>
          </cell>
          <cell r="N1580">
            <v>16.5433570229</v>
          </cell>
          <cell r="O1580">
            <v>17.345099999999999</v>
          </cell>
          <cell r="P1580">
            <v>-0.80174297709999998</v>
          </cell>
          <cell r="Q1580">
            <v>893.34127923660003</v>
          </cell>
          <cell r="R1580">
            <v>-51.995199999999997</v>
          </cell>
        </row>
        <row r="1581">
          <cell r="E1581" t="str">
            <v>TMA0000170</v>
          </cell>
          <cell r="F1581" t="str">
            <v>1780小垫片</v>
          </cell>
          <cell r="G1581" t="str">
            <v>AB楞 370*160</v>
          </cell>
          <cell r="H1581" t="str">
            <v>Ea</v>
          </cell>
          <cell r="I1581">
            <v>0</v>
          </cell>
          <cell r="J1581">
            <v>8.6199999999999999E-2</v>
          </cell>
          <cell r="K1581">
            <v>8.6199999999999999E-2</v>
          </cell>
          <cell r="L1581">
            <v>0</v>
          </cell>
          <cell r="M1581">
            <v>2900</v>
          </cell>
          <cell r="N1581">
            <v>8.6199999999999999E-2</v>
          </cell>
          <cell r="O1581">
            <v>8.6199999999999999E-2</v>
          </cell>
          <cell r="P1581">
            <v>0</v>
          </cell>
          <cell r="Q1581">
            <v>249.98</v>
          </cell>
          <cell r="R1581">
            <v>-2900</v>
          </cell>
        </row>
        <row r="1582">
          <cell r="E1582" t="str">
            <v>TMA0000171</v>
          </cell>
          <cell r="F1582" t="str">
            <v>出口捷运(七层)带小盒</v>
          </cell>
          <cell r="G1582" t="str">
            <v>AB楞960*640*240</v>
          </cell>
          <cell r="H1582" t="str">
            <v>Ea</v>
          </cell>
          <cell r="I1582">
            <v>9</v>
          </cell>
          <cell r="J1582">
            <v>22.181805484600002</v>
          </cell>
          <cell r="K1582">
            <v>24.037800000000001</v>
          </cell>
          <cell r="L1582">
            <v>199.63624936139999</v>
          </cell>
          <cell r="M1582">
            <v>2</v>
          </cell>
          <cell r="N1582">
            <v>22.9267001889</v>
          </cell>
          <cell r="O1582">
            <v>24.037800000000001</v>
          </cell>
          <cell r="P1582">
            <v>-1.1110998110999999</v>
          </cell>
          <cell r="Q1582">
            <v>45.8534003778</v>
          </cell>
          <cell r="R1582">
            <v>-2</v>
          </cell>
        </row>
        <row r="1583">
          <cell r="E1583" t="str">
            <v>TMA0000176</v>
          </cell>
          <cell r="F1583" t="str">
            <v>海绵纸</v>
          </cell>
          <cell r="H1583" t="str">
            <v>M</v>
          </cell>
          <cell r="I1583">
            <v>462.92</v>
          </cell>
          <cell r="J1583">
            <v>0.2187931541</v>
          </cell>
          <cell r="K1583">
            <v>0.23710000000000001</v>
          </cell>
          <cell r="L1583">
            <v>101.283726896</v>
          </cell>
          <cell r="M1583">
            <v>0</v>
          </cell>
          <cell r="N1583">
            <v>0.22614052100000001</v>
          </cell>
          <cell r="O1583">
            <v>0.23710000000000001</v>
          </cell>
          <cell r="P1583">
            <v>-1.0959478999999999E-2</v>
          </cell>
          <cell r="Q1583">
            <v>0</v>
          </cell>
          <cell r="R1583">
            <v>0</v>
          </cell>
        </row>
        <row r="1584">
          <cell r="E1584" t="str">
            <v>TMA0000177</v>
          </cell>
          <cell r="F1584" t="str">
            <v>700*800气泡片</v>
          </cell>
          <cell r="G1584" t="str">
            <v>700*800</v>
          </cell>
          <cell r="H1584" t="str">
            <v>Ea</v>
          </cell>
          <cell r="I1584">
            <v>0</v>
          </cell>
          <cell r="J1584">
            <v>0.26550000000000001</v>
          </cell>
          <cell r="K1584">
            <v>0.26550000000000001</v>
          </cell>
          <cell r="L1584">
            <v>0</v>
          </cell>
          <cell r="M1584">
            <v>1631</v>
          </cell>
          <cell r="N1584">
            <v>0.26550000000000001</v>
          </cell>
          <cell r="O1584">
            <v>0.26550000000000001</v>
          </cell>
          <cell r="P1584">
            <v>0</v>
          </cell>
          <cell r="Q1584">
            <v>433.03050000000002</v>
          </cell>
          <cell r="R1584">
            <v>-1631</v>
          </cell>
        </row>
        <row r="1585">
          <cell r="E1585" t="str">
            <v>TMA0000178</v>
          </cell>
          <cell r="F1585" t="str">
            <v>9094底涂剂</v>
          </cell>
          <cell r="H1585" t="str">
            <v>Ea</v>
          </cell>
          <cell r="I1585">
            <v>10</v>
          </cell>
          <cell r="J1585">
            <v>227.02230516829999</v>
          </cell>
          <cell r="K1585">
            <v>246.01769999999999</v>
          </cell>
          <cell r="L1585">
            <v>2270.223051683</v>
          </cell>
          <cell r="M1585">
            <v>0</v>
          </cell>
          <cell r="N1585">
            <v>234.64601789930001</v>
          </cell>
          <cell r="O1585">
            <v>246.01769999999999</v>
          </cell>
          <cell r="P1585">
            <v>-11.371682100699999</v>
          </cell>
          <cell r="Q1585">
            <v>0</v>
          </cell>
          <cell r="R1585">
            <v>-7</v>
          </cell>
        </row>
        <row r="1586">
          <cell r="E1586" t="str">
            <v>TMA0000182</v>
          </cell>
          <cell r="F1586" t="str">
            <v>豪泺经济型左标识</v>
          </cell>
          <cell r="H1586" t="str">
            <v>Ea</v>
          </cell>
          <cell r="I1586">
            <v>79</v>
          </cell>
          <cell r="J1586">
            <v>0.1792055273</v>
          </cell>
          <cell r="K1586">
            <v>0.19420000000000001</v>
          </cell>
          <cell r="L1586">
            <v>14.1572366567</v>
          </cell>
          <cell r="M1586">
            <v>0</v>
          </cell>
          <cell r="N1586">
            <v>0.18522348869999999</v>
          </cell>
          <cell r="O1586">
            <v>0.19420000000000001</v>
          </cell>
          <cell r="P1586">
            <v>-8.9765113000000001E-3</v>
          </cell>
          <cell r="Q1586">
            <v>0</v>
          </cell>
          <cell r="R1586">
            <v>0</v>
          </cell>
        </row>
        <row r="1587">
          <cell r="E1587" t="str">
            <v>TMA0000183</v>
          </cell>
          <cell r="F1587" t="str">
            <v>豪泺经济型右标识</v>
          </cell>
          <cell r="H1587" t="str">
            <v>Ea</v>
          </cell>
          <cell r="I1587">
            <v>62</v>
          </cell>
          <cell r="J1587">
            <v>0.18455770069999999</v>
          </cell>
          <cell r="K1587">
            <v>0.2</v>
          </cell>
          <cell r="L1587">
            <v>11.442577443399999</v>
          </cell>
          <cell r="M1587">
            <v>0</v>
          </cell>
          <cell r="N1587">
            <v>0.19075539520000001</v>
          </cell>
          <cell r="O1587">
            <v>0.2</v>
          </cell>
          <cell r="P1587">
            <v>-9.2446048000000003E-3</v>
          </cell>
          <cell r="Q1587">
            <v>0</v>
          </cell>
          <cell r="R1587">
            <v>0</v>
          </cell>
        </row>
        <row r="1588">
          <cell r="E1588" t="str">
            <v>TMA0000184</v>
          </cell>
          <cell r="F1588" t="str">
            <v>福田标条形码</v>
          </cell>
          <cell r="G1588" t="str">
            <v>不干胶贴纸80*20</v>
          </cell>
          <cell r="H1588" t="str">
            <v>Ea</v>
          </cell>
          <cell r="I1588">
            <v>131763</v>
          </cell>
          <cell r="J1588">
            <v>1.46723372E-2</v>
          </cell>
          <cell r="K1588">
            <v>1.5900000000000001E-2</v>
          </cell>
          <cell r="L1588">
            <v>1933.2711664835999</v>
          </cell>
          <cell r="M1588">
            <v>0</v>
          </cell>
          <cell r="N1588">
            <v>1.5165053899999999E-2</v>
          </cell>
          <cell r="O1588">
            <v>1.5900000000000001E-2</v>
          </cell>
          <cell r="P1588">
            <v>-7.3494610000000003E-4</v>
          </cell>
          <cell r="Q1588">
            <v>0</v>
          </cell>
          <cell r="R1588">
            <v>0</v>
          </cell>
        </row>
        <row r="1589">
          <cell r="E1589" t="str">
            <v>TMA0000185</v>
          </cell>
          <cell r="F1589" t="str">
            <v>济南轻卡条形码</v>
          </cell>
          <cell r="G1589" t="str">
            <v>不干胶贴纸55*20</v>
          </cell>
          <cell r="H1589" t="str">
            <v>Ea</v>
          </cell>
          <cell r="I1589">
            <v>66000</v>
          </cell>
          <cell r="J1589">
            <v>2.54689627E-2</v>
          </cell>
          <cell r="K1589">
            <v>2.76E-2</v>
          </cell>
          <cell r="L1589">
            <v>1680.9515382</v>
          </cell>
          <cell r="M1589">
            <v>50000</v>
          </cell>
          <cell r="N1589">
            <v>2.63242445E-2</v>
          </cell>
          <cell r="O1589">
            <v>2.76E-2</v>
          </cell>
          <cell r="P1589">
            <v>-1.2757554999999999E-3</v>
          </cell>
          <cell r="Q1589">
            <v>1316.212225</v>
          </cell>
          <cell r="R1589">
            <v>-20000</v>
          </cell>
        </row>
        <row r="1590">
          <cell r="E1590" t="str">
            <v>TMA0000187</v>
          </cell>
          <cell r="F1590" t="str">
            <v>出口散件商标</v>
          </cell>
          <cell r="H1590" t="str">
            <v>Ea</v>
          </cell>
          <cell r="I1590">
            <v>4050</v>
          </cell>
          <cell r="J1590">
            <v>0.18455770069999999</v>
          </cell>
          <cell r="K1590">
            <v>0.2</v>
          </cell>
          <cell r="L1590">
            <v>747.45868783499998</v>
          </cell>
          <cell r="M1590">
            <v>0</v>
          </cell>
          <cell r="N1590">
            <v>0.19075539520000001</v>
          </cell>
          <cell r="O1590">
            <v>0.2</v>
          </cell>
          <cell r="P1590">
            <v>-9.2446048000000003E-3</v>
          </cell>
          <cell r="Q1590">
            <v>0</v>
          </cell>
          <cell r="R1590">
            <v>0</v>
          </cell>
        </row>
        <row r="1591">
          <cell r="E1591" t="str">
            <v>TMA0000190</v>
          </cell>
          <cell r="F1591" t="str">
            <v>军品标签</v>
          </cell>
          <cell r="H1591" t="str">
            <v>Ea</v>
          </cell>
          <cell r="I1591">
            <v>209</v>
          </cell>
          <cell r="J1591">
            <v>2.7683655099999999E-2</v>
          </cell>
          <cell r="K1591">
            <v>0.03</v>
          </cell>
          <cell r="L1591">
            <v>5.7858839159000004</v>
          </cell>
          <cell r="M1591">
            <v>0</v>
          </cell>
          <cell r="N1591">
            <v>2.8613309300000001E-2</v>
          </cell>
          <cell r="O1591">
            <v>0.03</v>
          </cell>
          <cell r="P1591">
            <v>-1.3866906999999999E-3</v>
          </cell>
          <cell r="Q1591">
            <v>0</v>
          </cell>
          <cell r="R1591">
            <v>0</v>
          </cell>
        </row>
        <row r="1592">
          <cell r="E1592" t="str">
            <v>TMA0000193</v>
          </cell>
          <cell r="F1592" t="str">
            <v>窄胶带</v>
          </cell>
          <cell r="H1592" t="str">
            <v>M</v>
          </cell>
          <cell r="I1592">
            <v>1380</v>
          </cell>
          <cell r="J1592">
            <v>1.4856894900000001E-2</v>
          </cell>
          <cell r="K1592">
            <v>1.61E-2</v>
          </cell>
          <cell r="L1592">
            <v>20.502514961999999</v>
          </cell>
          <cell r="M1592">
            <v>0</v>
          </cell>
          <cell r="N1592">
            <v>1.53558093E-2</v>
          </cell>
          <cell r="O1592">
            <v>1.61E-2</v>
          </cell>
          <cell r="P1592">
            <v>-7.4419069999999996E-4</v>
          </cell>
          <cell r="Q1592">
            <v>0</v>
          </cell>
          <cell r="R1592">
            <v>0</v>
          </cell>
        </row>
        <row r="1593">
          <cell r="E1593" t="str">
            <v>TMA0000194</v>
          </cell>
          <cell r="F1593" t="str">
            <v>宽胶带</v>
          </cell>
          <cell r="G1593" t="str">
            <v>60mm胶带</v>
          </cell>
          <cell r="H1593" t="str">
            <v>M</v>
          </cell>
          <cell r="I1593">
            <v>31200</v>
          </cell>
          <cell r="J1593">
            <v>3.7096097799999998E-2</v>
          </cell>
          <cell r="K1593">
            <v>4.02E-2</v>
          </cell>
          <cell r="L1593">
            <v>1157.3982513599999</v>
          </cell>
          <cell r="M1593">
            <v>42900</v>
          </cell>
          <cell r="N1593">
            <v>3.8341834399999997E-2</v>
          </cell>
          <cell r="O1593">
            <v>4.02E-2</v>
          </cell>
          <cell r="P1593">
            <v>-1.8581655999999999E-3</v>
          </cell>
          <cell r="Q1593">
            <v>1644.8646957599999</v>
          </cell>
          <cell r="R1593">
            <v>-58500</v>
          </cell>
        </row>
        <row r="1594">
          <cell r="E1594" t="str">
            <v>TMA0000195</v>
          </cell>
          <cell r="F1594" t="str">
            <v>A2下视纸箱</v>
          </cell>
          <cell r="G1594" t="str">
            <v>AB楞 750*440*420</v>
          </cell>
          <cell r="H1594" t="str">
            <v>Ea</v>
          </cell>
          <cell r="I1594">
            <v>0</v>
          </cell>
          <cell r="J1594">
            <v>11.334</v>
          </cell>
          <cell r="K1594">
            <v>11.334</v>
          </cell>
          <cell r="L1594">
            <v>0</v>
          </cell>
          <cell r="M1594">
            <v>239</v>
          </cell>
          <cell r="N1594">
            <v>10.8101082437</v>
          </cell>
          <cell r="O1594">
            <v>11.334</v>
          </cell>
          <cell r="P1594">
            <v>-0.52389175629999996</v>
          </cell>
          <cell r="Q1594">
            <v>2583.6158702442999</v>
          </cell>
          <cell r="R1594">
            <v>-238.4</v>
          </cell>
        </row>
        <row r="1595">
          <cell r="E1595" t="str">
            <v>TMA0000196</v>
          </cell>
          <cell r="F1595" t="str">
            <v>1780-30纸箱</v>
          </cell>
          <cell r="G1595" t="str">
            <v>AB楞 700*590*220</v>
          </cell>
          <cell r="H1595" t="str">
            <v>Ea</v>
          </cell>
          <cell r="I1595">
            <v>5.8</v>
          </cell>
          <cell r="J1595">
            <v>7.2403831545999999</v>
          </cell>
          <cell r="K1595">
            <v>7.8461999999999996</v>
          </cell>
          <cell r="L1595">
            <v>41.994222296700002</v>
          </cell>
          <cell r="M1595">
            <v>111</v>
          </cell>
          <cell r="N1595">
            <v>7.4835249074999997</v>
          </cell>
          <cell r="O1595">
            <v>7.8461999999999996</v>
          </cell>
          <cell r="P1595">
            <v>-0.36267509250000002</v>
          </cell>
          <cell r="Q1595">
            <v>830.67126473250005</v>
          </cell>
          <cell r="R1595">
            <v>-103.4</v>
          </cell>
        </row>
        <row r="1596">
          <cell r="E1596" t="str">
            <v>TMA0000200</v>
          </cell>
          <cell r="F1596" t="str">
            <v>奥驰后视镜纸箱左</v>
          </cell>
          <cell r="G1596" t="str">
            <v>AB楞 630*600*230</v>
          </cell>
          <cell r="H1596" t="str">
            <v>Ea</v>
          </cell>
          <cell r="I1596">
            <v>41.5</v>
          </cell>
          <cell r="J1596">
            <v>7.5137131093000002</v>
          </cell>
          <cell r="K1596">
            <v>8.1424000000000003</v>
          </cell>
          <cell r="L1596">
            <v>311.81909403600002</v>
          </cell>
          <cell r="M1596">
            <v>75</v>
          </cell>
          <cell r="N1596">
            <v>7.7660336477999996</v>
          </cell>
          <cell r="O1596">
            <v>8.1424000000000003</v>
          </cell>
          <cell r="P1596">
            <v>-0.37636635219999998</v>
          </cell>
          <cell r="Q1596">
            <v>582.45252358499999</v>
          </cell>
          <cell r="R1596">
            <v>-72.75</v>
          </cell>
        </row>
        <row r="1597">
          <cell r="E1597" t="str">
            <v>TMA0000201</v>
          </cell>
          <cell r="F1597" t="str">
            <v>奥驰后视镜纸箱右</v>
          </cell>
          <cell r="G1597" t="str">
            <v>AB楞  650*630*230</v>
          </cell>
          <cell r="H1597" t="str">
            <v>Ea</v>
          </cell>
          <cell r="I1597">
            <v>12.75</v>
          </cell>
          <cell r="J1597">
            <v>7.5137131093000002</v>
          </cell>
          <cell r="K1597">
            <v>8.1424000000000003</v>
          </cell>
          <cell r="L1597">
            <v>95.799842143600003</v>
          </cell>
          <cell r="M1597">
            <v>54</v>
          </cell>
          <cell r="N1597">
            <v>7.7660336477999996</v>
          </cell>
          <cell r="O1597">
            <v>8.1424000000000003</v>
          </cell>
          <cell r="P1597">
            <v>-0.37636635219999998</v>
          </cell>
          <cell r="Q1597">
            <v>419.3658169812</v>
          </cell>
          <cell r="R1597">
            <v>-58.75</v>
          </cell>
        </row>
        <row r="1598">
          <cell r="E1598" t="str">
            <v>TMA0000204</v>
          </cell>
          <cell r="F1598" t="str">
            <v>豪泺纸箱底</v>
          </cell>
          <cell r="G1598" t="str">
            <v>AB楞 995*585*255</v>
          </cell>
          <cell r="H1598" t="str">
            <v>Ea</v>
          </cell>
          <cell r="I1598">
            <v>0.5</v>
          </cell>
          <cell r="J1598">
            <v>4.0583315587</v>
          </cell>
          <cell r="K1598">
            <v>4.3978999999999999</v>
          </cell>
          <cell r="L1598">
            <v>2.0291657794</v>
          </cell>
          <cell r="M1598">
            <v>17</v>
          </cell>
          <cell r="N1598">
            <v>4.1946157618999997</v>
          </cell>
          <cell r="O1598">
            <v>4.3978999999999999</v>
          </cell>
          <cell r="P1598">
            <v>-0.20328423809999999</v>
          </cell>
          <cell r="Q1598">
            <v>71.308467952300006</v>
          </cell>
          <cell r="R1598">
            <v>-17</v>
          </cell>
        </row>
        <row r="1599">
          <cell r="E1599" t="str">
            <v>TMA0000205</v>
          </cell>
          <cell r="F1599" t="str">
            <v>豪泺纸箱盖</v>
          </cell>
          <cell r="G1599" t="str">
            <v>AB楞 1020*600*60</v>
          </cell>
          <cell r="H1599" t="str">
            <v>Ea</v>
          </cell>
          <cell r="I1599">
            <v>0.5</v>
          </cell>
          <cell r="J1599">
            <v>3.3780518740000001</v>
          </cell>
          <cell r="K1599">
            <v>3.6606999999999998</v>
          </cell>
          <cell r="L1599">
            <v>1.689025937</v>
          </cell>
          <cell r="M1599">
            <v>17</v>
          </cell>
          <cell r="N1599">
            <v>3.4914913752999999</v>
          </cell>
          <cell r="O1599">
            <v>3.6606999999999998</v>
          </cell>
          <cell r="P1599">
            <v>-0.1692086247</v>
          </cell>
          <cell r="Q1599">
            <v>59.355353380099999</v>
          </cell>
          <cell r="R1599">
            <v>-17</v>
          </cell>
        </row>
        <row r="1600">
          <cell r="E1600" t="str">
            <v>TMA0000206</v>
          </cell>
          <cell r="F1600" t="str">
            <v>1780-32纸箱</v>
          </cell>
          <cell r="G1600" t="str">
            <v>AB楞 690*690*330</v>
          </cell>
          <cell r="H1600" t="str">
            <v>Ea</v>
          </cell>
          <cell r="I1600">
            <v>10.8</v>
          </cell>
          <cell r="J1600">
            <v>9.4250849361999993</v>
          </cell>
          <cell r="K1600">
            <v>10.213699999999999</v>
          </cell>
          <cell r="L1600">
            <v>101.790917311</v>
          </cell>
          <cell r="M1600">
            <v>32</v>
          </cell>
          <cell r="N1600">
            <v>9.7415918976999993</v>
          </cell>
          <cell r="O1600">
            <v>10.213699999999999</v>
          </cell>
          <cell r="P1600">
            <v>-0.4721081023</v>
          </cell>
          <cell r="Q1600">
            <v>311.73094072639998</v>
          </cell>
          <cell r="R1600">
            <v>-10</v>
          </cell>
        </row>
        <row r="1601">
          <cell r="E1601" t="str">
            <v>TMA0000209</v>
          </cell>
          <cell r="F1601" t="str">
            <v>奥驰补盲镜包装箱</v>
          </cell>
          <cell r="G1601" t="str">
            <v>AB楞  510*290*360</v>
          </cell>
          <cell r="H1601" t="str">
            <v>Ea</v>
          </cell>
          <cell r="I1601">
            <v>0.25</v>
          </cell>
          <cell r="J1601">
            <v>3.8960130609000001</v>
          </cell>
          <cell r="K1601">
            <v>4.2220000000000004</v>
          </cell>
          <cell r="L1601">
            <v>0.97400326520000002</v>
          </cell>
          <cell r="M1601">
            <v>0</v>
          </cell>
          <cell r="N1601">
            <v>4.0268463918000004</v>
          </cell>
          <cell r="O1601">
            <v>4.2220000000000004</v>
          </cell>
          <cell r="P1601">
            <v>-0.19515360819999999</v>
          </cell>
          <cell r="Q1601">
            <v>0</v>
          </cell>
          <cell r="R1601">
            <v>0</v>
          </cell>
        </row>
        <row r="1602">
          <cell r="E1602" t="str">
            <v>TMA0000210</v>
          </cell>
          <cell r="F1602" t="str">
            <v>奥驰前下视镜包装箱</v>
          </cell>
          <cell r="G1602" t="str">
            <v>AB楞  780*400*280</v>
          </cell>
          <cell r="H1602" t="str">
            <v>Ea</v>
          </cell>
          <cell r="I1602">
            <v>0.5</v>
          </cell>
          <cell r="J1602">
            <v>5.8748407273999996</v>
          </cell>
          <cell r="K1602">
            <v>6.3663999999999996</v>
          </cell>
          <cell r="L1602">
            <v>2.9374203636999998</v>
          </cell>
          <cell r="M1602">
            <v>0</v>
          </cell>
          <cell r="N1602">
            <v>6.0721257386999996</v>
          </cell>
          <cell r="O1602">
            <v>6.3663999999999996</v>
          </cell>
          <cell r="P1602">
            <v>-0.29427426130000001</v>
          </cell>
          <cell r="Q1602">
            <v>0</v>
          </cell>
          <cell r="R1602">
            <v>0</v>
          </cell>
        </row>
        <row r="1603">
          <cell r="E1603" t="str">
            <v>TMA0000216</v>
          </cell>
          <cell r="F1603" t="str">
            <v>1580纸箱左</v>
          </cell>
          <cell r="G1603" t="str">
            <v>AB楞 610*500*240</v>
          </cell>
          <cell r="H1603" t="str">
            <v>Ea</v>
          </cell>
          <cell r="I1603">
            <v>3.8</v>
          </cell>
          <cell r="J1603">
            <v>5.0161860250999997</v>
          </cell>
          <cell r="K1603">
            <v>5.4359000000000002</v>
          </cell>
          <cell r="L1603">
            <v>19.061506895400001</v>
          </cell>
          <cell r="M1603">
            <v>261</v>
          </cell>
          <cell r="N1603">
            <v>5.4359000000000002</v>
          </cell>
          <cell r="O1603">
            <v>5.4359000000000002</v>
          </cell>
          <cell r="P1603">
            <v>0</v>
          </cell>
          <cell r="Q1603">
            <v>1418.7699</v>
          </cell>
          <cell r="R1603">
            <v>-264.8</v>
          </cell>
        </row>
        <row r="1604">
          <cell r="E1604" t="str">
            <v>TMA0000217</v>
          </cell>
          <cell r="F1604" t="str">
            <v>奥铃纸箱18</v>
          </cell>
          <cell r="G1604" t="str">
            <v>AB楞 650*630*320</v>
          </cell>
          <cell r="H1604" t="str">
            <v>Ea</v>
          </cell>
          <cell r="I1604">
            <v>0.66666301400000005</v>
          </cell>
          <cell r="J1604">
            <v>6.4831429087999997</v>
          </cell>
          <cell r="K1604">
            <v>7.0255999999999998</v>
          </cell>
          <cell r="L1604">
            <v>4.3220715918000003</v>
          </cell>
          <cell r="M1604">
            <v>0</v>
          </cell>
          <cell r="N1604">
            <v>6.7008555212000003</v>
          </cell>
          <cell r="O1604">
            <v>7.0255999999999998</v>
          </cell>
          <cell r="P1604">
            <v>-0.32474447880000001</v>
          </cell>
          <cell r="Q1604">
            <v>0</v>
          </cell>
          <cell r="R1604">
            <v>0</v>
          </cell>
        </row>
        <row r="1605">
          <cell r="E1605" t="str">
            <v>TMA0000218</v>
          </cell>
          <cell r="F1605" t="str">
            <v>1580纸箱右</v>
          </cell>
          <cell r="G1605" t="str">
            <v>AB楞 620*500*240</v>
          </cell>
          <cell r="H1605" t="str">
            <v>Ea</v>
          </cell>
          <cell r="I1605">
            <v>0</v>
          </cell>
          <cell r="J1605">
            <v>10.106</v>
          </cell>
          <cell r="K1605">
            <v>10.106</v>
          </cell>
          <cell r="L1605">
            <v>0</v>
          </cell>
          <cell r="M1605">
            <v>237</v>
          </cell>
          <cell r="N1605">
            <v>10.106</v>
          </cell>
          <cell r="O1605">
            <v>10.106</v>
          </cell>
          <cell r="P1605">
            <v>0</v>
          </cell>
          <cell r="Q1605">
            <v>2395.1219999999998</v>
          </cell>
          <cell r="R1605">
            <v>-237</v>
          </cell>
        </row>
        <row r="1606">
          <cell r="E1606" t="str">
            <v>TMA0000226</v>
          </cell>
          <cell r="F1606" t="str">
            <v>1780小盒</v>
          </cell>
          <cell r="G1606" t="str">
            <v>AB楞 170*340</v>
          </cell>
          <cell r="H1606" t="str">
            <v>Ea</v>
          </cell>
          <cell r="I1606">
            <v>0</v>
          </cell>
          <cell r="J1606">
            <v>7.6899999999999996E-2</v>
          </cell>
          <cell r="K1606">
            <v>7.6899999999999996E-2</v>
          </cell>
          <cell r="L1606">
            <v>0</v>
          </cell>
          <cell r="M1606">
            <v>2882</v>
          </cell>
          <cell r="N1606">
            <v>7.6899999999999996E-2</v>
          </cell>
          <cell r="O1606">
            <v>7.6899999999999996E-2</v>
          </cell>
          <cell r="P1606">
            <v>0</v>
          </cell>
          <cell r="Q1606">
            <v>221.6258</v>
          </cell>
          <cell r="R1606">
            <v>-2882</v>
          </cell>
        </row>
        <row r="1607">
          <cell r="E1607" t="str">
            <v>TMA0000248</v>
          </cell>
          <cell r="F1607" t="str">
            <v>捷运连接杆纸箱左</v>
          </cell>
          <cell r="G1607" t="str">
            <v>AB楞 660x230x220</v>
          </cell>
          <cell r="H1607" t="str">
            <v>Ea</v>
          </cell>
          <cell r="I1607">
            <v>2.3333367279999999</v>
          </cell>
          <cell r="J1607">
            <v>2.3654760493999998</v>
          </cell>
          <cell r="K1607">
            <v>2.5634000000000001</v>
          </cell>
          <cell r="L1607">
            <v>5.5194521452999998</v>
          </cell>
          <cell r="M1607">
            <v>5</v>
          </cell>
          <cell r="N1607">
            <v>2.4449118998000001</v>
          </cell>
          <cell r="O1607">
            <v>2.5634000000000001</v>
          </cell>
          <cell r="P1607">
            <v>-0.1184881002</v>
          </cell>
          <cell r="Q1607">
            <v>12.224559499</v>
          </cell>
          <cell r="R1607">
            <v>-1.66666666</v>
          </cell>
        </row>
        <row r="1608">
          <cell r="E1608" t="str">
            <v>TMA0000249</v>
          </cell>
          <cell r="F1608" t="str">
            <v>捷运连接杆纸箱右</v>
          </cell>
          <cell r="G1608" t="str">
            <v>AB楞 660x230x220</v>
          </cell>
          <cell r="H1608" t="str">
            <v>Ea</v>
          </cell>
          <cell r="I1608">
            <v>13.000000019</v>
          </cell>
          <cell r="J1608">
            <v>2.3654760493999998</v>
          </cell>
          <cell r="K1608">
            <v>2.5634000000000001</v>
          </cell>
          <cell r="L1608">
            <v>30.751188687100001</v>
          </cell>
          <cell r="M1608">
            <v>0</v>
          </cell>
          <cell r="N1608">
            <v>2.4449118998000001</v>
          </cell>
          <cell r="O1608">
            <v>2.5634000000000001</v>
          </cell>
          <cell r="P1608">
            <v>-0.1184881002</v>
          </cell>
          <cell r="Q1608">
            <v>0</v>
          </cell>
          <cell r="R1608">
            <v>-4</v>
          </cell>
        </row>
        <row r="1609">
          <cell r="E1609" t="str">
            <v>TMA0000250</v>
          </cell>
          <cell r="F1609" t="str">
            <v>捷运纸箱</v>
          </cell>
          <cell r="G1609" t="str">
            <v>AB楞 950*570*210</v>
          </cell>
          <cell r="H1609" t="str">
            <v>Ea</v>
          </cell>
          <cell r="I1609">
            <v>2.5</v>
          </cell>
          <cell r="J1609">
            <v>8.4490515362000007</v>
          </cell>
          <cell r="K1609">
            <v>9.1560000000000006</v>
          </cell>
          <cell r="L1609">
            <v>21.122628840499999</v>
          </cell>
          <cell r="M1609">
            <v>24</v>
          </cell>
          <cell r="N1609">
            <v>8.7327819903999995</v>
          </cell>
          <cell r="O1609">
            <v>9.1560000000000006</v>
          </cell>
          <cell r="P1609">
            <v>-0.4232180096</v>
          </cell>
          <cell r="Q1609">
            <v>209.58676776959999</v>
          </cell>
          <cell r="R1609">
            <v>-25.000000001</v>
          </cell>
        </row>
        <row r="1610">
          <cell r="E1610" t="str">
            <v>TMA0000258</v>
          </cell>
          <cell r="F1610" t="str">
            <v>1780-31纸箱</v>
          </cell>
          <cell r="G1610" t="str">
            <v>AB楞 700x650x250</v>
          </cell>
          <cell r="H1610" t="str">
            <v>Ea</v>
          </cell>
          <cell r="I1610">
            <v>1.2</v>
          </cell>
          <cell r="J1610">
            <v>9.3257006143000005</v>
          </cell>
          <cell r="K1610">
            <v>10.106</v>
          </cell>
          <cell r="L1610">
            <v>11.1908407372</v>
          </cell>
          <cell r="M1610">
            <v>64</v>
          </cell>
          <cell r="N1610">
            <v>10.106</v>
          </cell>
          <cell r="O1610">
            <v>10.106</v>
          </cell>
          <cell r="P1610">
            <v>0</v>
          </cell>
          <cell r="Q1610">
            <v>646.78399999999999</v>
          </cell>
          <cell r="R1610">
            <v>-65.2</v>
          </cell>
        </row>
        <row r="1611">
          <cell r="E1611" t="str">
            <v>TMA0000261</v>
          </cell>
          <cell r="F1611" t="str">
            <v>奥铃纸箱17</v>
          </cell>
          <cell r="G1611" t="str">
            <v>AB楞 610*500*240</v>
          </cell>
          <cell r="H1611" t="str">
            <v>Ea</v>
          </cell>
          <cell r="I1611">
            <v>18.000003325000002</v>
          </cell>
          <cell r="J1611">
            <v>4.2353223935999997</v>
          </cell>
          <cell r="K1611">
            <v>4.5896999999999997</v>
          </cell>
          <cell r="L1611">
            <v>76.235817167199997</v>
          </cell>
          <cell r="M1611">
            <v>0</v>
          </cell>
          <cell r="N1611">
            <v>4.3775501857999997</v>
          </cell>
          <cell r="O1611">
            <v>4.5896999999999997</v>
          </cell>
          <cell r="P1611">
            <v>-0.21214981420000001</v>
          </cell>
          <cell r="Q1611">
            <v>0</v>
          </cell>
          <cell r="R1611">
            <v>-18</v>
          </cell>
        </row>
        <row r="1612">
          <cell r="E1612" t="str">
            <v>TMA0000264</v>
          </cell>
          <cell r="F1612" t="str">
            <v>H3后视镜右包装箱</v>
          </cell>
          <cell r="G1612" t="str">
            <v>AB楞960*440*210</v>
          </cell>
          <cell r="H1612" t="str">
            <v>Ea</v>
          </cell>
          <cell r="I1612">
            <v>7</v>
          </cell>
          <cell r="J1612">
            <v>6.8720982628999998</v>
          </cell>
          <cell r="K1612">
            <v>7.4470999999999998</v>
          </cell>
          <cell r="L1612">
            <v>48.104687840300002</v>
          </cell>
          <cell r="M1612">
            <v>1</v>
          </cell>
          <cell r="N1612">
            <v>7.1028725164999997</v>
          </cell>
          <cell r="O1612">
            <v>7.4470999999999998</v>
          </cell>
          <cell r="P1612">
            <v>-0.34422748349999999</v>
          </cell>
          <cell r="Q1612">
            <v>7.1028725164999997</v>
          </cell>
          <cell r="R1612">
            <v>-1</v>
          </cell>
        </row>
        <row r="1613">
          <cell r="E1613" t="str">
            <v>TMA0000265</v>
          </cell>
          <cell r="F1613" t="str">
            <v>H3右连接杆包装箱</v>
          </cell>
          <cell r="G1613" t="str">
            <v>AB楞590*230*220</v>
          </cell>
          <cell r="H1613" t="str">
            <v>Ea</v>
          </cell>
          <cell r="I1613">
            <v>1.667327547</v>
          </cell>
          <cell r="J1613">
            <v>3.0147500403</v>
          </cell>
          <cell r="K1613">
            <v>3.2669999999999999</v>
          </cell>
          <cell r="L1613">
            <v>5.0265757894999998</v>
          </cell>
          <cell r="M1613">
            <v>0</v>
          </cell>
          <cell r="N1613">
            <v>3.1159893798999998</v>
          </cell>
          <cell r="O1613">
            <v>3.2669999999999999</v>
          </cell>
          <cell r="P1613">
            <v>-0.15101062009999999</v>
          </cell>
          <cell r="Q1613">
            <v>0</v>
          </cell>
          <cell r="R1613">
            <v>0</v>
          </cell>
        </row>
        <row r="1614">
          <cell r="E1614" t="str">
            <v>TMA0000266</v>
          </cell>
          <cell r="F1614" t="str">
            <v>H3左连接杆包装箱</v>
          </cell>
          <cell r="G1614" t="str">
            <v>AB楞590*230*220</v>
          </cell>
          <cell r="H1614" t="str">
            <v>Ea</v>
          </cell>
          <cell r="I1614">
            <v>3.1672074129999999</v>
          </cell>
          <cell r="J1614">
            <v>3.0147500403</v>
          </cell>
          <cell r="K1614">
            <v>3.2669999999999999</v>
          </cell>
          <cell r="L1614">
            <v>9.5483386760000002</v>
          </cell>
          <cell r="M1614">
            <v>0</v>
          </cell>
          <cell r="N1614">
            <v>3.1159893798999998</v>
          </cell>
          <cell r="O1614">
            <v>3.2669999999999999</v>
          </cell>
          <cell r="P1614">
            <v>-0.15101062009999999</v>
          </cell>
          <cell r="Q1614">
            <v>0</v>
          </cell>
          <cell r="R1614">
            <v>0</v>
          </cell>
        </row>
        <row r="1615">
          <cell r="E1615" t="str">
            <v>TMA0000267</v>
          </cell>
          <cell r="F1615" t="str">
            <v>H3宽车左包装箱</v>
          </cell>
          <cell r="G1615" t="str">
            <v>AB楞960*500*210</v>
          </cell>
          <cell r="H1615" t="str">
            <v>Ea</v>
          </cell>
          <cell r="I1615">
            <v>6</v>
          </cell>
          <cell r="J1615">
            <v>8.0160791704999994</v>
          </cell>
          <cell r="K1615">
            <v>8.6867999999999999</v>
          </cell>
          <cell r="L1615">
            <v>48.096475023000004</v>
          </cell>
          <cell r="M1615">
            <v>0</v>
          </cell>
          <cell r="N1615">
            <v>8.2852698333999992</v>
          </cell>
          <cell r="O1615">
            <v>8.6867999999999999</v>
          </cell>
          <cell r="P1615">
            <v>-0.40153016660000002</v>
          </cell>
          <cell r="Q1615">
            <v>0</v>
          </cell>
          <cell r="R1615">
            <v>0</v>
          </cell>
        </row>
        <row r="1616">
          <cell r="E1616" t="str">
            <v>TMA0000269</v>
          </cell>
          <cell r="F1616" t="str">
            <v>奥铃升级后视镜左包装箱</v>
          </cell>
          <cell r="G1616" t="str">
            <v>AB楞 890*230*330</v>
          </cell>
          <cell r="H1616" t="str">
            <v>Ea</v>
          </cell>
          <cell r="I1616">
            <v>0</v>
          </cell>
          <cell r="J1616">
            <v>12.087899999999999</v>
          </cell>
          <cell r="K1616">
            <v>12.087899999999999</v>
          </cell>
          <cell r="L1616">
            <v>0</v>
          </cell>
          <cell r="M1616">
            <v>185</v>
          </cell>
          <cell r="N1616">
            <v>12.087899999999999</v>
          </cell>
          <cell r="O1616">
            <v>12.087899999999999</v>
          </cell>
          <cell r="P1616">
            <v>0</v>
          </cell>
          <cell r="Q1616">
            <v>2236.2615000000001</v>
          </cell>
          <cell r="R1616">
            <v>-185</v>
          </cell>
        </row>
        <row r="1617">
          <cell r="E1617" t="str">
            <v>TMA0000270</v>
          </cell>
          <cell r="F1617" t="str">
            <v>奥铃升级后视镜右包装箱</v>
          </cell>
          <cell r="G1617" t="str">
            <v>AB楞 890*230*330</v>
          </cell>
          <cell r="H1617" t="str">
            <v>Ea</v>
          </cell>
          <cell r="I1617">
            <v>0</v>
          </cell>
          <cell r="J1617">
            <v>12.087899999999999</v>
          </cell>
          <cell r="K1617">
            <v>12.087899999999999</v>
          </cell>
          <cell r="L1617">
            <v>0</v>
          </cell>
          <cell r="M1617">
            <v>185</v>
          </cell>
          <cell r="N1617">
            <v>12.087899999999999</v>
          </cell>
          <cell r="O1617">
            <v>12.087899999999999</v>
          </cell>
          <cell r="P1617">
            <v>0</v>
          </cell>
          <cell r="Q1617">
            <v>2236.2615000000001</v>
          </cell>
          <cell r="R1617">
            <v>-185</v>
          </cell>
        </row>
        <row r="1618">
          <cell r="E1618" t="str">
            <v>TMA0000271</v>
          </cell>
          <cell r="F1618" t="str">
            <v>奥铃升级宽车左包装箱</v>
          </cell>
          <cell r="G1618" t="str">
            <v>AB楞 890*230*480</v>
          </cell>
          <cell r="H1618" t="str">
            <v>Ea</v>
          </cell>
          <cell r="I1618">
            <v>0</v>
          </cell>
          <cell r="J1618">
            <v>12.087899999999999</v>
          </cell>
          <cell r="K1618">
            <v>12.087899999999999</v>
          </cell>
          <cell r="L1618">
            <v>0</v>
          </cell>
          <cell r="M1618">
            <v>10</v>
          </cell>
          <cell r="N1618">
            <v>12.087899999999999</v>
          </cell>
          <cell r="O1618">
            <v>12.087899999999999</v>
          </cell>
          <cell r="P1618">
            <v>0</v>
          </cell>
          <cell r="Q1618">
            <v>120.879</v>
          </cell>
          <cell r="R1618">
            <v>-10</v>
          </cell>
        </row>
        <row r="1619">
          <cell r="E1619" t="str">
            <v>TMA0000272</v>
          </cell>
          <cell r="F1619" t="str">
            <v>奥铃升级宽车右包装箱</v>
          </cell>
          <cell r="G1619" t="str">
            <v>AB楞 890*230*480</v>
          </cell>
          <cell r="H1619" t="str">
            <v>Ea</v>
          </cell>
          <cell r="I1619">
            <v>0</v>
          </cell>
          <cell r="J1619">
            <v>12.087899999999999</v>
          </cell>
          <cell r="K1619">
            <v>12.087899999999999</v>
          </cell>
          <cell r="L1619">
            <v>0</v>
          </cell>
          <cell r="M1619">
            <v>16</v>
          </cell>
          <cell r="N1619">
            <v>12.087899999999999</v>
          </cell>
          <cell r="O1619">
            <v>12.087899999999999</v>
          </cell>
          <cell r="P1619">
            <v>0</v>
          </cell>
          <cell r="Q1619">
            <v>193.40639999999999</v>
          </cell>
          <cell r="R1619">
            <v>-16</v>
          </cell>
        </row>
        <row r="1620">
          <cell r="E1620" t="str">
            <v>TMA0000273</v>
          </cell>
          <cell r="F1620" t="str">
            <v>奥铃升级下视纸箱</v>
          </cell>
          <cell r="G1620" t="str">
            <v>AB楞 760*260*250</v>
          </cell>
          <cell r="H1620" t="str">
            <v>Ea</v>
          </cell>
          <cell r="I1620">
            <v>1.1666889659999999</v>
          </cell>
          <cell r="J1620">
            <v>6.5010450057</v>
          </cell>
          <cell r="K1620">
            <v>7.0449999999999999</v>
          </cell>
          <cell r="L1620">
            <v>7.5846974755999996</v>
          </cell>
          <cell r="M1620">
            <v>69</v>
          </cell>
          <cell r="N1620">
            <v>6.7193587944999997</v>
          </cell>
          <cell r="O1620">
            <v>7.0449999999999999</v>
          </cell>
          <cell r="P1620">
            <v>-0.32564120549999998</v>
          </cell>
          <cell r="Q1620">
            <v>463.63575682049998</v>
          </cell>
          <cell r="R1620">
            <v>-68.333333469999999</v>
          </cell>
        </row>
        <row r="1621">
          <cell r="E1621" t="str">
            <v>TMA0000274</v>
          </cell>
          <cell r="F1621" t="str">
            <v>奥铃升级补盲纸箱</v>
          </cell>
          <cell r="G1621" t="str">
            <v>AB楞 510*330*290</v>
          </cell>
          <cell r="H1621" t="str">
            <v>Ea</v>
          </cell>
          <cell r="I1621">
            <v>3.0599999999999999E-6</v>
          </cell>
          <cell r="J1621">
            <v>4.6766921346999997</v>
          </cell>
          <cell r="K1621">
            <v>5.0679999999999996</v>
          </cell>
          <cell r="L1621">
            <v>1.43107E-5</v>
          </cell>
          <cell r="M1621">
            <v>34</v>
          </cell>
          <cell r="N1621">
            <v>4.8337417134000003</v>
          </cell>
          <cell r="O1621">
            <v>5.0679999999999996</v>
          </cell>
          <cell r="P1621">
            <v>-0.2342582866</v>
          </cell>
          <cell r="Q1621">
            <v>164.34721825560001</v>
          </cell>
          <cell r="R1621">
            <v>-33.333333400000001</v>
          </cell>
        </row>
        <row r="1622">
          <cell r="E1622" t="str">
            <v>TMA0000275</v>
          </cell>
          <cell r="F1622" t="str">
            <v>新驭菱左包装箱</v>
          </cell>
          <cell r="G1622" t="str">
            <v>瓦楞纸950*530*275</v>
          </cell>
          <cell r="H1622" t="str">
            <v>Ea</v>
          </cell>
          <cell r="I1622">
            <v>1.25</v>
          </cell>
          <cell r="J1622">
            <v>11.073462039600001</v>
          </cell>
          <cell r="K1622">
            <v>12</v>
          </cell>
          <cell r="L1622">
            <v>13.8418275495</v>
          </cell>
          <cell r="M1622">
            <v>41</v>
          </cell>
          <cell r="N1622">
            <v>11.4453237096</v>
          </cell>
          <cell r="O1622">
            <v>12</v>
          </cell>
          <cell r="P1622">
            <v>-0.55467629039999999</v>
          </cell>
          <cell r="Q1622">
            <v>469.2582720936</v>
          </cell>
          <cell r="R1622">
            <v>-41</v>
          </cell>
        </row>
        <row r="1623">
          <cell r="E1623" t="str">
            <v>TMA0000276</v>
          </cell>
          <cell r="F1623" t="str">
            <v>新驭菱右包装箱</v>
          </cell>
          <cell r="G1623" t="str">
            <v>瓦楞纸950*530*275</v>
          </cell>
          <cell r="H1623" t="str">
            <v>Ea</v>
          </cell>
          <cell r="I1623">
            <v>0</v>
          </cell>
          <cell r="J1623">
            <v>12</v>
          </cell>
          <cell r="K1623">
            <v>12</v>
          </cell>
          <cell r="L1623">
            <v>0</v>
          </cell>
          <cell r="M1623">
            <v>32</v>
          </cell>
          <cell r="N1623">
            <v>12</v>
          </cell>
          <cell r="O1623">
            <v>12</v>
          </cell>
          <cell r="P1623">
            <v>0</v>
          </cell>
          <cell r="Q1623">
            <v>384</v>
          </cell>
          <cell r="R1623">
            <v>-32</v>
          </cell>
        </row>
        <row r="1624">
          <cell r="E1624" t="str">
            <v>TMA0000277</v>
          </cell>
          <cell r="F1624" t="str">
            <v>45*28塑料袋</v>
          </cell>
          <cell r="G1624" t="str">
            <v>PE 280*450mm</v>
          </cell>
          <cell r="H1624" t="str">
            <v>Ea</v>
          </cell>
          <cell r="I1624">
            <v>200</v>
          </cell>
          <cell r="J1624">
            <v>2.68531454E-2</v>
          </cell>
          <cell r="K1624">
            <v>2.9100000000000001E-2</v>
          </cell>
          <cell r="L1624">
            <v>5.3706290799999996</v>
          </cell>
          <cell r="M1624">
            <v>40270</v>
          </cell>
          <cell r="N1624">
            <v>2.7754910000000001E-2</v>
          </cell>
          <cell r="O1624">
            <v>2.9100000000000001E-2</v>
          </cell>
          <cell r="P1624">
            <v>-1.34509E-3</v>
          </cell>
          <cell r="Q1624">
            <v>1117.6902256999999</v>
          </cell>
          <cell r="R1624">
            <v>-40270</v>
          </cell>
        </row>
        <row r="1625">
          <cell r="E1625" t="str">
            <v>TMA0000278</v>
          </cell>
          <cell r="F1625" t="str">
            <v>28*20塑料袋</v>
          </cell>
          <cell r="G1625" t="str">
            <v>200*280塑料袋</v>
          </cell>
          <cell r="H1625" t="str">
            <v>Ea</v>
          </cell>
          <cell r="I1625">
            <v>227</v>
          </cell>
          <cell r="J1625">
            <v>1.2088529400000001E-2</v>
          </cell>
          <cell r="K1625">
            <v>1.3100000000000001E-2</v>
          </cell>
          <cell r="L1625">
            <v>2.7440961738</v>
          </cell>
          <cell r="M1625">
            <v>42170</v>
          </cell>
          <cell r="N1625">
            <v>1.24944784E-2</v>
          </cell>
          <cell r="O1625">
            <v>1.3100000000000001E-2</v>
          </cell>
          <cell r="P1625">
            <v>-6.0552160000000002E-4</v>
          </cell>
          <cell r="Q1625">
            <v>526.89215412800002</v>
          </cell>
          <cell r="R1625">
            <v>-42170</v>
          </cell>
        </row>
        <row r="1626">
          <cell r="E1626" t="str">
            <v>TMA0000281</v>
          </cell>
          <cell r="F1626" t="str">
            <v>20*40塑料袋</v>
          </cell>
          <cell r="G1626" t="str">
            <v>PE</v>
          </cell>
          <cell r="H1626" t="str">
            <v>Ea</v>
          </cell>
          <cell r="I1626">
            <v>151</v>
          </cell>
          <cell r="J1626">
            <v>1.2088529400000001E-2</v>
          </cell>
          <cell r="K1626">
            <v>1.3100000000000001E-2</v>
          </cell>
          <cell r="L1626">
            <v>1.8253679394</v>
          </cell>
          <cell r="M1626">
            <v>0</v>
          </cell>
          <cell r="N1626">
            <v>1.24944784E-2</v>
          </cell>
          <cell r="O1626">
            <v>1.3100000000000001E-2</v>
          </cell>
          <cell r="P1626">
            <v>-6.0552160000000002E-4</v>
          </cell>
          <cell r="Q1626">
            <v>0</v>
          </cell>
          <cell r="R1626">
            <v>0</v>
          </cell>
        </row>
        <row r="1627">
          <cell r="E1627" t="str">
            <v>TMA0000282</v>
          </cell>
          <cell r="F1627" t="str">
            <v>45*30气泡袋</v>
          </cell>
          <cell r="G1627" t="str">
            <v>PE 450*300气泡袋</v>
          </cell>
          <cell r="H1627" t="str">
            <v>Ea</v>
          </cell>
          <cell r="I1627">
            <v>0</v>
          </cell>
          <cell r="J1627">
            <v>0.28999999999999998</v>
          </cell>
          <cell r="K1627">
            <v>0.28999999999999998</v>
          </cell>
          <cell r="L1627">
            <v>0</v>
          </cell>
          <cell r="M1627">
            <v>1000</v>
          </cell>
          <cell r="N1627">
            <v>0.28999999999999998</v>
          </cell>
          <cell r="O1627">
            <v>0.28999999999999998</v>
          </cell>
          <cell r="P1627">
            <v>0</v>
          </cell>
          <cell r="Q1627">
            <v>290</v>
          </cell>
          <cell r="R1627">
            <v>-1000</v>
          </cell>
        </row>
        <row r="1628">
          <cell r="E1628" t="str">
            <v>TMA0000283</v>
          </cell>
          <cell r="F1628" t="str">
            <v>45*45气泡袋</v>
          </cell>
          <cell r="G1628" t="str">
            <v>PE</v>
          </cell>
          <cell r="H1628" t="str">
            <v>Ea</v>
          </cell>
          <cell r="I1628">
            <v>0</v>
          </cell>
          <cell r="J1628">
            <v>0.43</v>
          </cell>
          <cell r="K1628">
            <v>0.43</v>
          </cell>
          <cell r="L1628">
            <v>0</v>
          </cell>
          <cell r="M1628">
            <v>17223</v>
          </cell>
          <cell r="N1628">
            <v>0.43</v>
          </cell>
          <cell r="O1628">
            <v>0.43</v>
          </cell>
          <cell r="P1628">
            <v>0</v>
          </cell>
          <cell r="Q1628">
            <v>7405.89</v>
          </cell>
          <cell r="R1628">
            <v>-17223</v>
          </cell>
        </row>
        <row r="1629">
          <cell r="E1629" t="str">
            <v>TMA0000286</v>
          </cell>
          <cell r="F1629" t="str">
            <v>手用拉伸膜</v>
          </cell>
          <cell r="H1629" t="str">
            <v>Ea</v>
          </cell>
          <cell r="I1629">
            <v>20</v>
          </cell>
          <cell r="J1629">
            <v>38.252351827299997</v>
          </cell>
          <cell r="K1629">
            <v>41.453000000000003</v>
          </cell>
          <cell r="L1629">
            <v>765.04703654599996</v>
          </cell>
          <cell r="M1629">
            <v>41</v>
          </cell>
          <cell r="N1629">
            <v>39.536916977799997</v>
          </cell>
          <cell r="O1629">
            <v>41.453000000000003</v>
          </cell>
          <cell r="P1629">
            <v>-1.9160830222</v>
          </cell>
          <cell r="Q1629">
            <v>1621.0135960898001</v>
          </cell>
          <cell r="R1629">
            <v>-47</v>
          </cell>
        </row>
        <row r="1630">
          <cell r="E1630" t="str">
            <v>TMA0000288</v>
          </cell>
          <cell r="F1630" t="str">
            <v>五征条码(防水)</v>
          </cell>
          <cell r="G1630" t="str">
            <v>不干胶贴纸80*40</v>
          </cell>
          <cell r="H1630" t="str">
            <v>Ea</v>
          </cell>
          <cell r="I1630">
            <v>50000</v>
          </cell>
          <cell r="J1630">
            <v>4.4939800100000003E-2</v>
          </cell>
          <cell r="K1630">
            <v>4.87E-2</v>
          </cell>
          <cell r="L1630">
            <v>2246.9900050000001</v>
          </cell>
          <cell r="M1630">
            <v>0</v>
          </cell>
          <cell r="N1630">
            <v>4.6448938699999998E-2</v>
          </cell>
          <cell r="O1630">
            <v>4.87E-2</v>
          </cell>
          <cell r="P1630">
            <v>-2.2510613E-3</v>
          </cell>
          <cell r="Q1630">
            <v>0</v>
          </cell>
          <cell r="R1630">
            <v>0</v>
          </cell>
        </row>
        <row r="1631">
          <cell r="E1631" t="str">
            <v>TMA0000298</v>
          </cell>
          <cell r="F1631" t="str">
            <v>出口L型室纸箱(25只)</v>
          </cell>
          <cell r="G1631" t="str">
            <v>七层AB楞460*460*170</v>
          </cell>
          <cell r="H1631" t="str">
            <v>Ea</v>
          </cell>
          <cell r="I1631">
            <v>10</v>
          </cell>
          <cell r="J1631">
            <v>5.5287950387000002</v>
          </cell>
          <cell r="K1631">
            <v>5.9913999999999996</v>
          </cell>
          <cell r="L1631">
            <v>55.287950387000002</v>
          </cell>
          <cell r="M1631">
            <v>3</v>
          </cell>
          <cell r="N1631">
            <v>5.7144593728000004</v>
          </cell>
          <cell r="O1631">
            <v>5.9913999999999996</v>
          </cell>
          <cell r="P1631">
            <v>-0.27694062720000001</v>
          </cell>
          <cell r="Q1631">
            <v>17.143378118400001</v>
          </cell>
          <cell r="R1631">
            <v>-4</v>
          </cell>
        </row>
        <row r="1632">
          <cell r="E1632" t="str">
            <v>TMA0000318</v>
          </cell>
          <cell r="F1632" t="str">
            <v>K1左纸箱</v>
          </cell>
          <cell r="G1632" t="str">
            <v>AB楞 720*400*370</v>
          </cell>
          <cell r="H1632" t="str">
            <v>Ea</v>
          </cell>
          <cell r="I1632">
            <v>0.75</v>
          </cell>
          <cell r="J1632">
            <v>6.5319584205999996</v>
          </cell>
          <cell r="K1632">
            <v>7.0785</v>
          </cell>
          <cell r="L1632">
            <v>4.8989688155</v>
          </cell>
          <cell r="M1632">
            <v>0</v>
          </cell>
          <cell r="N1632">
            <v>6.7513103232000002</v>
          </cell>
          <cell r="O1632">
            <v>7.0785</v>
          </cell>
          <cell r="P1632">
            <v>-0.3271896768</v>
          </cell>
          <cell r="Q1632">
            <v>0</v>
          </cell>
          <cell r="R1632">
            <v>0</v>
          </cell>
        </row>
        <row r="1633">
          <cell r="E1633" t="str">
            <v>TMA0000323</v>
          </cell>
          <cell r="F1633" t="str">
            <v>一汽军车纸箱</v>
          </cell>
          <cell r="G1633" t="str">
            <v>AB楞 600*400*450</v>
          </cell>
          <cell r="H1633" t="str">
            <v>Ea</v>
          </cell>
          <cell r="I1633">
            <v>7</v>
          </cell>
          <cell r="J1633">
            <v>7.7456098601000001</v>
          </cell>
          <cell r="K1633">
            <v>8.3937000000000008</v>
          </cell>
          <cell r="L1633">
            <v>54.219269020699997</v>
          </cell>
          <cell r="M1633">
            <v>47</v>
          </cell>
          <cell r="N1633">
            <v>8.3937000000000008</v>
          </cell>
          <cell r="O1633">
            <v>8.3937000000000008</v>
          </cell>
          <cell r="P1633">
            <v>0</v>
          </cell>
          <cell r="Q1633">
            <v>394.50389999999999</v>
          </cell>
          <cell r="R1633">
            <v>-54</v>
          </cell>
        </row>
        <row r="1634">
          <cell r="E1634" t="str">
            <v>TMA0000360</v>
          </cell>
          <cell r="F1634" t="str">
            <v>R商标</v>
          </cell>
          <cell r="H1634" t="str">
            <v>Ea</v>
          </cell>
          <cell r="I1634">
            <v>4848</v>
          </cell>
          <cell r="J1634">
            <v>2.5561241500000002E-2</v>
          </cell>
          <cell r="K1634">
            <v>2.7699999999999999E-2</v>
          </cell>
          <cell r="L1634">
            <v>123.920898792</v>
          </cell>
          <cell r="M1634">
            <v>0</v>
          </cell>
          <cell r="N1634">
            <v>2.6419622199999999E-2</v>
          </cell>
          <cell r="O1634">
            <v>2.7699999999999999E-2</v>
          </cell>
          <cell r="P1634">
            <v>-1.2803777999999999E-3</v>
          </cell>
          <cell r="Q1634">
            <v>0</v>
          </cell>
          <cell r="R1634">
            <v>-882</v>
          </cell>
        </row>
        <row r="1635">
          <cell r="E1635" t="str">
            <v>TMA0000361</v>
          </cell>
          <cell r="F1635" t="str">
            <v>L商标</v>
          </cell>
          <cell r="H1635" t="str">
            <v>Ea</v>
          </cell>
          <cell r="I1635">
            <v>5734</v>
          </cell>
          <cell r="J1635">
            <v>2.68531454E-2</v>
          </cell>
          <cell r="K1635">
            <v>2.9100000000000001E-2</v>
          </cell>
          <cell r="L1635">
            <v>153.9759357236</v>
          </cell>
          <cell r="M1635">
            <v>0</v>
          </cell>
          <cell r="N1635">
            <v>2.7754910000000001E-2</v>
          </cell>
          <cell r="O1635">
            <v>2.9100000000000001E-2</v>
          </cell>
          <cell r="P1635">
            <v>-1.34509E-3</v>
          </cell>
          <cell r="Q1635">
            <v>0</v>
          </cell>
          <cell r="R1635">
            <v>-882</v>
          </cell>
        </row>
        <row r="1636">
          <cell r="E1636" t="str">
            <v>TMA0000371</v>
          </cell>
          <cell r="F1636" t="str">
            <v>左椭圆合格证(出口椭圆合)</v>
          </cell>
          <cell r="G1636" t="str">
            <v>单面不干胶</v>
          </cell>
          <cell r="H1636" t="str">
            <v>Ea</v>
          </cell>
          <cell r="I1636">
            <v>5659</v>
          </cell>
          <cell r="J1636">
            <v>4.4755242399999999E-2</v>
          </cell>
          <cell r="K1636">
            <v>4.8500000000000001E-2</v>
          </cell>
          <cell r="L1636">
            <v>253.26991674160001</v>
          </cell>
          <cell r="M1636">
            <v>0</v>
          </cell>
          <cell r="N1636">
            <v>4.6258183299999998E-2</v>
          </cell>
          <cell r="O1636">
            <v>4.8500000000000001E-2</v>
          </cell>
          <cell r="P1636">
            <v>-2.2418167E-3</v>
          </cell>
          <cell r="Q1636">
            <v>0</v>
          </cell>
          <cell r="R1636">
            <v>-250</v>
          </cell>
        </row>
        <row r="1637">
          <cell r="E1637" t="str">
            <v>TMA0000372</v>
          </cell>
          <cell r="F1637" t="str">
            <v>24V商标</v>
          </cell>
          <cell r="G1637" t="str">
            <v>单面不干胶贴纸</v>
          </cell>
          <cell r="H1637" t="str">
            <v>Ea</v>
          </cell>
          <cell r="I1637">
            <v>1442.9999969999999</v>
          </cell>
          <cell r="J1637">
            <v>1.7902096999999999E-2</v>
          </cell>
          <cell r="K1637">
            <v>1.9400000000000001E-2</v>
          </cell>
          <cell r="L1637">
            <v>25.832725917299999</v>
          </cell>
          <cell r="M1637">
            <v>0</v>
          </cell>
          <cell r="N1637">
            <v>1.8503273300000001E-2</v>
          </cell>
          <cell r="O1637">
            <v>1.9400000000000001E-2</v>
          </cell>
          <cell r="P1637">
            <v>-8.9672669999999995E-4</v>
          </cell>
          <cell r="Q1637">
            <v>0</v>
          </cell>
          <cell r="R1637">
            <v>0</v>
          </cell>
        </row>
        <row r="1638">
          <cell r="E1638" t="str">
            <v>TMA0000373</v>
          </cell>
          <cell r="F1638" t="str">
            <v>12V商标</v>
          </cell>
          <cell r="G1638" t="str">
            <v>单面不干胶贴纸</v>
          </cell>
          <cell r="H1638" t="str">
            <v>Ea</v>
          </cell>
          <cell r="I1638">
            <v>414.33750800000001</v>
          </cell>
          <cell r="J1638">
            <v>1.7902096999999999E-2</v>
          </cell>
          <cell r="K1638">
            <v>1.9400000000000001E-2</v>
          </cell>
          <cell r="L1638">
            <v>7.4175102590000002</v>
          </cell>
          <cell r="M1638">
            <v>2800</v>
          </cell>
          <cell r="N1638">
            <v>1.8503273300000001E-2</v>
          </cell>
          <cell r="O1638">
            <v>1.9400000000000001E-2</v>
          </cell>
          <cell r="P1638">
            <v>-8.9672669999999995E-4</v>
          </cell>
          <cell r="Q1638">
            <v>51.809165239999999</v>
          </cell>
          <cell r="R1638">
            <v>-1180</v>
          </cell>
        </row>
        <row r="1639">
          <cell r="E1639" t="str">
            <v>TMA0000381</v>
          </cell>
          <cell r="F1639" t="str">
            <v>捷运前下视纸箱</v>
          </cell>
          <cell r="G1639" t="str">
            <v>AB楞 760*360*250</v>
          </cell>
          <cell r="H1639" t="str">
            <v>Ea</v>
          </cell>
          <cell r="I1639">
            <v>13</v>
          </cell>
          <cell r="J1639">
            <v>3.6833103109000001</v>
          </cell>
          <cell r="K1639">
            <v>3.9914999999999998</v>
          </cell>
          <cell r="L1639">
            <v>47.8830340417</v>
          </cell>
          <cell r="M1639">
            <v>0</v>
          </cell>
          <cell r="N1639">
            <v>3.9914999999999998</v>
          </cell>
          <cell r="O1639">
            <v>3.9914999999999998</v>
          </cell>
          <cell r="P1639">
            <v>0</v>
          </cell>
          <cell r="Q1639">
            <v>0</v>
          </cell>
          <cell r="R1639">
            <v>-13</v>
          </cell>
        </row>
        <row r="1640">
          <cell r="E1640" t="str">
            <v>TMA0000394</v>
          </cell>
          <cell r="F1640" t="str">
            <v>3053下座纸箱</v>
          </cell>
          <cell r="G1640" t="str">
            <v>AB楞 580*440*200</v>
          </cell>
          <cell r="H1640" t="str">
            <v>Ea</v>
          </cell>
          <cell r="I1640">
            <v>1.6666789799999999</v>
          </cell>
          <cell r="J1640">
            <v>3.2234847997</v>
          </cell>
          <cell r="K1640">
            <v>3.4931999999999999</v>
          </cell>
          <cell r="L1640">
            <v>5.3725143580000001</v>
          </cell>
          <cell r="M1640">
            <v>40</v>
          </cell>
          <cell r="N1640">
            <v>3.3317337319</v>
          </cell>
          <cell r="O1640">
            <v>3.4931999999999999</v>
          </cell>
          <cell r="P1640">
            <v>-0.1614662681</v>
          </cell>
          <cell r="Q1640">
            <v>133.26934927600001</v>
          </cell>
          <cell r="R1640">
            <v>-35.666673000000003</v>
          </cell>
        </row>
        <row r="1641">
          <cell r="E1641" t="str">
            <v>TMA0000396</v>
          </cell>
          <cell r="F1641" t="str">
            <v>L型901A0纸箱(25)</v>
          </cell>
          <cell r="G1641" t="str">
            <v>AB楞 460*460*170</v>
          </cell>
          <cell r="H1641" t="str">
            <v>Ea</v>
          </cell>
          <cell r="I1641">
            <v>0</v>
          </cell>
          <cell r="J1641">
            <v>3.7008999999999999</v>
          </cell>
          <cell r="K1641">
            <v>3.7008999999999999</v>
          </cell>
          <cell r="L1641">
            <v>0</v>
          </cell>
          <cell r="M1641">
            <v>100</v>
          </cell>
          <cell r="N1641">
            <v>3.7008999999999999</v>
          </cell>
          <cell r="O1641">
            <v>3.7008999999999999</v>
          </cell>
          <cell r="P1641">
            <v>0</v>
          </cell>
          <cell r="Q1641">
            <v>370.09</v>
          </cell>
          <cell r="R1641">
            <v>-100</v>
          </cell>
        </row>
        <row r="1642">
          <cell r="E1642" t="str">
            <v>TMA0000397</v>
          </cell>
          <cell r="F1642" t="str">
            <v>L型3000纸箱(25)</v>
          </cell>
          <cell r="G1642" t="str">
            <v>AB楞 460*460*170</v>
          </cell>
          <cell r="H1642" t="str">
            <v>Ea</v>
          </cell>
          <cell r="I1642">
            <v>0</v>
          </cell>
          <cell r="J1642">
            <v>3.7008999999999999</v>
          </cell>
          <cell r="K1642">
            <v>3.7008999999999999</v>
          </cell>
          <cell r="L1642">
            <v>0</v>
          </cell>
          <cell r="M1642">
            <v>68</v>
          </cell>
          <cell r="N1642">
            <v>3.5298332097</v>
          </cell>
          <cell r="O1642">
            <v>3.7008999999999999</v>
          </cell>
          <cell r="P1642">
            <v>-0.17106679029999999</v>
          </cell>
          <cell r="Q1642">
            <v>240.02865825960001</v>
          </cell>
          <cell r="R1642">
            <v>-54</v>
          </cell>
        </row>
        <row r="1643">
          <cell r="E1643" t="str">
            <v>TMA0000398</v>
          </cell>
          <cell r="F1643" t="str">
            <v>L型室纸箱(新-25只)</v>
          </cell>
          <cell r="G1643" t="str">
            <v>AB楞 460*460*170</v>
          </cell>
          <cell r="H1643" t="str">
            <v>Ea</v>
          </cell>
          <cell r="I1643">
            <v>19</v>
          </cell>
          <cell r="J1643">
            <v>3.4151479719000002</v>
          </cell>
          <cell r="K1643">
            <v>3.7008999999999999</v>
          </cell>
          <cell r="L1643">
            <v>64.887811466100004</v>
          </cell>
          <cell r="M1643">
            <v>0</v>
          </cell>
          <cell r="N1643">
            <v>3.5298332097</v>
          </cell>
          <cell r="O1643">
            <v>3.7008999999999999</v>
          </cell>
          <cell r="P1643">
            <v>-0.17106679029999999</v>
          </cell>
          <cell r="Q1643">
            <v>0</v>
          </cell>
          <cell r="R1643">
            <v>-16</v>
          </cell>
        </row>
        <row r="1644">
          <cell r="E1644" t="str">
            <v>TMA0000399</v>
          </cell>
          <cell r="F1644" t="str">
            <v>1029纸箱</v>
          </cell>
          <cell r="G1644" t="str">
            <v>AB楞 490*260*400</v>
          </cell>
          <cell r="H1644" t="str">
            <v>Ea</v>
          </cell>
          <cell r="I1644">
            <v>1.166666395</v>
          </cell>
          <cell r="J1644">
            <v>2.4349620236999998</v>
          </cell>
          <cell r="K1644">
            <v>2.6387</v>
          </cell>
          <cell r="L1644">
            <v>2.8407883662</v>
          </cell>
          <cell r="M1644">
            <v>4</v>
          </cell>
          <cell r="N1644">
            <v>2.5167313060000001</v>
          </cell>
          <cell r="O1644">
            <v>2.6387</v>
          </cell>
          <cell r="P1644">
            <v>-0.121968694</v>
          </cell>
          <cell r="Q1644">
            <v>10.066925224</v>
          </cell>
          <cell r="R1644">
            <v>-2.6666666399999999</v>
          </cell>
        </row>
        <row r="1645">
          <cell r="E1645" t="str">
            <v>TMA0000420</v>
          </cell>
          <cell r="F1645" t="str">
            <v>翻转标识</v>
          </cell>
          <cell r="H1645" t="str">
            <v>Ea</v>
          </cell>
          <cell r="I1645">
            <v>8500</v>
          </cell>
          <cell r="J1645">
            <v>0.33866338070000002</v>
          </cell>
          <cell r="K1645">
            <v>0.36699999999999999</v>
          </cell>
          <cell r="L1645">
            <v>2878.63873595</v>
          </cell>
          <cell r="M1645">
            <v>0</v>
          </cell>
          <cell r="N1645">
            <v>0.3500361501</v>
          </cell>
          <cell r="O1645">
            <v>0.36699999999999999</v>
          </cell>
          <cell r="P1645">
            <v>-1.6963849900000001E-2</v>
          </cell>
          <cell r="Q1645">
            <v>0</v>
          </cell>
          <cell r="R1645">
            <v>0</v>
          </cell>
        </row>
        <row r="1646">
          <cell r="E1646" t="str">
            <v>TMA0000421</v>
          </cell>
          <cell r="F1646" t="str">
            <v>VT后视镜纸箱</v>
          </cell>
          <cell r="G1646" t="str">
            <v>910*620*280</v>
          </cell>
          <cell r="H1646" t="str">
            <v>Ea</v>
          </cell>
          <cell r="I1646">
            <v>1.75</v>
          </cell>
          <cell r="J1646">
            <v>12.988155905099999</v>
          </cell>
          <cell r="K1646">
            <v>14.0749</v>
          </cell>
          <cell r="L1646">
            <v>22.729272833900001</v>
          </cell>
          <cell r="M1646">
            <v>33</v>
          </cell>
          <cell r="N1646">
            <v>13.4243155567</v>
          </cell>
          <cell r="O1646">
            <v>14.0749</v>
          </cell>
          <cell r="P1646">
            <v>-0.65058444329999998</v>
          </cell>
          <cell r="Q1646">
            <v>443.00241337109998</v>
          </cell>
          <cell r="R1646">
            <v>-32.25</v>
          </cell>
        </row>
        <row r="1647">
          <cell r="E1647" t="str">
            <v>TMA0000422</v>
          </cell>
          <cell r="F1647" t="str">
            <v>C7补盲镜体包装箱</v>
          </cell>
          <cell r="G1647" t="str">
            <v>700*550*280</v>
          </cell>
          <cell r="H1647" t="str">
            <v>Ea</v>
          </cell>
          <cell r="I1647">
            <v>1</v>
          </cell>
          <cell r="J1647">
            <v>6.5322352572</v>
          </cell>
          <cell r="K1647">
            <v>7.0788000000000002</v>
          </cell>
          <cell r="L1647">
            <v>6.5322352572</v>
          </cell>
          <cell r="M1647">
            <v>5</v>
          </cell>
          <cell r="N1647">
            <v>6.7515964562999997</v>
          </cell>
          <cell r="O1647">
            <v>7.0788000000000002</v>
          </cell>
          <cell r="P1647">
            <v>-0.32720354369999999</v>
          </cell>
          <cell r="Q1647">
            <v>33.757982281499999</v>
          </cell>
          <cell r="R1647">
            <v>-5</v>
          </cell>
        </row>
        <row r="1648">
          <cell r="E1648" t="str">
            <v>TMA0000423</v>
          </cell>
          <cell r="F1648" t="str">
            <v>C7补盲镜体盖包装箱</v>
          </cell>
          <cell r="G1648" t="str">
            <v>720*570*80</v>
          </cell>
          <cell r="H1648" t="str">
            <v>Ea</v>
          </cell>
          <cell r="I1648">
            <v>1</v>
          </cell>
          <cell r="J1648">
            <v>5.1952992735999999</v>
          </cell>
          <cell r="K1648">
            <v>5.63</v>
          </cell>
          <cell r="L1648">
            <v>5.1952992735999999</v>
          </cell>
          <cell r="M1648">
            <v>5</v>
          </cell>
          <cell r="N1648">
            <v>5.3697643737999998</v>
          </cell>
          <cell r="O1648">
            <v>5.63</v>
          </cell>
          <cell r="P1648">
            <v>-0.26023562620000001</v>
          </cell>
          <cell r="Q1648">
            <v>26.848821868999998</v>
          </cell>
          <cell r="R1648">
            <v>-5</v>
          </cell>
        </row>
        <row r="1649">
          <cell r="E1649" t="str">
            <v>TMA0000424</v>
          </cell>
          <cell r="F1649" t="str">
            <v>ETX补盲镜纸箱新国标</v>
          </cell>
          <cell r="G1649" t="str">
            <v>650*340*280</v>
          </cell>
          <cell r="H1649" t="str">
            <v>Ea</v>
          </cell>
          <cell r="I1649">
            <v>0.6</v>
          </cell>
          <cell r="J1649">
            <v>7.0287877508000003</v>
          </cell>
          <cell r="K1649">
            <v>7.6169000000000002</v>
          </cell>
          <cell r="L1649">
            <v>4.2172726505</v>
          </cell>
          <cell r="M1649">
            <v>0</v>
          </cell>
          <cell r="N1649">
            <v>7.2648238469999997</v>
          </cell>
          <cell r="O1649">
            <v>7.6169000000000002</v>
          </cell>
          <cell r="P1649">
            <v>-0.352076153</v>
          </cell>
          <cell r="Q1649">
            <v>0</v>
          </cell>
          <cell r="R1649">
            <v>0</v>
          </cell>
        </row>
        <row r="1650">
          <cell r="E1650" t="str">
            <v>TMA0000425</v>
          </cell>
          <cell r="F1650" t="str">
            <v>VT高顶前下视镜包装箱</v>
          </cell>
          <cell r="G1650" t="str">
            <v>410*580*440</v>
          </cell>
          <cell r="H1650" t="str">
            <v>Ea</v>
          </cell>
          <cell r="I1650">
            <v>0.2</v>
          </cell>
          <cell r="J1650">
            <v>10.535568620999999</v>
          </cell>
          <cell r="K1650">
            <v>11.4171</v>
          </cell>
          <cell r="L1650">
            <v>2.1071137242</v>
          </cell>
          <cell r="M1650">
            <v>0</v>
          </cell>
          <cell r="N1650">
            <v>10.8893671104</v>
          </cell>
          <cell r="O1650">
            <v>11.4171</v>
          </cell>
          <cell r="P1650">
            <v>-0.52773288959999998</v>
          </cell>
          <cell r="Q1650">
            <v>0</v>
          </cell>
          <cell r="R1650">
            <v>0</v>
          </cell>
        </row>
        <row r="1651">
          <cell r="E1651" t="str">
            <v>TMA0000426</v>
          </cell>
          <cell r="F1651" t="str">
            <v>VT平顶前下视镜包装箱</v>
          </cell>
          <cell r="G1651" t="str">
            <v>410*580*440</v>
          </cell>
          <cell r="H1651" t="str">
            <v>Ea</v>
          </cell>
          <cell r="I1651">
            <v>0</v>
          </cell>
          <cell r="J1651">
            <v>11.466900000000001</v>
          </cell>
          <cell r="K1651">
            <v>11.466900000000001</v>
          </cell>
          <cell r="L1651">
            <v>0</v>
          </cell>
          <cell r="M1651">
            <v>5</v>
          </cell>
          <cell r="N1651">
            <v>11.466900000000001</v>
          </cell>
          <cell r="O1651">
            <v>11.466900000000001</v>
          </cell>
          <cell r="P1651">
            <v>0</v>
          </cell>
          <cell r="Q1651">
            <v>57.334499999999998</v>
          </cell>
          <cell r="R1651">
            <v>-5</v>
          </cell>
        </row>
        <row r="1652">
          <cell r="E1652" t="str">
            <v>TMA0000428</v>
          </cell>
          <cell r="F1652" t="str">
            <v>曼项目前下视镜装箱单</v>
          </cell>
          <cell r="H1652" t="str">
            <v>Ea</v>
          </cell>
          <cell r="I1652">
            <v>725</v>
          </cell>
          <cell r="J1652">
            <v>0.26880829099999998</v>
          </cell>
          <cell r="K1652">
            <v>0.2913</v>
          </cell>
          <cell r="L1652">
            <v>194.886010975</v>
          </cell>
          <cell r="M1652">
            <v>0</v>
          </cell>
          <cell r="N1652">
            <v>0.27783523310000002</v>
          </cell>
          <cell r="O1652">
            <v>0.2913</v>
          </cell>
          <cell r="P1652">
            <v>-1.3464766899999999E-2</v>
          </cell>
          <cell r="Q1652">
            <v>0</v>
          </cell>
          <cell r="R1652">
            <v>-411</v>
          </cell>
        </row>
        <row r="1653">
          <cell r="E1653" t="str">
            <v>TMA0000429</v>
          </cell>
          <cell r="F1653" t="str">
            <v>C7路面镜装箱单</v>
          </cell>
          <cell r="H1653" t="str">
            <v>Ea</v>
          </cell>
          <cell r="I1653">
            <v>120</v>
          </cell>
          <cell r="J1653">
            <v>0.27683655099999999</v>
          </cell>
          <cell r="K1653">
            <v>0.3</v>
          </cell>
          <cell r="L1653">
            <v>33.220386120000001</v>
          </cell>
          <cell r="M1653">
            <v>0</v>
          </cell>
          <cell r="N1653">
            <v>0.28613309269999998</v>
          </cell>
          <cell r="O1653">
            <v>0.3</v>
          </cell>
          <cell r="P1653">
            <v>-1.38669073E-2</v>
          </cell>
          <cell r="Q1653">
            <v>0</v>
          </cell>
          <cell r="R1653">
            <v>0</v>
          </cell>
        </row>
        <row r="1654">
          <cell r="E1654" t="str">
            <v>TMA0000434</v>
          </cell>
          <cell r="F1654" t="str">
            <v>6486室内镜纸箱</v>
          </cell>
          <cell r="G1654" t="str">
            <v>560*360*280</v>
          </cell>
          <cell r="H1654" t="str">
            <v>Ea</v>
          </cell>
          <cell r="I1654">
            <v>3.7105299999999999</v>
          </cell>
          <cell r="J1654">
            <v>7.6400428553999999</v>
          </cell>
          <cell r="K1654">
            <v>8.2792999999999992</v>
          </cell>
          <cell r="L1654">
            <v>28.348608216199999</v>
          </cell>
          <cell r="M1654">
            <v>6</v>
          </cell>
          <cell r="N1654">
            <v>8.2792999999999992</v>
          </cell>
          <cell r="O1654">
            <v>8.2792999999999992</v>
          </cell>
          <cell r="P1654">
            <v>0</v>
          </cell>
          <cell r="Q1654">
            <v>49.675800000000002</v>
          </cell>
          <cell r="R1654">
            <v>-9.7105300000000003</v>
          </cell>
        </row>
        <row r="1655">
          <cell r="E1655" t="str">
            <v>TMA0000435</v>
          </cell>
          <cell r="F1655" t="str">
            <v>ETX路面镜纸箱</v>
          </cell>
          <cell r="G1655" t="str">
            <v>660*560*300</v>
          </cell>
          <cell r="H1655" t="str">
            <v>Ea</v>
          </cell>
          <cell r="I1655">
            <v>3.2</v>
          </cell>
          <cell r="J1655">
            <v>9.2061995032000006</v>
          </cell>
          <cell r="K1655">
            <v>9.9764999999999997</v>
          </cell>
          <cell r="L1655">
            <v>29.4598384102</v>
          </cell>
          <cell r="M1655">
            <v>0</v>
          </cell>
          <cell r="N1655">
            <v>9.5153559991000005</v>
          </cell>
          <cell r="O1655">
            <v>9.9764999999999997</v>
          </cell>
          <cell r="P1655">
            <v>-0.46114400090000002</v>
          </cell>
          <cell r="Q1655">
            <v>0</v>
          </cell>
          <cell r="R1655">
            <v>0</v>
          </cell>
        </row>
        <row r="1656">
          <cell r="E1656" t="str">
            <v>TMA0000436</v>
          </cell>
          <cell r="F1656" t="str">
            <v>曼项目前下视镜包装箱</v>
          </cell>
          <cell r="G1656" t="str">
            <v>底1080*530*310</v>
          </cell>
          <cell r="H1656" t="str">
            <v>Ea</v>
          </cell>
          <cell r="I1656">
            <v>0</v>
          </cell>
          <cell r="J1656">
            <v>16.227499999999999</v>
          </cell>
          <cell r="K1656">
            <v>16.227499999999999</v>
          </cell>
          <cell r="L1656">
            <v>0</v>
          </cell>
          <cell r="M1656">
            <v>453</v>
          </cell>
          <cell r="N1656">
            <v>15.4774158748</v>
          </cell>
          <cell r="O1656">
            <v>16.227499999999999</v>
          </cell>
          <cell r="P1656">
            <v>-0.75008412520000001</v>
          </cell>
          <cell r="Q1656">
            <v>7011.2693912843997</v>
          </cell>
          <cell r="R1656">
            <v>-449.8</v>
          </cell>
        </row>
        <row r="1657">
          <cell r="E1657" t="str">
            <v>TMA0000437</v>
          </cell>
          <cell r="F1657" t="str">
            <v>豪泺纸箱</v>
          </cell>
          <cell r="G1657" t="str">
            <v>底1020*440*300</v>
          </cell>
          <cell r="H1657" t="str">
            <v>Ea</v>
          </cell>
          <cell r="I1657">
            <v>4.7240000000000002</v>
          </cell>
          <cell r="J1657">
            <v>9.8174546078000002</v>
          </cell>
          <cell r="K1657">
            <v>10.6389</v>
          </cell>
          <cell r="L1657">
            <v>46.377655567200001</v>
          </cell>
          <cell r="M1657">
            <v>101</v>
          </cell>
          <cell r="N1657">
            <v>10.1471378678</v>
          </cell>
          <cell r="O1657">
            <v>10.6389</v>
          </cell>
          <cell r="P1657">
            <v>-0.49176213219999998</v>
          </cell>
          <cell r="Q1657">
            <v>1024.8609246477999</v>
          </cell>
          <cell r="R1657">
            <v>-99.335999999999999</v>
          </cell>
        </row>
        <row r="1658">
          <cell r="E1658" t="str">
            <v>TMA0000441</v>
          </cell>
          <cell r="F1658" t="str">
            <v>B40外包装装箱单</v>
          </cell>
          <cell r="G1658" t="str">
            <v>不干胶贴纸114*65</v>
          </cell>
          <cell r="H1658" t="str">
            <v>Ea</v>
          </cell>
          <cell r="I1658">
            <v>12235.5</v>
          </cell>
          <cell r="J1658">
            <v>0.19157089329999999</v>
          </cell>
          <cell r="K1658">
            <v>0.20760000000000001</v>
          </cell>
          <cell r="L1658">
            <v>2343.9656649722001</v>
          </cell>
          <cell r="M1658">
            <v>0</v>
          </cell>
          <cell r="N1658">
            <v>0.1980041002</v>
          </cell>
          <cell r="O1658">
            <v>0.20760000000000001</v>
          </cell>
          <cell r="P1658">
            <v>-9.5958998E-3</v>
          </cell>
          <cell r="Q1658">
            <v>0</v>
          </cell>
          <cell r="R1658">
            <v>-3000</v>
          </cell>
        </row>
        <row r="1659">
          <cell r="E1659" t="str">
            <v>TMA0000459</v>
          </cell>
          <cell r="F1659" t="str">
            <v>欧曼条码</v>
          </cell>
          <cell r="G1659" t="str">
            <v>一卷2000个</v>
          </cell>
          <cell r="H1659" t="str">
            <v>EA</v>
          </cell>
          <cell r="I1659">
            <v>118000</v>
          </cell>
          <cell r="J1659">
            <v>2.1039577899999998E-2</v>
          </cell>
          <cell r="K1659">
            <v>2.2800000000000001E-2</v>
          </cell>
          <cell r="L1659">
            <v>2482.6701922000002</v>
          </cell>
          <cell r="M1659">
            <v>0</v>
          </cell>
          <cell r="N1659">
            <v>2.1746115E-2</v>
          </cell>
          <cell r="O1659">
            <v>2.2800000000000001E-2</v>
          </cell>
          <cell r="P1659">
            <v>-1.0538850000000001E-3</v>
          </cell>
          <cell r="Q1659">
            <v>0</v>
          </cell>
          <cell r="R1659">
            <v>0</v>
          </cell>
        </row>
        <row r="1660">
          <cell r="E1660" t="str">
            <v>TMA0000460</v>
          </cell>
          <cell r="F1660" t="str">
            <v>B40L保护膜300*200</v>
          </cell>
          <cell r="G1660" t="str">
            <v>半粘膜宽300</v>
          </cell>
          <cell r="H1660" t="str">
            <v>M</v>
          </cell>
          <cell r="I1660">
            <v>11200</v>
          </cell>
          <cell r="J1660">
            <v>0.39200055620000002</v>
          </cell>
          <cell r="K1660">
            <v>0.42480000000000001</v>
          </cell>
          <cell r="L1660">
            <v>4390.4062294400001</v>
          </cell>
          <cell r="M1660">
            <v>0</v>
          </cell>
          <cell r="N1660">
            <v>0.4051644593</v>
          </cell>
          <cell r="O1660">
            <v>0.42480000000000001</v>
          </cell>
          <cell r="P1660">
            <v>-1.9635540699999999E-2</v>
          </cell>
          <cell r="Q1660">
            <v>0</v>
          </cell>
          <cell r="R1660">
            <v>-1000</v>
          </cell>
        </row>
        <row r="1661">
          <cell r="E1661" t="str">
            <v>TMA0000461</v>
          </cell>
          <cell r="F1661" t="str">
            <v>出口七层17纸箱</v>
          </cell>
          <cell r="H1661" t="str">
            <v>Ea</v>
          </cell>
          <cell r="I1661">
            <v>0</v>
          </cell>
          <cell r="J1661">
            <v>9.1958000000000002</v>
          </cell>
          <cell r="K1661">
            <v>9.1958000000000002</v>
          </cell>
          <cell r="L1661">
            <v>0</v>
          </cell>
          <cell r="M1661">
            <v>32</v>
          </cell>
          <cell r="N1661">
            <v>8.7707423140999996</v>
          </cell>
          <cell r="O1661">
            <v>9.1958000000000002</v>
          </cell>
          <cell r="P1661">
            <v>-0.42505768589999998</v>
          </cell>
          <cell r="Q1661">
            <v>280.66375405119999</v>
          </cell>
          <cell r="R1661">
            <v>0</v>
          </cell>
        </row>
        <row r="1662">
          <cell r="E1662" t="str">
            <v>TMA0000462</v>
          </cell>
          <cell r="F1662" t="str">
            <v>H4补盲纸箱</v>
          </cell>
          <cell r="G1662" t="str">
            <v>650*480*320</v>
          </cell>
          <cell r="H1662" t="str">
            <v>Ea</v>
          </cell>
          <cell r="I1662">
            <v>0.3</v>
          </cell>
          <cell r="J1662">
            <v>10.008471827899999</v>
          </cell>
          <cell r="K1662">
            <v>10.8459</v>
          </cell>
          <cell r="L1662">
            <v>3.0025415484</v>
          </cell>
          <cell r="M1662">
            <v>0</v>
          </cell>
          <cell r="N1662">
            <v>10.344569701799999</v>
          </cell>
          <cell r="O1662">
            <v>10.8459</v>
          </cell>
          <cell r="P1662">
            <v>-0.50133029819999997</v>
          </cell>
          <cell r="Q1662">
            <v>0</v>
          </cell>
          <cell r="R1662">
            <v>0</v>
          </cell>
        </row>
        <row r="1663">
          <cell r="E1663" t="str">
            <v>TMA0000465</v>
          </cell>
          <cell r="F1663" t="str">
            <v>铰链扶手纸箱</v>
          </cell>
          <cell r="G1663" t="str">
            <v>510*310*170</v>
          </cell>
          <cell r="H1663" t="str">
            <v>Ea</v>
          </cell>
          <cell r="I1663">
            <v>3.5</v>
          </cell>
          <cell r="J1663">
            <v>4.1638062845999997</v>
          </cell>
          <cell r="K1663">
            <v>4.5122</v>
          </cell>
          <cell r="L1663">
            <v>14.573321996100001</v>
          </cell>
          <cell r="M1663">
            <v>26</v>
          </cell>
          <cell r="N1663">
            <v>4.3036324702000002</v>
          </cell>
          <cell r="O1663">
            <v>4.5122</v>
          </cell>
          <cell r="P1663">
            <v>-0.20856752980000001</v>
          </cell>
          <cell r="Q1663">
            <v>111.8944442252</v>
          </cell>
          <cell r="R1663">
            <v>-25.35</v>
          </cell>
        </row>
        <row r="1664">
          <cell r="E1664" t="str">
            <v>TMA0000469</v>
          </cell>
          <cell r="F1664" t="str">
            <v>A2(1995)补盲镜纸箱</v>
          </cell>
          <cell r="G1664" t="str">
            <v>630*600*300</v>
          </cell>
          <cell r="H1664" t="str">
            <v>Ea</v>
          </cell>
          <cell r="I1664">
            <v>0.3</v>
          </cell>
          <cell r="J1664">
            <v>13.364930450999999</v>
          </cell>
          <cell r="K1664">
            <v>14.4832</v>
          </cell>
          <cell r="L1664">
            <v>4.0094791353000003</v>
          </cell>
          <cell r="M1664">
            <v>139</v>
          </cell>
          <cell r="N1664">
            <v>13.8137426959</v>
          </cell>
          <cell r="O1664">
            <v>14.4832</v>
          </cell>
          <cell r="P1664">
            <v>-0.66945730410000004</v>
          </cell>
          <cell r="Q1664">
            <v>1920.1102347301</v>
          </cell>
          <cell r="R1664">
            <v>-136.69999999999999</v>
          </cell>
        </row>
        <row r="1665">
          <cell r="E1665" t="str">
            <v>TMA0000479</v>
          </cell>
          <cell r="F1665" t="str">
            <v>出口澳洲六件成品包装箱</v>
          </cell>
          <cell r="G1665" t="str">
            <v>465*465*465</v>
          </cell>
          <cell r="H1665" t="str">
            <v>Ea</v>
          </cell>
          <cell r="I1665">
            <v>5.9279999999999999</v>
          </cell>
          <cell r="J1665">
            <v>7.1625920837999999</v>
          </cell>
          <cell r="K1665">
            <v>7.7618999999999998</v>
          </cell>
          <cell r="L1665">
            <v>42.459845872800003</v>
          </cell>
          <cell r="M1665">
            <v>0</v>
          </cell>
          <cell r="N1665">
            <v>7.4031215084999999</v>
          </cell>
          <cell r="O1665">
            <v>7.7618999999999998</v>
          </cell>
          <cell r="P1665">
            <v>-0.35877849150000002</v>
          </cell>
          <cell r="Q1665">
            <v>0</v>
          </cell>
          <cell r="R1665">
            <v>0</v>
          </cell>
        </row>
        <row r="1666">
          <cell r="E1666" t="str">
            <v>TMA0000480</v>
          </cell>
          <cell r="F1666" t="str">
            <v>出口澳洲单件成品包装</v>
          </cell>
          <cell r="G1666" t="str">
            <v>215*150*425</v>
          </cell>
          <cell r="H1666" t="str">
            <v>Ea</v>
          </cell>
          <cell r="I1666">
            <v>70</v>
          </cell>
          <cell r="J1666">
            <v>2.0807957960999999</v>
          </cell>
          <cell r="K1666">
            <v>2.2549000000000001</v>
          </cell>
          <cell r="L1666">
            <v>145.655705727</v>
          </cell>
          <cell r="M1666">
            <v>0</v>
          </cell>
          <cell r="N1666">
            <v>2.1506717027</v>
          </cell>
          <cell r="O1666">
            <v>2.2549000000000001</v>
          </cell>
          <cell r="P1666">
            <v>-0.10422829729999999</v>
          </cell>
          <cell r="Q1666">
            <v>0</v>
          </cell>
          <cell r="R1666">
            <v>0</v>
          </cell>
        </row>
        <row r="1667">
          <cell r="E1667" t="str">
            <v>TMA0000482</v>
          </cell>
          <cell r="F1667" t="str">
            <v>VT右商标</v>
          </cell>
          <cell r="H1667" t="str">
            <v>Ea</v>
          </cell>
          <cell r="I1667">
            <v>759</v>
          </cell>
          <cell r="J1667">
            <v>4.4755242399999999E-2</v>
          </cell>
          <cell r="K1667">
            <v>4.8500000000000001E-2</v>
          </cell>
          <cell r="L1667">
            <v>33.969228981599997</v>
          </cell>
          <cell r="M1667">
            <v>0</v>
          </cell>
          <cell r="N1667">
            <v>4.6258183299999998E-2</v>
          </cell>
          <cell r="O1667">
            <v>4.8500000000000001E-2</v>
          </cell>
          <cell r="P1667">
            <v>-2.2418167E-3</v>
          </cell>
          <cell r="Q1667">
            <v>0</v>
          </cell>
          <cell r="R1667">
            <v>0</v>
          </cell>
        </row>
        <row r="1668">
          <cell r="E1668" t="str">
            <v>TMA0000484</v>
          </cell>
          <cell r="F1668" t="str">
            <v>H4右商标</v>
          </cell>
          <cell r="H1668" t="str">
            <v>Ea</v>
          </cell>
          <cell r="I1668">
            <v>840</v>
          </cell>
          <cell r="J1668">
            <v>4.4755242399999999E-2</v>
          </cell>
          <cell r="K1668">
            <v>4.8500000000000001E-2</v>
          </cell>
          <cell r="L1668">
            <v>37.594403616000001</v>
          </cell>
          <cell r="M1668">
            <v>0</v>
          </cell>
          <cell r="N1668">
            <v>4.6258183299999998E-2</v>
          </cell>
          <cell r="O1668">
            <v>4.8500000000000001E-2</v>
          </cell>
          <cell r="P1668">
            <v>-2.2418167E-3</v>
          </cell>
          <cell r="Q1668">
            <v>0</v>
          </cell>
          <cell r="R1668">
            <v>0</v>
          </cell>
        </row>
        <row r="1669">
          <cell r="E1669" t="str">
            <v>TMA0000495</v>
          </cell>
          <cell r="F1669" t="str">
            <v>一汽MV3内视镜包装箱</v>
          </cell>
          <cell r="G1669" t="str">
            <v>645*235*260</v>
          </cell>
          <cell r="H1669" t="str">
            <v>Ea</v>
          </cell>
          <cell r="I1669">
            <v>0.66496</v>
          </cell>
          <cell r="J1669">
            <v>5.3862242149000004</v>
          </cell>
          <cell r="K1669">
            <v>5.8369</v>
          </cell>
          <cell r="L1669">
            <v>3.5816236538999999</v>
          </cell>
          <cell r="M1669">
            <v>13</v>
          </cell>
          <cell r="N1669">
            <v>5.5671008300000002</v>
          </cell>
          <cell r="O1669">
            <v>5.8369</v>
          </cell>
          <cell r="P1669">
            <v>-0.26979916999999998</v>
          </cell>
          <cell r="Q1669">
            <v>72.37231079</v>
          </cell>
          <cell r="R1669">
            <v>-13.00104</v>
          </cell>
        </row>
        <row r="1670">
          <cell r="E1670" t="str">
            <v>TMA0000497</v>
          </cell>
          <cell r="F1670" t="str">
            <v>M20室内镜纸箱</v>
          </cell>
          <cell r="G1670" t="str">
            <v>500*460*250</v>
          </cell>
          <cell r="H1670" t="str">
            <v>Ea</v>
          </cell>
          <cell r="I1670">
            <v>0</v>
          </cell>
          <cell r="J1670">
            <v>8.4123999999999999</v>
          </cell>
          <cell r="K1670">
            <v>8.4123999999999999</v>
          </cell>
          <cell r="L1670">
            <v>0</v>
          </cell>
          <cell r="M1670">
            <v>370</v>
          </cell>
          <cell r="N1670">
            <v>8.4123999999999999</v>
          </cell>
          <cell r="O1670">
            <v>8.4123999999999999</v>
          </cell>
          <cell r="P1670">
            <v>0</v>
          </cell>
          <cell r="Q1670">
            <v>3112.5880000000002</v>
          </cell>
          <cell r="R1670">
            <v>-370</v>
          </cell>
        </row>
        <row r="1671">
          <cell r="E1671" t="str">
            <v>TMA0000498</v>
          </cell>
          <cell r="F1671" t="str">
            <v>B80C装箱单</v>
          </cell>
          <cell r="G1671" t="str">
            <v>不干胶贴纸114*65</v>
          </cell>
          <cell r="H1671" t="str">
            <v>Ea</v>
          </cell>
          <cell r="I1671">
            <v>8908</v>
          </cell>
          <cell r="J1671">
            <v>0.19157089329999999</v>
          </cell>
          <cell r="K1671">
            <v>0.20760000000000001</v>
          </cell>
          <cell r="L1671">
            <v>1706.5135175164</v>
          </cell>
          <cell r="M1671">
            <v>0</v>
          </cell>
          <cell r="N1671">
            <v>0.1980041002</v>
          </cell>
          <cell r="O1671">
            <v>0.20760000000000001</v>
          </cell>
          <cell r="P1671">
            <v>-9.5958998E-3</v>
          </cell>
          <cell r="Q1671">
            <v>0</v>
          </cell>
          <cell r="R1671">
            <v>0</v>
          </cell>
        </row>
        <row r="1672">
          <cell r="E1672" t="str">
            <v>TMA0000508</v>
          </cell>
          <cell r="F1672" t="str">
            <v>6#热缩管</v>
          </cell>
          <cell r="G1672" t="str">
            <v>分成40mm一段使用</v>
          </cell>
          <cell r="H1672" t="str">
            <v>M</v>
          </cell>
          <cell r="I1672">
            <v>466.8</v>
          </cell>
          <cell r="J1672">
            <v>0.73823080259999996</v>
          </cell>
          <cell r="K1672">
            <v>0.8</v>
          </cell>
          <cell r="L1672">
            <v>344.60613865369999</v>
          </cell>
          <cell r="M1672">
            <v>0</v>
          </cell>
          <cell r="N1672">
            <v>0.76302158060000003</v>
          </cell>
          <cell r="O1672">
            <v>0.8</v>
          </cell>
          <cell r="P1672">
            <v>-3.6978419399999997E-2</v>
          </cell>
          <cell r="Q1672">
            <v>0</v>
          </cell>
          <cell r="R1672">
            <v>0</v>
          </cell>
        </row>
        <row r="1673">
          <cell r="E1673" t="str">
            <v>TMA0000512</v>
          </cell>
          <cell r="F1673" t="str">
            <v>45*15条形码（热敏纸）</v>
          </cell>
          <cell r="H1673" t="str">
            <v>EA</v>
          </cell>
          <cell r="I1673">
            <v>88600</v>
          </cell>
          <cell r="J1673">
            <v>1.22730871E-2</v>
          </cell>
          <cell r="K1673">
            <v>1.3299999999999999E-2</v>
          </cell>
          <cell r="L1673">
            <v>1087.39551706</v>
          </cell>
          <cell r="M1673">
            <v>0</v>
          </cell>
          <cell r="N1673">
            <v>1.2685233799999999E-2</v>
          </cell>
          <cell r="O1673">
            <v>1.3299999999999999E-2</v>
          </cell>
          <cell r="P1673">
            <v>-6.1476619999999995E-4</v>
          </cell>
          <cell r="Q1673">
            <v>0</v>
          </cell>
          <cell r="R1673">
            <v>-3000</v>
          </cell>
        </row>
        <row r="1674">
          <cell r="E1674" t="str">
            <v>TMA0000517</v>
          </cell>
          <cell r="F1674" t="str">
            <v>600*700*2珍珠棉片</v>
          </cell>
          <cell r="G1674" t="str">
            <v>600*700*2</v>
          </cell>
          <cell r="H1674" t="str">
            <v>Ea</v>
          </cell>
          <cell r="I1674">
            <v>0</v>
          </cell>
          <cell r="J1674">
            <v>0.40710000000000002</v>
          </cell>
          <cell r="K1674">
            <v>0.40710000000000002</v>
          </cell>
          <cell r="L1674">
            <v>0</v>
          </cell>
          <cell r="M1674">
            <v>1778</v>
          </cell>
          <cell r="N1674">
            <v>0.40710000000000002</v>
          </cell>
          <cell r="O1674">
            <v>0.40710000000000002</v>
          </cell>
          <cell r="P1674">
            <v>0</v>
          </cell>
          <cell r="Q1674">
            <v>723.82380000000001</v>
          </cell>
          <cell r="R1674">
            <v>-1778</v>
          </cell>
        </row>
        <row r="1675">
          <cell r="E1675" t="str">
            <v>TMA0000518</v>
          </cell>
          <cell r="F1675" t="str">
            <v>700*800*2珍珠棉片</v>
          </cell>
          <cell r="G1675" t="str">
            <v>700*800*2</v>
          </cell>
          <cell r="H1675" t="str">
            <v>Ea</v>
          </cell>
          <cell r="I1675">
            <v>1</v>
          </cell>
          <cell r="J1675">
            <v>0.46545452110000002</v>
          </cell>
          <cell r="K1675">
            <v>0.50439999999999996</v>
          </cell>
          <cell r="L1675">
            <v>0.46545452110000002</v>
          </cell>
          <cell r="M1675">
            <v>676</v>
          </cell>
          <cell r="N1675">
            <v>0.48108510659999998</v>
          </cell>
          <cell r="O1675">
            <v>0.50439999999999996</v>
          </cell>
          <cell r="P1675">
            <v>-2.3314893400000002E-2</v>
          </cell>
          <cell r="Q1675">
            <v>325.21353206160001</v>
          </cell>
          <cell r="R1675">
            <v>-676</v>
          </cell>
        </row>
        <row r="1676">
          <cell r="E1676" t="str">
            <v>TMA0000519</v>
          </cell>
          <cell r="F1676" t="str">
            <v>MS930胶(软包)</v>
          </cell>
          <cell r="G1676" t="str">
            <v>Terostat-MS930</v>
          </cell>
          <cell r="H1676" t="str">
            <v>KG</v>
          </cell>
          <cell r="I1676">
            <v>76.995000000000005</v>
          </cell>
          <cell r="J1676">
            <v>36.748206566900002</v>
          </cell>
          <cell r="K1676">
            <v>39.823</v>
          </cell>
          <cell r="L1676">
            <v>2829.4281646185</v>
          </cell>
          <cell r="M1676">
            <v>0</v>
          </cell>
          <cell r="N1676">
            <v>37.982260507299998</v>
          </cell>
          <cell r="O1676">
            <v>39.823</v>
          </cell>
          <cell r="P1676">
            <v>-1.8407394927</v>
          </cell>
          <cell r="Q1676">
            <v>0</v>
          </cell>
          <cell r="R1676">
            <v>0</v>
          </cell>
        </row>
        <row r="1677">
          <cell r="E1677" t="str">
            <v>TMA0000546</v>
          </cell>
          <cell r="F1677" t="str">
            <v>三角合格证</v>
          </cell>
          <cell r="G1677" t="str">
            <v>不干胶贴纸</v>
          </cell>
          <cell r="H1677" t="str">
            <v>Ea</v>
          </cell>
          <cell r="I1677">
            <v>6597</v>
          </cell>
          <cell r="J1677">
            <v>4.4755242399999999E-2</v>
          </cell>
          <cell r="K1677">
            <v>4.8500000000000001E-2</v>
          </cell>
          <cell r="L1677">
            <v>295.25033411279998</v>
          </cell>
          <cell r="M1677">
            <v>0</v>
          </cell>
          <cell r="N1677">
            <v>4.6258183299999998E-2</v>
          </cell>
          <cell r="O1677">
            <v>4.8500000000000001E-2</v>
          </cell>
          <cell r="P1677">
            <v>-2.2418167E-3</v>
          </cell>
          <cell r="Q1677">
            <v>0</v>
          </cell>
          <cell r="R1677">
            <v>0</v>
          </cell>
        </row>
        <row r="1678">
          <cell r="E1678" t="str">
            <v>TMA0000547</v>
          </cell>
          <cell r="F1678" t="str">
            <v>80*50标签</v>
          </cell>
          <cell r="G1678" t="str">
            <v>不干胶贴纸80*50</v>
          </cell>
          <cell r="H1678" t="str">
            <v>Ea</v>
          </cell>
          <cell r="I1678">
            <v>8000</v>
          </cell>
          <cell r="J1678">
            <v>2.45461742E-2</v>
          </cell>
          <cell r="K1678">
            <v>2.6599999999999999E-2</v>
          </cell>
          <cell r="L1678">
            <v>196.3693936</v>
          </cell>
          <cell r="M1678">
            <v>0</v>
          </cell>
          <cell r="N1678">
            <v>2.5370467599999998E-2</v>
          </cell>
          <cell r="O1678">
            <v>2.6599999999999999E-2</v>
          </cell>
          <cell r="P1678">
            <v>-1.2295323999999999E-3</v>
          </cell>
          <cell r="Q1678">
            <v>0</v>
          </cell>
          <cell r="R1678">
            <v>0</v>
          </cell>
        </row>
        <row r="1679">
          <cell r="E1679" t="str">
            <v>TMA0000548</v>
          </cell>
          <cell r="F1679" t="str">
            <v>标签纸100*60</v>
          </cell>
          <cell r="G1679" t="str">
            <v>一卷900个</v>
          </cell>
          <cell r="H1679" t="str">
            <v>EA</v>
          </cell>
          <cell r="I1679">
            <v>29700</v>
          </cell>
          <cell r="J1679">
            <v>0.1280830443</v>
          </cell>
          <cell r="K1679">
            <v>0.13880000000000001</v>
          </cell>
          <cell r="L1679">
            <v>3804.06641571</v>
          </cell>
          <cell r="M1679">
            <v>135000</v>
          </cell>
          <cell r="N1679">
            <v>0.1323842442</v>
          </cell>
          <cell r="O1679">
            <v>0.13880000000000001</v>
          </cell>
          <cell r="P1679">
            <v>-6.4157557999999998E-3</v>
          </cell>
          <cell r="Q1679">
            <v>17871.872966999999</v>
          </cell>
          <cell r="R1679">
            <v>-29700</v>
          </cell>
        </row>
        <row r="1680">
          <cell r="E1680" t="str">
            <v>TMA0000549</v>
          </cell>
          <cell r="F1680" t="str">
            <v>保护膜140</v>
          </cell>
          <cell r="H1680" t="str">
            <v>Ea</v>
          </cell>
          <cell r="I1680">
            <v>2</v>
          </cell>
          <cell r="J1680">
            <v>25.416363746399998</v>
          </cell>
          <cell r="K1680">
            <v>27.542999999999999</v>
          </cell>
          <cell r="L1680">
            <v>50.832727492799997</v>
          </cell>
          <cell r="M1680">
            <v>36</v>
          </cell>
          <cell r="N1680">
            <v>26.2698792445</v>
          </cell>
          <cell r="O1680">
            <v>27.542999999999999</v>
          </cell>
          <cell r="P1680">
            <v>-1.2731207554999999</v>
          </cell>
          <cell r="Q1680">
            <v>945.71565280200002</v>
          </cell>
          <cell r="R1680">
            <v>0</v>
          </cell>
        </row>
        <row r="1681">
          <cell r="E1681" t="str">
            <v>TMA0000550</v>
          </cell>
          <cell r="F1681" t="str">
            <v>保护膜200</v>
          </cell>
          <cell r="H1681" t="str">
            <v>Ea</v>
          </cell>
          <cell r="I1681">
            <v>60</v>
          </cell>
          <cell r="J1681">
            <v>36.309143796999997</v>
          </cell>
          <cell r="K1681">
            <v>39.347200000000001</v>
          </cell>
          <cell r="L1681">
            <v>2178.5486278200001</v>
          </cell>
          <cell r="M1681">
            <v>0</v>
          </cell>
          <cell r="N1681">
            <v>37.528453422200002</v>
          </cell>
          <cell r="O1681">
            <v>39.347200000000001</v>
          </cell>
          <cell r="P1681">
            <v>-1.8187465778</v>
          </cell>
          <cell r="Q1681">
            <v>0</v>
          </cell>
          <cell r="R1681">
            <v>0</v>
          </cell>
        </row>
        <row r="1682">
          <cell r="E1682" t="str">
            <v>TMA0000555</v>
          </cell>
          <cell r="F1682" t="str">
            <v>软布袋</v>
          </cell>
          <cell r="G1682" t="str">
            <v>400*400</v>
          </cell>
          <cell r="H1682" t="str">
            <v>Ea</v>
          </cell>
          <cell r="I1682">
            <v>0</v>
          </cell>
          <cell r="J1682">
            <v>1.4039999999999999</v>
          </cell>
          <cell r="K1682">
            <v>1.4039999999999999</v>
          </cell>
          <cell r="L1682">
            <v>0</v>
          </cell>
          <cell r="M1682">
            <v>5580</v>
          </cell>
          <cell r="N1682">
            <v>1.4039999999999999</v>
          </cell>
          <cell r="O1682">
            <v>1.4039999999999999</v>
          </cell>
          <cell r="P1682">
            <v>0</v>
          </cell>
          <cell r="Q1682">
            <v>7834.32</v>
          </cell>
          <cell r="R1682">
            <v>-5580</v>
          </cell>
        </row>
        <row r="1683">
          <cell r="E1683" t="str">
            <v>TMA0000560</v>
          </cell>
          <cell r="F1683" t="str">
            <v>隔板500*440</v>
          </cell>
          <cell r="H1683" t="str">
            <v>EA</v>
          </cell>
          <cell r="I1683">
            <v>0</v>
          </cell>
          <cell r="J1683">
            <v>0.68</v>
          </cell>
          <cell r="K1683">
            <v>0.68</v>
          </cell>
          <cell r="L1683">
            <v>0</v>
          </cell>
          <cell r="M1683">
            <v>200</v>
          </cell>
          <cell r="N1683">
            <v>0.68</v>
          </cell>
          <cell r="O1683">
            <v>0.68</v>
          </cell>
          <cell r="P1683">
            <v>0</v>
          </cell>
          <cell r="Q1683">
            <v>136</v>
          </cell>
          <cell r="R1683">
            <v>-200</v>
          </cell>
        </row>
        <row r="1684">
          <cell r="E1684" t="str">
            <v>TMA0000562</v>
          </cell>
          <cell r="F1684" t="str">
            <v>油墨</v>
          </cell>
          <cell r="H1684" t="str">
            <v>EA</v>
          </cell>
          <cell r="I1684">
            <v>8</v>
          </cell>
          <cell r="J1684">
            <v>18.928976010500001</v>
          </cell>
          <cell r="K1684">
            <v>20.512799999999999</v>
          </cell>
          <cell r="L1684">
            <v>151.43180808400001</v>
          </cell>
          <cell r="M1684">
            <v>0</v>
          </cell>
          <cell r="N1684">
            <v>19.564636349200001</v>
          </cell>
          <cell r="O1684">
            <v>20.512799999999999</v>
          </cell>
          <cell r="P1684">
            <v>-0.94816365079999998</v>
          </cell>
          <cell r="Q1684">
            <v>0</v>
          </cell>
          <cell r="R1684">
            <v>0</v>
          </cell>
        </row>
        <row r="1685">
          <cell r="E1685" t="str">
            <v>TMA0000566</v>
          </cell>
          <cell r="F1685" t="str">
            <v>气泡袋500*300</v>
          </cell>
          <cell r="H1685" t="str">
            <v>EA</v>
          </cell>
          <cell r="I1685">
            <v>0</v>
          </cell>
          <cell r="J1685">
            <v>0.27</v>
          </cell>
          <cell r="K1685">
            <v>0.27</v>
          </cell>
          <cell r="L1685">
            <v>0</v>
          </cell>
          <cell r="M1685">
            <v>600</v>
          </cell>
          <cell r="N1685">
            <v>0.27</v>
          </cell>
          <cell r="O1685">
            <v>0.27</v>
          </cell>
          <cell r="P1685">
            <v>0</v>
          </cell>
          <cell r="Q1685">
            <v>162</v>
          </cell>
          <cell r="R1685">
            <v>-600</v>
          </cell>
        </row>
        <row r="1686">
          <cell r="E1686" t="str">
            <v>TMA0000568</v>
          </cell>
          <cell r="F1686" t="str">
            <v>气泡袋400*300</v>
          </cell>
          <cell r="H1686" t="str">
            <v>EA</v>
          </cell>
          <cell r="I1686">
            <v>0</v>
          </cell>
          <cell r="J1686">
            <v>0.22</v>
          </cell>
          <cell r="K1686">
            <v>0.22</v>
          </cell>
          <cell r="L1686">
            <v>0</v>
          </cell>
          <cell r="M1686">
            <v>2020</v>
          </cell>
          <cell r="N1686">
            <v>0.22</v>
          </cell>
          <cell r="O1686">
            <v>0.22</v>
          </cell>
          <cell r="P1686">
            <v>0</v>
          </cell>
          <cell r="Q1686">
            <v>444.4</v>
          </cell>
          <cell r="R1686">
            <v>-2020</v>
          </cell>
        </row>
        <row r="1687">
          <cell r="E1687" t="str">
            <v>TMA0000569</v>
          </cell>
          <cell r="F1687" t="str">
            <v>气泡袋900*400</v>
          </cell>
          <cell r="H1687" t="str">
            <v>EA</v>
          </cell>
          <cell r="I1687">
            <v>0</v>
          </cell>
          <cell r="J1687">
            <v>0.6</v>
          </cell>
          <cell r="K1687">
            <v>0.6</v>
          </cell>
          <cell r="L1687">
            <v>0</v>
          </cell>
          <cell r="M1687">
            <v>528</v>
          </cell>
          <cell r="N1687">
            <v>0.6</v>
          </cell>
          <cell r="O1687">
            <v>0.6</v>
          </cell>
          <cell r="P1687">
            <v>0</v>
          </cell>
          <cell r="Q1687">
            <v>316.8</v>
          </cell>
          <cell r="R1687">
            <v>-528</v>
          </cell>
        </row>
        <row r="1688">
          <cell r="E1688" t="str">
            <v>TMA0000570</v>
          </cell>
          <cell r="F1688" t="str">
            <v>标签纸148*105</v>
          </cell>
          <cell r="H1688" t="str">
            <v>EA</v>
          </cell>
          <cell r="I1688">
            <v>6300</v>
          </cell>
          <cell r="J1688">
            <v>0.1079662549</v>
          </cell>
          <cell r="K1688">
            <v>0.11700000000000001</v>
          </cell>
          <cell r="L1688">
            <v>680.18740587000002</v>
          </cell>
          <cell r="M1688">
            <v>0</v>
          </cell>
          <cell r="N1688">
            <v>0.11159190619999999</v>
          </cell>
          <cell r="O1688">
            <v>0.11700000000000001</v>
          </cell>
          <cell r="P1688">
            <v>-5.4080938000000004E-3</v>
          </cell>
          <cell r="Q1688">
            <v>0</v>
          </cell>
          <cell r="R1688">
            <v>0</v>
          </cell>
        </row>
        <row r="1689">
          <cell r="E1689" t="str">
            <v>TMA0000573</v>
          </cell>
          <cell r="F1689" t="str">
            <v>气泡袋200*300</v>
          </cell>
          <cell r="H1689" t="str">
            <v>EA</v>
          </cell>
          <cell r="I1689">
            <v>0</v>
          </cell>
          <cell r="J1689">
            <v>0.12</v>
          </cell>
          <cell r="K1689">
            <v>0.12</v>
          </cell>
          <cell r="L1689">
            <v>0</v>
          </cell>
          <cell r="M1689">
            <v>1116</v>
          </cell>
          <cell r="N1689">
            <v>0.12</v>
          </cell>
          <cell r="O1689">
            <v>0.12</v>
          </cell>
          <cell r="P1689">
            <v>0</v>
          </cell>
          <cell r="Q1689">
            <v>133.91999999999999</v>
          </cell>
          <cell r="R1689">
            <v>-1116</v>
          </cell>
        </row>
        <row r="1690">
          <cell r="E1690" t="str">
            <v>TMA0000581</v>
          </cell>
          <cell r="F1690" t="str">
            <v>MS930胶（硬包）</v>
          </cell>
          <cell r="G1690" t="str">
            <v>Terostat-MS930</v>
          </cell>
          <cell r="H1690" t="str">
            <v>KG</v>
          </cell>
          <cell r="I1690">
            <v>5.58</v>
          </cell>
          <cell r="J1690">
            <v>42.4648813449</v>
          </cell>
          <cell r="K1690">
            <v>46.018000000000001</v>
          </cell>
          <cell r="L1690">
            <v>236.95403790450001</v>
          </cell>
          <cell r="M1690">
            <v>0</v>
          </cell>
          <cell r="N1690">
            <v>43.890908872399997</v>
          </cell>
          <cell r="O1690">
            <v>46.018000000000001</v>
          </cell>
          <cell r="P1690">
            <v>-2.1270911276</v>
          </cell>
          <cell r="Q1690">
            <v>0</v>
          </cell>
          <cell r="R1690">
            <v>0</v>
          </cell>
        </row>
        <row r="1691">
          <cell r="E1691" t="str">
            <v>TMA0000584</v>
          </cell>
          <cell r="F1691" t="str">
            <v>540*340*3单瓦楞纸隔板</v>
          </cell>
          <cell r="H1691" t="str">
            <v>EA</v>
          </cell>
          <cell r="I1691">
            <v>181</v>
          </cell>
          <cell r="J1691">
            <v>0.65517983729999996</v>
          </cell>
          <cell r="K1691">
            <v>0.71</v>
          </cell>
          <cell r="L1691">
            <v>118.5875505513</v>
          </cell>
          <cell r="M1691">
            <v>4</v>
          </cell>
          <cell r="N1691">
            <v>0.67718165279999998</v>
          </cell>
          <cell r="O1691">
            <v>0.71</v>
          </cell>
          <cell r="P1691">
            <v>-3.28183472E-2</v>
          </cell>
          <cell r="Q1691">
            <v>2.7087266111999999</v>
          </cell>
          <cell r="R1691">
            <v>-4</v>
          </cell>
        </row>
        <row r="1692">
          <cell r="E1692" t="str">
            <v>TMA0000586</v>
          </cell>
          <cell r="F1692" t="str">
            <v>1125*720*5双瓦楞纸隔板</v>
          </cell>
          <cell r="H1692" t="str">
            <v>EA</v>
          </cell>
          <cell r="I1692">
            <v>0</v>
          </cell>
          <cell r="J1692">
            <v>4.34</v>
          </cell>
          <cell r="K1692">
            <v>4.34</v>
          </cell>
          <cell r="L1692">
            <v>0</v>
          </cell>
          <cell r="M1692">
            <v>6</v>
          </cell>
          <cell r="N1692">
            <v>4.34</v>
          </cell>
          <cell r="O1692">
            <v>4.34</v>
          </cell>
          <cell r="P1692">
            <v>0</v>
          </cell>
          <cell r="Q1692">
            <v>26.04</v>
          </cell>
          <cell r="R1692">
            <v>-6</v>
          </cell>
        </row>
        <row r="1693">
          <cell r="E1693" t="str">
            <v>TMA0000587</v>
          </cell>
          <cell r="F1693" t="str">
            <v>30*80塑料袋</v>
          </cell>
          <cell r="H1693" t="str">
            <v>EA</v>
          </cell>
          <cell r="I1693">
            <v>0</v>
          </cell>
          <cell r="J1693">
            <v>0.20349999999999999</v>
          </cell>
          <cell r="K1693">
            <v>0.20349999999999999</v>
          </cell>
          <cell r="L1693">
            <v>0</v>
          </cell>
          <cell r="M1693">
            <v>2190</v>
          </cell>
          <cell r="N1693">
            <v>0.20349999999999999</v>
          </cell>
          <cell r="O1693">
            <v>0.20349999999999999</v>
          </cell>
          <cell r="P1693">
            <v>0</v>
          </cell>
          <cell r="Q1693">
            <v>445.66500000000002</v>
          </cell>
          <cell r="R1693">
            <v>-2190</v>
          </cell>
        </row>
        <row r="1694">
          <cell r="E1694" t="str">
            <v>TMA0000588</v>
          </cell>
          <cell r="F1694" t="str">
            <v>30*40塑料袋</v>
          </cell>
          <cell r="H1694" t="str">
            <v>EA</v>
          </cell>
          <cell r="I1694">
            <v>0</v>
          </cell>
          <cell r="J1694">
            <v>0.13270000000000001</v>
          </cell>
          <cell r="K1694">
            <v>0.13270000000000001</v>
          </cell>
          <cell r="L1694">
            <v>0</v>
          </cell>
          <cell r="M1694">
            <v>1400</v>
          </cell>
          <cell r="N1694">
            <v>0.13270000000000001</v>
          </cell>
          <cell r="O1694">
            <v>0.13270000000000001</v>
          </cell>
          <cell r="P1694">
            <v>0</v>
          </cell>
          <cell r="Q1694">
            <v>185.78</v>
          </cell>
          <cell r="R1694">
            <v>-1400</v>
          </cell>
        </row>
        <row r="1695">
          <cell r="E1695" t="str">
            <v>TMI0000008</v>
          </cell>
          <cell r="F1695" t="str">
            <v>PC+ASA</v>
          </cell>
          <cell r="G1695" t="str">
            <v>PC880M（灰色）</v>
          </cell>
          <cell r="H1695" t="str">
            <v>KG</v>
          </cell>
          <cell r="I1695">
            <v>384.27719999999999</v>
          </cell>
          <cell r="J1695">
            <v>21.640590027399998</v>
          </cell>
          <cell r="K1695">
            <v>23.4513</v>
          </cell>
          <cell r="L1695">
            <v>8315.9853420771997</v>
          </cell>
          <cell r="M1695">
            <v>1000</v>
          </cell>
          <cell r="N1695">
            <v>22.367309992599999</v>
          </cell>
          <cell r="O1695">
            <v>23.4513</v>
          </cell>
          <cell r="P1695">
            <v>-1.0839900074</v>
          </cell>
          <cell r="Q1695">
            <v>22367.3099926</v>
          </cell>
          <cell r="R1695">
            <v>-348.678</v>
          </cell>
        </row>
        <row r="1696">
          <cell r="E1696" t="str">
            <v>TMI0000009</v>
          </cell>
          <cell r="F1696" t="str">
            <v>PC+ASA</v>
          </cell>
          <cell r="G1696" t="str">
            <v>PC880M</v>
          </cell>
          <cell r="H1696" t="str">
            <v>KG</v>
          </cell>
          <cell r="I1696">
            <v>1681.338</v>
          </cell>
          <cell r="J1696">
            <v>21.640590027399998</v>
          </cell>
          <cell r="K1696">
            <v>23.4513</v>
          </cell>
          <cell r="L1696">
            <v>36385.146355488701</v>
          </cell>
          <cell r="M1696">
            <v>2000</v>
          </cell>
          <cell r="N1696">
            <v>22.367309992599999</v>
          </cell>
          <cell r="O1696">
            <v>23.4513</v>
          </cell>
          <cell r="P1696">
            <v>-1.0839900074</v>
          </cell>
          <cell r="Q1696">
            <v>44734.619985199999</v>
          </cell>
          <cell r="R1696">
            <v>-1854.8</v>
          </cell>
        </row>
        <row r="1697">
          <cell r="E1697" t="str">
            <v>TMI0000010</v>
          </cell>
          <cell r="F1697" t="str">
            <v>黑色母</v>
          </cell>
          <cell r="H1697" t="str">
            <v>KG</v>
          </cell>
          <cell r="I1697">
            <v>299.0256</v>
          </cell>
          <cell r="J1697">
            <v>18.6191036311</v>
          </cell>
          <cell r="K1697">
            <v>20.177</v>
          </cell>
          <cell r="L1697">
            <v>5567.5886347518999</v>
          </cell>
          <cell r="M1697">
            <v>0</v>
          </cell>
          <cell r="N1697">
            <v>19.2443580407</v>
          </cell>
          <cell r="O1697">
            <v>20.177</v>
          </cell>
          <cell r="P1697">
            <v>-0.93264195930000005</v>
          </cell>
          <cell r="Q1697">
            <v>0</v>
          </cell>
          <cell r="R1697">
            <v>-106.16961000000001</v>
          </cell>
        </row>
        <row r="1698">
          <cell r="E1698" t="str">
            <v>TMI0000011</v>
          </cell>
          <cell r="F1698" t="str">
            <v>POM-黑K300L0</v>
          </cell>
          <cell r="H1698" t="str">
            <v>KG</v>
          </cell>
          <cell r="I1698">
            <v>728.07858999999996</v>
          </cell>
          <cell r="J1698">
            <v>23.682167312099999</v>
          </cell>
          <cell r="K1698">
            <v>25.663699999999999</v>
          </cell>
          <cell r="L1698">
            <v>17242.4789847379</v>
          </cell>
          <cell r="M1698">
            <v>0</v>
          </cell>
          <cell r="N1698">
            <v>21.9452636808</v>
          </cell>
          <cell r="O1698">
            <v>25.663699999999999</v>
          </cell>
          <cell r="P1698">
            <v>-3.7184363191999998</v>
          </cell>
          <cell r="Q1698">
            <v>0</v>
          </cell>
          <cell r="R1698">
            <v>-521.157825</v>
          </cell>
        </row>
        <row r="1699">
          <cell r="E1699" t="str">
            <v>TMI0000014</v>
          </cell>
          <cell r="F1699" t="str">
            <v>ABS757</v>
          </cell>
          <cell r="G1699" t="str">
            <v>本色</v>
          </cell>
          <cell r="H1699" t="str">
            <v>KG</v>
          </cell>
          <cell r="I1699">
            <v>2989.3503599999999</v>
          </cell>
          <cell r="J1699">
            <v>10.126219641</v>
          </cell>
          <cell r="K1699">
            <v>10.9735</v>
          </cell>
          <cell r="L1699">
            <v>30270.818329262402</v>
          </cell>
          <cell r="M1699">
            <v>7000</v>
          </cell>
          <cell r="N1699">
            <v>10.466271643900001</v>
          </cell>
          <cell r="O1699">
            <v>10.9735</v>
          </cell>
          <cell r="P1699">
            <v>-0.50722835610000006</v>
          </cell>
          <cell r="Q1699">
            <v>73263.901507300005</v>
          </cell>
          <cell r="R1699">
            <v>-9100.5878599999996</v>
          </cell>
        </row>
        <row r="1700">
          <cell r="E1700" t="str">
            <v>TMI0000045</v>
          </cell>
          <cell r="F1700" t="str">
            <v>PMMA/VH001(PMMA)(白)</v>
          </cell>
          <cell r="H1700" t="str">
            <v>KG</v>
          </cell>
          <cell r="I1700">
            <v>589.6</v>
          </cell>
          <cell r="J1700">
            <v>14.8661227882</v>
          </cell>
          <cell r="K1700">
            <v>16.11</v>
          </cell>
          <cell r="L1700">
            <v>8765.0659959226996</v>
          </cell>
          <cell r="M1700">
            <v>0</v>
          </cell>
          <cell r="N1700">
            <v>13.9268606452</v>
          </cell>
          <cell r="O1700">
            <v>16.11</v>
          </cell>
          <cell r="P1700">
            <v>-2.1831393548000002</v>
          </cell>
          <cell r="Q1700">
            <v>0</v>
          </cell>
          <cell r="R1700">
            <v>-82.706000000000003</v>
          </cell>
        </row>
        <row r="1701">
          <cell r="E1701" t="str">
            <v>TMI0000049</v>
          </cell>
          <cell r="F1701" t="str">
            <v>TP30-3058浅灰直染</v>
          </cell>
          <cell r="H1701" t="str">
            <v>KG</v>
          </cell>
          <cell r="I1701">
            <v>125</v>
          </cell>
          <cell r="J1701">
            <v>6.2063986366000004</v>
          </cell>
          <cell r="K1701">
            <v>6.7256999999999998</v>
          </cell>
          <cell r="L1701">
            <v>775.79982957499999</v>
          </cell>
          <cell r="M1701">
            <v>5000</v>
          </cell>
          <cell r="N1701">
            <v>6.4148178061000003</v>
          </cell>
          <cell r="O1701">
            <v>6.7256999999999998</v>
          </cell>
          <cell r="P1701">
            <v>-0.31088219389999999</v>
          </cell>
          <cell r="Q1701">
            <v>32074.089030499999</v>
          </cell>
          <cell r="R1701">
            <v>-4803.8069999999998</v>
          </cell>
        </row>
        <row r="1702">
          <cell r="E1702" t="str">
            <v>TMI0000051</v>
          </cell>
          <cell r="F1702" t="str">
            <v>K8303</v>
          </cell>
          <cell r="H1702" t="str">
            <v>KG</v>
          </cell>
          <cell r="I1702">
            <v>0</v>
          </cell>
          <cell r="J1702">
            <v>8.7611000000000008</v>
          </cell>
          <cell r="K1702">
            <v>8.7611000000000008</v>
          </cell>
          <cell r="L1702">
            <v>0</v>
          </cell>
          <cell r="M1702">
            <v>598</v>
          </cell>
          <cell r="N1702">
            <v>8.7611000000000008</v>
          </cell>
          <cell r="O1702">
            <v>8.7611000000000008</v>
          </cell>
          <cell r="P1702">
            <v>0</v>
          </cell>
          <cell r="Q1702">
            <v>5239.1378000000004</v>
          </cell>
          <cell r="R1702">
            <v>-598</v>
          </cell>
        </row>
        <row r="1703">
          <cell r="E1703" t="str">
            <v>TMI0000053</v>
          </cell>
          <cell r="F1703" t="str">
            <v>PC透明</v>
          </cell>
          <cell r="H1703" t="str">
            <v>KG</v>
          </cell>
          <cell r="I1703">
            <v>20.367999999999999</v>
          </cell>
          <cell r="J1703">
            <v>14.3808283143</v>
          </cell>
          <cell r="K1703">
            <v>15.584099999999999</v>
          </cell>
          <cell r="L1703">
            <v>292.90871110569998</v>
          </cell>
          <cell r="M1703">
            <v>0</v>
          </cell>
          <cell r="N1703">
            <v>14.863755768600001</v>
          </cell>
          <cell r="O1703">
            <v>15.584099999999999</v>
          </cell>
          <cell r="P1703">
            <v>-0.72034423140000003</v>
          </cell>
          <cell r="Q1703">
            <v>0</v>
          </cell>
          <cell r="R1703">
            <v>0</v>
          </cell>
        </row>
        <row r="1704">
          <cell r="E1704" t="str">
            <v>TMI0000064</v>
          </cell>
          <cell r="F1704" t="str">
            <v>TPEE1007</v>
          </cell>
          <cell r="H1704" t="str">
            <v>KG</v>
          </cell>
          <cell r="I1704">
            <v>532.21600000000001</v>
          </cell>
          <cell r="J1704">
            <v>22.276114469700001</v>
          </cell>
          <cell r="K1704">
            <v>24.14</v>
          </cell>
          <cell r="L1704">
            <v>11855.7045386059</v>
          </cell>
          <cell r="M1704">
            <v>0</v>
          </cell>
          <cell r="N1704">
            <v>23.024176195799999</v>
          </cell>
          <cell r="O1704">
            <v>24.14</v>
          </cell>
          <cell r="P1704">
            <v>-1.1158238041999999</v>
          </cell>
          <cell r="Q1704">
            <v>0</v>
          </cell>
          <cell r="R1704">
            <v>-30.576000000000001</v>
          </cell>
        </row>
        <row r="1705">
          <cell r="E1705" t="str">
            <v>TMI0000076</v>
          </cell>
          <cell r="F1705" t="str">
            <v>色粉H8178</v>
          </cell>
          <cell r="H1705" t="str">
            <v>KG</v>
          </cell>
          <cell r="I1705">
            <v>1.999995</v>
          </cell>
          <cell r="J1705">
            <v>9.9376939496999999</v>
          </cell>
          <cell r="K1705">
            <v>10.7692</v>
          </cell>
          <cell r="L1705">
            <v>19.875338210900001</v>
          </cell>
          <cell r="M1705">
            <v>0</v>
          </cell>
          <cell r="N1705">
            <v>9.2845419708999994</v>
          </cell>
          <cell r="O1705">
            <v>10.7692</v>
          </cell>
          <cell r="P1705">
            <v>-1.4846580291</v>
          </cell>
          <cell r="Q1705">
            <v>0</v>
          </cell>
          <cell r="R1705">
            <v>0</v>
          </cell>
        </row>
        <row r="1706">
          <cell r="E1706" t="str">
            <v>TMI0000080</v>
          </cell>
          <cell r="F1706" t="str">
            <v>PA66+C2020增强尼龙料</v>
          </cell>
          <cell r="H1706" t="str">
            <v>KG</v>
          </cell>
          <cell r="I1706">
            <v>21.2392</v>
          </cell>
          <cell r="J1706">
            <v>17.965769370699999</v>
          </cell>
          <cell r="K1706">
            <v>19.469000000000001</v>
          </cell>
          <cell r="L1706">
            <v>381.57856881819998</v>
          </cell>
          <cell r="M1706">
            <v>0</v>
          </cell>
          <cell r="N1706">
            <v>18.569083941900001</v>
          </cell>
          <cell r="O1706">
            <v>19.469000000000001</v>
          </cell>
          <cell r="P1706">
            <v>-0.89991605809999997</v>
          </cell>
          <cell r="Q1706">
            <v>0</v>
          </cell>
          <cell r="R1706">
            <v>0</v>
          </cell>
        </row>
        <row r="1707">
          <cell r="E1707" t="str">
            <v>TMI0000081</v>
          </cell>
          <cell r="F1707" t="str">
            <v>PA6尼龙切片</v>
          </cell>
          <cell r="H1707" t="str">
            <v>KG</v>
          </cell>
          <cell r="I1707">
            <v>5.1162999999999998</v>
          </cell>
          <cell r="J1707">
            <v>13.887505580399999</v>
          </cell>
          <cell r="K1707">
            <v>15.0495</v>
          </cell>
          <cell r="L1707">
            <v>71.052644801</v>
          </cell>
          <cell r="M1707">
            <v>0</v>
          </cell>
          <cell r="N1707">
            <v>14.3538665973</v>
          </cell>
          <cell r="O1707">
            <v>15.0495</v>
          </cell>
          <cell r="P1707">
            <v>-0.69563340269999996</v>
          </cell>
          <cell r="Q1707">
            <v>0</v>
          </cell>
          <cell r="R1707">
            <v>0</v>
          </cell>
        </row>
        <row r="1708">
          <cell r="E1708" t="str">
            <v>TMI0000084</v>
          </cell>
          <cell r="F1708" t="str">
            <v>PA66-RN230十字横梁料</v>
          </cell>
          <cell r="H1708" t="str">
            <v>KG</v>
          </cell>
          <cell r="I1708">
            <v>516.73599999999999</v>
          </cell>
          <cell r="J1708">
            <v>29.398565253499999</v>
          </cell>
          <cell r="K1708">
            <v>31.8584</v>
          </cell>
          <cell r="L1708">
            <v>15191.2970148326</v>
          </cell>
          <cell r="M1708">
            <v>0</v>
          </cell>
          <cell r="N1708">
            <v>20.257173811299999</v>
          </cell>
          <cell r="O1708">
            <v>31.8584</v>
          </cell>
          <cell r="P1708">
            <v>-11.6012261887</v>
          </cell>
          <cell r="Q1708">
            <v>0</v>
          </cell>
          <cell r="R1708">
            <v>0</v>
          </cell>
        </row>
        <row r="1709">
          <cell r="E1709" t="str">
            <v>TMI0000087</v>
          </cell>
          <cell r="F1709" t="str">
            <v>PA66+GF35尼龙料S1685黑色</v>
          </cell>
          <cell r="H1709" t="str">
            <v>KG</v>
          </cell>
          <cell r="I1709">
            <v>606.84199999999998</v>
          </cell>
          <cell r="J1709">
            <v>28.581989707000002</v>
          </cell>
          <cell r="K1709">
            <v>30.973500000000001</v>
          </cell>
          <cell r="L1709">
            <v>17344.751797775301</v>
          </cell>
          <cell r="M1709">
            <v>0</v>
          </cell>
          <cell r="N1709">
            <v>20.679220123099999</v>
          </cell>
          <cell r="O1709">
            <v>30.973500000000001</v>
          </cell>
          <cell r="P1709">
            <v>-10.294279876899999</v>
          </cell>
          <cell r="Q1709">
            <v>0</v>
          </cell>
          <cell r="R1709">
            <v>-314.60300000000001</v>
          </cell>
        </row>
        <row r="1710">
          <cell r="E1710" t="str">
            <v>TMI0000090</v>
          </cell>
          <cell r="F1710" t="str">
            <v>PP+EPDM-T20</v>
          </cell>
          <cell r="H1710" t="str">
            <v>KG</v>
          </cell>
          <cell r="I1710">
            <v>4644.4432999999999</v>
          </cell>
          <cell r="J1710">
            <v>8.3295504250000008</v>
          </cell>
          <cell r="K1710">
            <v>9.0265000000000004</v>
          </cell>
          <cell r="L1710">
            <v>38686.124663403403</v>
          </cell>
          <cell r="M1710">
            <v>0</v>
          </cell>
          <cell r="N1710">
            <v>8.2294929557999996</v>
          </cell>
          <cell r="O1710">
            <v>9.0265000000000004</v>
          </cell>
          <cell r="P1710">
            <v>-0.79700704420000001</v>
          </cell>
          <cell r="Q1710">
            <v>0</v>
          </cell>
          <cell r="R1710">
            <v>-3992.7851500000002</v>
          </cell>
        </row>
        <row r="1711">
          <cell r="E1711" t="str">
            <v>TMI0000094</v>
          </cell>
          <cell r="F1711" t="str">
            <v>PP改性料(深灰)64</v>
          </cell>
          <cell r="H1711" t="str">
            <v>KG</v>
          </cell>
          <cell r="I1711">
            <v>1009.968</v>
          </cell>
          <cell r="J1711">
            <v>8.9828846854000002</v>
          </cell>
          <cell r="K1711">
            <v>9.7345000000000006</v>
          </cell>
          <cell r="L1711">
            <v>9072.4260799440999</v>
          </cell>
          <cell r="M1711">
            <v>0</v>
          </cell>
          <cell r="N1711">
            <v>9.2845419708999994</v>
          </cell>
          <cell r="O1711">
            <v>9.7345000000000006</v>
          </cell>
          <cell r="P1711">
            <v>-0.44995802909999999</v>
          </cell>
          <cell r="Q1711">
            <v>0</v>
          </cell>
          <cell r="R1711">
            <v>0</v>
          </cell>
        </row>
        <row r="1712">
          <cell r="E1712" t="str">
            <v>TMI0000095</v>
          </cell>
          <cell r="F1712" t="str">
            <v>苯领ABS</v>
          </cell>
          <cell r="H1712" t="str">
            <v>KG</v>
          </cell>
          <cell r="I1712">
            <v>1910.0802000000001</v>
          </cell>
          <cell r="J1712">
            <v>19.190771108900002</v>
          </cell>
          <cell r="K1712">
            <v>20.796500000000002</v>
          </cell>
          <cell r="L1712">
            <v>36655.911917841899</v>
          </cell>
          <cell r="M1712">
            <v>700</v>
          </cell>
          <cell r="N1712">
            <v>17.167985564399999</v>
          </cell>
          <cell r="O1712">
            <v>20.796500000000002</v>
          </cell>
          <cell r="P1712">
            <v>-3.6285144356000001</v>
          </cell>
          <cell r="Q1712">
            <v>12017.58989508</v>
          </cell>
          <cell r="R1712">
            <v>-2034.2909999999999</v>
          </cell>
        </row>
        <row r="1713">
          <cell r="E1713" t="str">
            <v>TMI0000099</v>
          </cell>
          <cell r="F1713" t="str">
            <v>ASA 978WJ20420W7</v>
          </cell>
          <cell r="G1713" t="str">
            <v>奇美 H6视镜专用</v>
          </cell>
          <cell r="H1713" t="str">
            <v>KG</v>
          </cell>
          <cell r="I1713">
            <v>6699.933</v>
          </cell>
          <cell r="J1713">
            <v>23.951713834</v>
          </cell>
          <cell r="K1713">
            <v>25.9558</v>
          </cell>
          <cell r="L1713">
            <v>160474.87792297301</v>
          </cell>
          <cell r="M1713">
            <v>0</v>
          </cell>
          <cell r="N1713">
            <v>24.756044428500001</v>
          </cell>
          <cell r="O1713">
            <v>25.9558</v>
          </cell>
          <cell r="P1713">
            <v>-1.1997555714999999</v>
          </cell>
          <cell r="Q1713">
            <v>0</v>
          </cell>
          <cell r="R1713">
            <v>-491.904</v>
          </cell>
        </row>
        <row r="1714">
          <cell r="E1714" t="str">
            <v>TMI0000101</v>
          </cell>
          <cell r="F1714" t="str">
            <v>PA6+GF30AN0720SNB32A9005</v>
          </cell>
          <cell r="G1714" t="str">
            <v>晋纶 H6视镜专用</v>
          </cell>
          <cell r="H1714" t="str">
            <v>KG</v>
          </cell>
          <cell r="I1714">
            <v>4091.268</v>
          </cell>
          <cell r="J1714">
            <v>20.7994683067</v>
          </cell>
          <cell r="K1714">
            <v>22.5398</v>
          </cell>
          <cell r="L1714">
            <v>85096.199100215905</v>
          </cell>
          <cell r="M1714">
            <v>0</v>
          </cell>
          <cell r="N1714">
            <v>21.497942279099998</v>
          </cell>
          <cell r="O1714">
            <v>22.5398</v>
          </cell>
          <cell r="P1714">
            <v>-1.0418577209</v>
          </cell>
          <cell r="Q1714">
            <v>0</v>
          </cell>
          <cell r="R1714">
            <v>0</v>
          </cell>
        </row>
        <row r="1715">
          <cell r="E1715" t="str">
            <v>TMI0000102</v>
          </cell>
          <cell r="F1715" t="str">
            <v>PP API-1109UVP2B-T0895</v>
          </cell>
          <cell r="G1715" t="str">
            <v>金发 H6视镜专用</v>
          </cell>
          <cell r="H1715" t="str">
            <v>KG</v>
          </cell>
          <cell r="I1715">
            <v>1193</v>
          </cell>
          <cell r="J1715">
            <v>11.534856291200001</v>
          </cell>
          <cell r="K1715">
            <v>12.5</v>
          </cell>
          <cell r="L1715">
            <v>13761.083555401599</v>
          </cell>
          <cell r="M1715">
            <v>0</v>
          </cell>
          <cell r="N1715">
            <v>11.9222121975</v>
          </cell>
          <cell r="O1715">
            <v>12.5</v>
          </cell>
          <cell r="P1715">
            <v>-0.57778780249999995</v>
          </cell>
          <cell r="Q1715">
            <v>0</v>
          </cell>
          <cell r="R1715">
            <v>0</v>
          </cell>
        </row>
        <row r="1716">
          <cell r="E1716" t="str">
            <v>TMI0000106</v>
          </cell>
          <cell r="F1716" t="str">
            <v>PPS-6345A  4HD9050</v>
          </cell>
          <cell r="H1716" t="str">
            <v>KG</v>
          </cell>
          <cell r="I1716">
            <v>268.33800000000002</v>
          </cell>
          <cell r="J1716">
            <v>59.4504647674</v>
          </cell>
          <cell r="K1716">
            <v>64.424800000000005</v>
          </cell>
          <cell r="L1716">
            <v>15952.818814754601</v>
          </cell>
          <cell r="M1716">
            <v>0</v>
          </cell>
          <cell r="N1716">
            <v>59.083526942200002</v>
          </cell>
          <cell r="O1716">
            <v>64.424800000000005</v>
          </cell>
          <cell r="P1716">
            <v>-5.3412730577999996</v>
          </cell>
          <cell r="Q1716">
            <v>0</v>
          </cell>
          <cell r="R1716">
            <v>0</v>
          </cell>
        </row>
        <row r="1717">
          <cell r="E1717" t="str">
            <v>TMI0000108</v>
          </cell>
          <cell r="F1717" t="str">
            <v>GFPP-30</v>
          </cell>
          <cell r="H1717" t="str">
            <v>KG</v>
          </cell>
          <cell r="I1717">
            <v>581.65</v>
          </cell>
          <cell r="J1717">
            <v>9.6708235146000003</v>
          </cell>
          <cell r="K1717">
            <v>10.48</v>
          </cell>
          <cell r="L1717">
            <v>5625.0344972671001</v>
          </cell>
          <cell r="M1717">
            <v>0</v>
          </cell>
          <cell r="N1717">
            <v>10.48</v>
          </cell>
          <cell r="O1717">
            <v>10.48</v>
          </cell>
          <cell r="P1717">
            <v>0</v>
          </cell>
          <cell r="Q1717">
            <v>0</v>
          </cell>
          <cell r="R1717">
            <v>-581.65</v>
          </cell>
        </row>
        <row r="1718">
          <cell r="E1718" t="str">
            <v>TMI0000111</v>
          </cell>
          <cell r="F1718" t="str">
            <v>PA6+GF35</v>
          </cell>
          <cell r="G1718" t="str">
            <v>黑色</v>
          </cell>
          <cell r="H1718" t="str">
            <v>KG</v>
          </cell>
          <cell r="I1718">
            <v>411.709</v>
          </cell>
          <cell r="J1718">
            <v>12.2493714294</v>
          </cell>
          <cell r="K1718">
            <v>13.2743</v>
          </cell>
          <cell r="L1718">
            <v>5043.1764618267998</v>
          </cell>
          <cell r="M1718">
            <v>0</v>
          </cell>
          <cell r="N1718">
            <v>12.660721709900001</v>
          </cell>
          <cell r="O1718">
            <v>13.2743</v>
          </cell>
          <cell r="P1718">
            <v>-0.61357829009999998</v>
          </cell>
          <cell r="Q1718">
            <v>0</v>
          </cell>
          <cell r="R1718">
            <v>-407.90899999999999</v>
          </cell>
        </row>
        <row r="1719">
          <cell r="E1719" t="str">
            <v>TMI0000113</v>
          </cell>
          <cell r="F1719" t="str">
            <v>PA66-RN130本色</v>
          </cell>
          <cell r="H1719" t="str">
            <v>KG</v>
          </cell>
          <cell r="I1719">
            <v>351.17599999999999</v>
          </cell>
          <cell r="J1719">
            <v>29.398565253499999</v>
          </cell>
          <cell r="K1719">
            <v>31.8584</v>
          </cell>
          <cell r="L1719">
            <v>10324.070551463101</v>
          </cell>
          <cell r="M1719">
            <v>0</v>
          </cell>
          <cell r="N1719">
            <v>21.9452636808</v>
          </cell>
          <cell r="O1719">
            <v>31.8584</v>
          </cell>
          <cell r="P1719">
            <v>-9.9131363191999995</v>
          </cell>
          <cell r="Q1719">
            <v>0</v>
          </cell>
          <cell r="R1719">
            <v>-230.02199999999999</v>
          </cell>
        </row>
        <row r="1720">
          <cell r="E1720" t="str">
            <v>TMI0000121</v>
          </cell>
          <cell r="F1720" t="str">
            <v>TP30黑色P1M6K-JF01</v>
          </cell>
          <cell r="H1720" t="str">
            <v>KG</v>
          </cell>
          <cell r="I1720">
            <v>6640.8469999999998</v>
          </cell>
          <cell r="J1720">
            <v>6.2063986366000004</v>
          </cell>
          <cell r="K1720">
            <v>6.7256999999999998</v>
          </cell>
          <cell r="L1720">
            <v>41215.743766669199</v>
          </cell>
          <cell r="M1720">
            <v>0</v>
          </cell>
          <cell r="N1720">
            <v>6.4148178061000003</v>
          </cell>
          <cell r="O1720">
            <v>6.7256999999999998</v>
          </cell>
          <cell r="P1720">
            <v>-0.31088219389999999</v>
          </cell>
          <cell r="Q1720">
            <v>0</v>
          </cell>
          <cell r="R1720">
            <v>-990.84699999999998</v>
          </cell>
        </row>
        <row r="1721">
          <cell r="E1721" t="str">
            <v>TMI0000123</v>
          </cell>
          <cell r="F1721" t="str">
            <v>TP30火山黑</v>
          </cell>
          <cell r="H1721" t="str">
            <v>kg</v>
          </cell>
          <cell r="I1721">
            <v>956.30799999999999</v>
          </cell>
          <cell r="J1721">
            <v>6.2063986366000004</v>
          </cell>
          <cell r="K1721">
            <v>6.7256999999999998</v>
          </cell>
          <cell r="L1721">
            <v>5935.2286673696999</v>
          </cell>
          <cell r="M1721">
            <v>0</v>
          </cell>
          <cell r="N1721">
            <v>6.4148178061000003</v>
          </cell>
          <cell r="O1721">
            <v>6.7256999999999998</v>
          </cell>
          <cell r="P1721">
            <v>-0.31088219389999999</v>
          </cell>
          <cell r="Q1721">
            <v>0</v>
          </cell>
          <cell r="R1721">
            <v>-381.702</v>
          </cell>
        </row>
        <row r="1722">
          <cell r="E1722" t="str">
            <v>TMI0000125</v>
          </cell>
          <cell r="F1722" t="str">
            <v>POM-M90-88</v>
          </cell>
          <cell r="H1722" t="str">
            <v>kg</v>
          </cell>
          <cell r="I1722">
            <v>1.875</v>
          </cell>
          <cell r="J1722">
            <v>18.7824371962</v>
          </cell>
          <cell r="K1722">
            <v>20.353999999999999</v>
          </cell>
          <cell r="L1722">
            <v>35.217069742900001</v>
          </cell>
          <cell r="M1722">
            <v>0</v>
          </cell>
          <cell r="N1722">
            <v>21.101266434900001</v>
          </cell>
          <cell r="O1722">
            <v>20.353999999999999</v>
          </cell>
          <cell r="P1722">
            <v>0.7472664349</v>
          </cell>
          <cell r="Q1722">
            <v>0</v>
          </cell>
          <cell r="R1722">
            <v>0</v>
          </cell>
        </row>
        <row r="1723">
          <cell r="E1723" t="str">
            <v>TMI0000126</v>
          </cell>
          <cell r="F1723" t="str">
            <v>PA6-G50</v>
          </cell>
          <cell r="G1723" t="str">
            <v>B6050HL</v>
          </cell>
          <cell r="H1723" t="str">
            <v>KG</v>
          </cell>
          <cell r="I1723">
            <v>2038.8920000000001</v>
          </cell>
          <cell r="J1723">
            <v>12.9190390462</v>
          </cell>
          <cell r="K1723">
            <v>14</v>
          </cell>
          <cell r="L1723">
            <v>26340.5253589848</v>
          </cell>
          <cell r="M1723">
            <v>0</v>
          </cell>
          <cell r="N1723">
            <v>13.352877661200001</v>
          </cell>
          <cell r="O1723">
            <v>14</v>
          </cell>
          <cell r="P1723">
            <v>-0.64712233880000003</v>
          </cell>
          <cell r="Q1723">
            <v>0</v>
          </cell>
          <cell r="R1723">
            <v>-1088.8920000000001</v>
          </cell>
        </row>
        <row r="1724">
          <cell r="E1724" t="str">
            <v>TMI0000132</v>
          </cell>
          <cell r="F1724" t="str">
            <v>PA6+GF50 UVA 2B-S0883</v>
          </cell>
          <cell r="G1724" t="str">
            <v>金发 H6视镜专用</v>
          </cell>
          <cell r="H1724" t="str">
            <v>KG</v>
          </cell>
          <cell r="I1724">
            <v>1439.8320000000001</v>
          </cell>
          <cell r="J1724">
            <v>14.2847660311</v>
          </cell>
          <cell r="K1724">
            <v>15.48</v>
          </cell>
          <cell r="L1724">
            <v>20567.6632440908</v>
          </cell>
          <cell r="M1724">
            <v>0</v>
          </cell>
          <cell r="N1724">
            <v>14.7644675854</v>
          </cell>
          <cell r="O1724">
            <v>15.48</v>
          </cell>
          <cell r="P1724">
            <v>-0.71553241460000006</v>
          </cell>
          <cell r="Q1724">
            <v>0</v>
          </cell>
          <cell r="R1724">
            <v>-68.063999999999993</v>
          </cell>
        </row>
        <row r="1725">
          <cell r="E1725" t="str">
            <v>TMI0000133</v>
          </cell>
          <cell r="F1725" t="str">
            <v>PC-365K(ABS+PC)</v>
          </cell>
          <cell r="G1725" t="str">
            <v>H6座椅注塑原料</v>
          </cell>
          <cell r="H1725" t="str">
            <v>KG</v>
          </cell>
          <cell r="I1725">
            <v>36.68</v>
          </cell>
          <cell r="J1725">
            <v>21.967257157599999</v>
          </cell>
          <cell r="K1725">
            <v>23.805299999999999</v>
          </cell>
          <cell r="L1725">
            <v>805.75899254080002</v>
          </cell>
          <cell r="M1725">
            <v>300</v>
          </cell>
          <cell r="N1725">
            <v>19.026499999999999</v>
          </cell>
          <cell r="O1725">
            <v>23.805299999999999</v>
          </cell>
          <cell r="P1725">
            <v>-4.7788000000000004</v>
          </cell>
          <cell r="Q1725">
            <v>5707.95</v>
          </cell>
          <cell r="R1725">
            <v>-336.68</v>
          </cell>
        </row>
        <row r="1726">
          <cell r="E1726" t="str">
            <v>TMI0000134</v>
          </cell>
          <cell r="F1726" t="str">
            <v>PP-T20(PIM4R-DZ01)</v>
          </cell>
          <cell r="G1726" t="str">
            <v>H6座椅注塑原料</v>
          </cell>
          <cell r="H1726" t="str">
            <v>KG</v>
          </cell>
          <cell r="I1726">
            <v>1978.9422999999999</v>
          </cell>
          <cell r="J1726">
            <v>9.5047215840000003</v>
          </cell>
          <cell r="K1726">
            <v>10.3</v>
          </cell>
          <cell r="L1726">
            <v>18809.295592300601</v>
          </cell>
          <cell r="M1726">
            <v>0</v>
          </cell>
          <cell r="N1726">
            <v>9.8239028506999997</v>
          </cell>
          <cell r="O1726">
            <v>10.3</v>
          </cell>
          <cell r="P1726">
            <v>-0.47609714930000002</v>
          </cell>
          <cell r="Q1726">
            <v>0</v>
          </cell>
          <cell r="R1726">
            <v>-725.05200000000002</v>
          </cell>
        </row>
        <row r="1727">
          <cell r="E1727" t="str">
            <v>TMI0000135</v>
          </cell>
          <cell r="F1727" t="str">
            <v>PA6-GF30北鸿科</v>
          </cell>
          <cell r="G1727" t="str">
            <v>H6座椅注塑原料</v>
          </cell>
          <cell r="H1727" t="str">
            <v>KG</v>
          </cell>
          <cell r="I1727">
            <v>253.46700000000001</v>
          </cell>
          <cell r="J1727">
            <v>14.699282626800001</v>
          </cell>
          <cell r="K1727">
            <v>15.9292</v>
          </cell>
          <cell r="L1727">
            <v>3725.7830695671</v>
          </cell>
          <cell r="M1727">
            <v>2000</v>
          </cell>
          <cell r="N1727">
            <v>13.0827775594</v>
          </cell>
          <cell r="O1727">
            <v>15.9292</v>
          </cell>
          <cell r="P1727">
            <v>-2.8464224406</v>
          </cell>
          <cell r="Q1727">
            <v>26165.555118799999</v>
          </cell>
          <cell r="R1727">
            <v>-1836.3821</v>
          </cell>
        </row>
        <row r="1728">
          <cell r="E1728" t="str">
            <v>TMI0000136</v>
          </cell>
          <cell r="F1728" t="str">
            <v>ASA PW957</v>
          </cell>
          <cell r="G1728" t="str">
            <v>出口澳洲</v>
          </cell>
          <cell r="H1728" t="str">
            <v>KG</v>
          </cell>
          <cell r="I1728">
            <v>50</v>
          </cell>
          <cell r="J1728">
            <v>16.822526694</v>
          </cell>
          <cell r="K1728">
            <v>18.2301</v>
          </cell>
          <cell r="L1728">
            <v>841.12633470000003</v>
          </cell>
          <cell r="M1728">
            <v>0</v>
          </cell>
          <cell r="N1728">
            <v>17.387449646499999</v>
          </cell>
          <cell r="O1728">
            <v>18.2301</v>
          </cell>
          <cell r="P1728">
            <v>-0.84265035349999995</v>
          </cell>
          <cell r="Q1728">
            <v>0</v>
          </cell>
          <cell r="R1728">
            <v>0</v>
          </cell>
        </row>
        <row r="1729">
          <cell r="E1729" t="str">
            <v>TMI0000137</v>
          </cell>
          <cell r="F1729" t="str">
            <v>Pa6尼龙增韧</v>
          </cell>
          <cell r="G1729" t="str">
            <v>F扣/减震挡块用料</v>
          </cell>
          <cell r="H1729" t="str">
            <v>KG</v>
          </cell>
          <cell r="I1729">
            <v>116.21959</v>
          </cell>
          <cell r="J1729">
            <v>12.0860378643</v>
          </cell>
          <cell r="K1729">
            <v>13.097300000000001</v>
          </cell>
          <cell r="L1729">
            <v>1404.6343653133999</v>
          </cell>
          <cell r="M1729">
            <v>1000</v>
          </cell>
          <cell r="N1729">
            <v>12.4919031851</v>
          </cell>
          <cell r="O1729">
            <v>13.097300000000001</v>
          </cell>
          <cell r="P1729">
            <v>-0.60539681489999997</v>
          </cell>
          <cell r="Q1729">
            <v>12491.9031851</v>
          </cell>
          <cell r="R1729">
            <v>-430.96219000000002</v>
          </cell>
        </row>
        <row r="1730">
          <cell r="E1730" t="str">
            <v>TMI0000138</v>
          </cell>
          <cell r="F1730" t="str">
            <v>PP改性镜头料</v>
          </cell>
          <cell r="H1730" t="str">
            <v>KG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2000</v>
          </cell>
          <cell r="N1730">
            <v>7.7652610884</v>
          </cell>
          <cell r="O1730">
            <v>0</v>
          </cell>
          <cell r="P1730">
            <v>7.7652610884</v>
          </cell>
          <cell r="Q1730">
            <v>15530.522176799999</v>
          </cell>
          <cell r="R1730">
            <v>-1731.9259999999999</v>
          </cell>
        </row>
        <row r="1731">
          <cell r="E1731" t="str">
            <v>TMI0010003</v>
          </cell>
          <cell r="F1731" t="str">
            <v>PP-TD30蓝黑</v>
          </cell>
          <cell r="G1731" t="str">
            <v>欧马可升级专用</v>
          </cell>
          <cell r="H1731" t="str">
            <v>KG</v>
          </cell>
          <cell r="I1731">
            <v>94.968699999999998</v>
          </cell>
          <cell r="J1731">
            <v>9.5047215840000003</v>
          </cell>
          <cell r="K1731">
            <v>10.3</v>
          </cell>
          <cell r="L1731">
            <v>902.65105269440005</v>
          </cell>
          <cell r="M1731">
            <v>1800</v>
          </cell>
          <cell r="N1731">
            <v>10.3</v>
          </cell>
          <cell r="O1731">
            <v>10.3</v>
          </cell>
          <cell r="P1731">
            <v>0</v>
          </cell>
          <cell r="Q1731">
            <v>18540</v>
          </cell>
          <cell r="R1731">
            <v>-1894.9686999999999</v>
          </cell>
        </row>
        <row r="1732">
          <cell r="E1732" t="str">
            <v>TMI0010004</v>
          </cell>
          <cell r="F1732" t="str">
            <v>PP-TD30深棕</v>
          </cell>
          <cell r="G1732" t="str">
            <v>欧马可升级专用</v>
          </cell>
          <cell r="H1732" t="str">
            <v>KG</v>
          </cell>
          <cell r="I1732">
            <v>50</v>
          </cell>
          <cell r="J1732">
            <v>9.5047215840000003</v>
          </cell>
          <cell r="K1732">
            <v>10.3</v>
          </cell>
          <cell r="L1732">
            <v>475.23607920000001</v>
          </cell>
          <cell r="M1732">
            <v>0</v>
          </cell>
          <cell r="N1732">
            <v>9.8239028506999997</v>
          </cell>
          <cell r="O1732">
            <v>10.3</v>
          </cell>
          <cell r="P1732">
            <v>-0.47609714930000002</v>
          </cell>
          <cell r="Q1732">
            <v>0</v>
          </cell>
          <cell r="R1732">
            <v>0</v>
          </cell>
        </row>
        <row r="1733">
          <cell r="E1733" t="str">
            <v>TMP5001004</v>
          </cell>
          <cell r="F1733" t="str">
            <v>底漆820AE-BJS-1143</v>
          </cell>
          <cell r="H1733" t="str">
            <v>KG</v>
          </cell>
          <cell r="I1733">
            <v>36</v>
          </cell>
          <cell r="J1733">
            <v>56.751492952900001</v>
          </cell>
          <cell r="K1733">
            <v>61.5</v>
          </cell>
          <cell r="L1733">
            <v>2043.0537463044</v>
          </cell>
          <cell r="M1733">
            <v>0</v>
          </cell>
          <cell r="N1733">
            <v>58.6572840117</v>
          </cell>
          <cell r="O1733">
            <v>61.5</v>
          </cell>
          <cell r="P1733">
            <v>-2.8427159883000002</v>
          </cell>
          <cell r="Q1733">
            <v>0</v>
          </cell>
          <cell r="R1733">
            <v>0</v>
          </cell>
        </row>
        <row r="1734">
          <cell r="E1734" t="str">
            <v>TMP5001006</v>
          </cell>
          <cell r="F1734" t="str">
            <v>溶剂型底漆WLF125480</v>
          </cell>
          <cell r="H1734" t="str">
            <v>KG</v>
          </cell>
          <cell r="I1734">
            <v>25</v>
          </cell>
          <cell r="J1734">
            <v>42.752791357900001</v>
          </cell>
          <cell r="K1734">
            <v>46.33</v>
          </cell>
          <cell r="L1734">
            <v>1068.8197839474999</v>
          </cell>
          <cell r="M1734">
            <v>140</v>
          </cell>
          <cell r="N1734">
            <v>44.188487288799998</v>
          </cell>
          <cell r="O1734">
            <v>46.33</v>
          </cell>
          <cell r="P1734">
            <v>-2.1415127111999999</v>
          </cell>
          <cell r="Q1734">
            <v>6186.3882204319998</v>
          </cell>
          <cell r="R1734">
            <v>-25</v>
          </cell>
        </row>
        <row r="1735">
          <cell r="E1735" t="str">
            <v>TMP5001010</v>
          </cell>
          <cell r="F1735" t="str">
            <v>极地白底漆128604</v>
          </cell>
          <cell r="H1735" t="str">
            <v>KG</v>
          </cell>
          <cell r="I1735">
            <v>54</v>
          </cell>
          <cell r="J1735">
            <v>49.332273386399997</v>
          </cell>
          <cell r="K1735">
            <v>53.46</v>
          </cell>
          <cell r="L1735">
            <v>2663.9427628655999</v>
          </cell>
          <cell r="M1735">
            <v>504</v>
          </cell>
          <cell r="N1735">
            <v>50.988917126300002</v>
          </cell>
          <cell r="O1735">
            <v>53.46</v>
          </cell>
          <cell r="P1735">
            <v>-2.4710828736999999</v>
          </cell>
          <cell r="Q1735">
            <v>25698.414231655199</v>
          </cell>
          <cell r="R1735">
            <v>-216</v>
          </cell>
        </row>
        <row r="1736">
          <cell r="E1736" t="str">
            <v>TMP5001011</v>
          </cell>
          <cell r="F1736" t="str">
            <v>灰底SN8622</v>
          </cell>
          <cell r="H1736" t="str">
            <v>KG</v>
          </cell>
          <cell r="I1736">
            <v>800</v>
          </cell>
          <cell r="J1736">
            <v>55.367310197999998</v>
          </cell>
          <cell r="K1736">
            <v>60</v>
          </cell>
          <cell r="L1736">
            <v>44293.848158399996</v>
          </cell>
          <cell r="M1736">
            <v>0</v>
          </cell>
          <cell r="N1736">
            <v>57.226618547999998</v>
          </cell>
          <cell r="O1736">
            <v>60</v>
          </cell>
          <cell r="P1736">
            <v>-2.7733814520000002</v>
          </cell>
          <cell r="Q1736">
            <v>0</v>
          </cell>
          <cell r="R1736">
            <v>0</v>
          </cell>
        </row>
        <row r="1737">
          <cell r="E1737" t="str">
            <v>TMP5001012</v>
          </cell>
          <cell r="F1737" t="str">
            <v>溶剂型色漆WLF126903</v>
          </cell>
          <cell r="H1737" t="str">
            <v>KG</v>
          </cell>
          <cell r="I1737">
            <v>36</v>
          </cell>
          <cell r="J1737">
            <v>75.078072628499996</v>
          </cell>
          <cell r="K1737">
            <v>81.36</v>
          </cell>
          <cell r="L1737">
            <v>2702.8106146260002</v>
          </cell>
          <cell r="M1737">
            <v>0</v>
          </cell>
          <cell r="N1737">
            <v>77.599294751100004</v>
          </cell>
          <cell r="O1737">
            <v>81.36</v>
          </cell>
          <cell r="P1737">
            <v>-3.7607052488999999</v>
          </cell>
          <cell r="Q1737">
            <v>0</v>
          </cell>
          <cell r="R1737">
            <v>0</v>
          </cell>
        </row>
        <row r="1738">
          <cell r="E1738" t="str">
            <v>TMP5001013</v>
          </cell>
          <cell r="F1738" t="str">
            <v>底漆DSB-3016</v>
          </cell>
          <cell r="H1738" t="str">
            <v>KG</v>
          </cell>
          <cell r="I1738">
            <v>391</v>
          </cell>
          <cell r="J1738">
            <v>74.313080959299995</v>
          </cell>
          <cell r="K1738">
            <v>80.531000000000006</v>
          </cell>
          <cell r="L1738">
            <v>29056.414655086301</v>
          </cell>
          <cell r="M1738">
            <v>0</v>
          </cell>
          <cell r="N1738">
            <v>76.808613638099999</v>
          </cell>
          <cell r="O1738">
            <v>80.531000000000006</v>
          </cell>
          <cell r="P1738">
            <v>-3.7223863618999999</v>
          </cell>
          <cell r="Q1738">
            <v>0</v>
          </cell>
          <cell r="R1738">
            <v>0</v>
          </cell>
        </row>
        <row r="1739">
          <cell r="E1739" t="str">
            <v>TMP5001014</v>
          </cell>
          <cell r="F1739" t="str">
            <v>底漆JC71-921A</v>
          </cell>
          <cell r="H1739" t="str">
            <v>KG</v>
          </cell>
          <cell r="I1739">
            <v>54</v>
          </cell>
          <cell r="J1739">
            <v>56.474656402000001</v>
          </cell>
          <cell r="K1739">
            <v>61.2</v>
          </cell>
          <cell r="L1739">
            <v>3049.6314457079998</v>
          </cell>
          <cell r="M1739">
            <v>0</v>
          </cell>
          <cell r="N1739">
            <v>58.371150919000002</v>
          </cell>
          <cell r="O1739">
            <v>61.2</v>
          </cell>
          <cell r="P1739">
            <v>-2.828849081</v>
          </cell>
          <cell r="Q1739">
            <v>0</v>
          </cell>
          <cell r="R1739">
            <v>0</v>
          </cell>
        </row>
        <row r="1740">
          <cell r="E1740" t="str">
            <v>TMP5001016</v>
          </cell>
          <cell r="F1740" t="str">
            <v>深灰色底漆WLF128908</v>
          </cell>
          <cell r="H1740" t="str">
            <v>KG</v>
          </cell>
          <cell r="I1740">
            <v>108</v>
          </cell>
          <cell r="J1740">
            <v>60.350368115800002</v>
          </cell>
          <cell r="K1740">
            <v>65.400000000000006</v>
          </cell>
          <cell r="L1740">
            <v>6517.8397565063997</v>
          </cell>
          <cell r="M1740">
            <v>162</v>
          </cell>
          <cell r="N1740">
            <v>62.377014217300001</v>
          </cell>
          <cell r="O1740">
            <v>65.400000000000006</v>
          </cell>
          <cell r="P1740">
            <v>-3.0229857827000002</v>
          </cell>
          <cell r="Q1740">
            <v>10105.076303202601</v>
          </cell>
          <cell r="R1740">
            <v>-36</v>
          </cell>
        </row>
        <row r="1741">
          <cell r="E1741" t="str">
            <v>TMP5003024</v>
          </cell>
          <cell r="F1741" t="str">
            <v>靓蓝BAIC-M959</v>
          </cell>
          <cell r="H1741" t="str">
            <v>KG</v>
          </cell>
          <cell r="I1741">
            <v>54</v>
          </cell>
          <cell r="J1741">
            <v>83.581568686400004</v>
          </cell>
          <cell r="K1741">
            <v>90.575000000000003</v>
          </cell>
          <cell r="L1741">
            <v>4513.4047090656004</v>
          </cell>
          <cell r="M1741">
            <v>0</v>
          </cell>
          <cell r="N1741">
            <v>86.388349583099995</v>
          </cell>
          <cell r="O1741">
            <v>90.575000000000003</v>
          </cell>
          <cell r="P1741">
            <v>-4.1866504169000001</v>
          </cell>
          <cell r="Q1741">
            <v>0</v>
          </cell>
          <cell r="R1741">
            <v>0</v>
          </cell>
        </row>
        <row r="1742">
          <cell r="E1742" t="str">
            <v>TMP5003029</v>
          </cell>
          <cell r="F1742" t="str">
            <v>05-10165N-SFESC-165清漆</v>
          </cell>
          <cell r="G1742" t="str">
            <v>521114T(20kg/桶)</v>
          </cell>
          <cell r="H1742" t="str">
            <v>kg</v>
          </cell>
          <cell r="I1742">
            <v>60</v>
          </cell>
          <cell r="J1742">
            <v>50.753367681500002</v>
          </cell>
          <cell r="K1742">
            <v>55</v>
          </cell>
          <cell r="L1742">
            <v>3045.2020608900002</v>
          </cell>
          <cell r="M1742">
            <v>0</v>
          </cell>
          <cell r="N1742">
            <v>52.457733669</v>
          </cell>
          <cell r="O1742">
            <v>55</v>
          </cell>
          <cell r="P1742">
            <v>-2.542266331</v>
          </cell>
          <cell r="Q1742">
            <v>0</v>
          </cell>
          <cell r="R1742">
            <v>0</v>
          </cell>
        </row>
        <row r="1743">
          <cell r="E1743" t="str">
            <v>TMP5003050</v>
          </cell>
          <cell r="F1743" t="str">
            <v>邮政绿</v>
          </cell>
          <cell r="H1743" t="str">
            <v>KG</v>
          </cell>
          <cell r="I1743">
            <v>18</v>
          </cell>
          <cell r="J1743">
            <v>75.1296565058</v>
          </cell>
          <cell r="K1743">
            <v>81.415899999999993</v>
          </cell>
          <cell r="L1743">
            <v>1352.3338171043999</v>
          </cell>
          <cell r="M1743">
            <v>0</v>
          </cell>
          <cell r="N1743">
            <v>77.652610883999998</v>
          </cell>
          <cell r="O1743">
            <v>81.415899999999993</v>
          </cell>
          <cell r="P1743">
            <v>-3.7632891160000002</v>
          </cell>
          <cell r="Q1743">
            <v>0</v>
          </cell>
          <cell r="R1743">
            <v>0</v>
          </cell>
        </row>
        <row r="1744">
          <cell r="E1744" t="str">
            <v>TMP5003051</v>
          </cell>
          <cell r="F1744" t="str">
            <v>906AE-BJS-0354B40钢琴黑</v>
          </cell>
          <cell r="H1744" t="str">
            <v>KG</v>
          </cell>
          <cell r="I1744">
            <v>85</v>
          </cell>
          <cell r="J1744">
            <v>61.457714319799997</v>
          </cell>
          <cell r="K1744">
            <v>66.599999999999994</v>
          </cell>
          <cell r="L1744">
            <v>5223.905717183</v>
          </cell>
          <cell r="M1744">
            <v>0</v>
          </cell>
          <cell r="N1744">
            <v>63.521546588299998</v>
          </cell>
          <cell r="O1744">
            <v>66.599999999999994</v>
          </cell>
          <cell r="P1744">
            <v>-3.0784534117</v>
          </cell>
          <cell r="Q1744">
            <v>0</v>
          </cell>
          <cell r="R1744">
            <v>0</v>
          </cell>
        </row>
        <row r="1745">
          <cell r="E1745" t="str">
            <v>TMP5003062</v>
          </cell>
          <cell r="F1745" t="str">
            <v>溶剂型色漆WLF126674</v>
          </cell>
          <cell r="H1745" t="str">
            <v>KG</v>
          </cell>
          <cell r="I1745">
            <v>94</v>
          </cell>
          <cell r="J1745">
            <v>104.1459104824</v>
          </cell>
          <cell r="K1745">
            <v>112.86</v>
          </cell>
          <cell r="L1745">
            <v>9789.7155853456006</v>
          </cell>
          <cell r="M1745">
            <v>0</v>
          </cell>
          <cell r="N1745">
            <v>107.6432694888</v>
          </cell>
          <cell r="O1745">
            <v>112.86</v>
          </cell>
          <cell r="P1745">
            <v>-5.2167305111999998</v>
          </cell>
          <cell r="Q1745">
            <v>0</v>
          </cell>
          <cell r="R1745">
            <v>-4</v>
          </cell>
        </row>
        <row r="1746">
          <cell r="E1746" t="str">
            <v>TMP5003063</v>
          </cell>
          <cell r="F1746" t="str">
            <v>溶剂型色漆WLF126677</v>
          </cell>
          <cell r="H1746" t="str">
            <v>KG</v>
          </cell>
          <cell r="I1746">
            <v>123</v>
          </cell>
          <cell r="J1746">
            <v>76.739091934399994</v>
          </cell>
          <cell r="K1746">
            <v>83.16</v>
          </cell>
          <cell r="L1746">
            <v>9438.9083079312004</v>
          </cell>
          <cell r="M1746">
            <v>0</v>
          </cell>
          <cell r="N1746">
            <v>79.316093307499997</v>
          </cell>
          <cell r="O1746">
            <v>83.16</v>
          </cell>
          <cell r="P1746">
            <v>-3.8439066925000001</v>
          </cell>
          <cell r="Q1746">
            <v>0</v>
          </cell>
          <cell r="R1746">
            <v>0</v>
          </cell>
        </row>
        <row r="1747">
          <cell r="E1747" t="str">
            <v>TMP5003064</v>
          </cell>
          <cell r="F1747" t="str">
            <v>溶剂型色漆WLF125475</v>
          </cell>
          <cell r="H1747" t="str">
            <v>KG</v>
          </cell>
          <cell r="I1747">
            <v>54</v>
          </cell>
          <cell r="J1747">
            <v>53.530961076399997</v>
          </cell>
          <cell r="K1747">
            <v>58.01</v>
          </cell>
          <cell r="L1747">
            <v>2890.6718981255999</v>
          </cell>
          <cell r="M1747">
            <v>306</v>
          </cell>
          <cell r="N1747">
            <v>55.328602366200002</v>
          </cell>
          <cell r="O1747">
            <v>58.01</v>
          </cell>
          <cell r="P1747">
            <v>-2.6813976338000001</v>
          </cell>
          <cell r="Q1747">
            <v>16930.5523240572</v>
          </cell>
          <cell r="R1747">
            <v>-342</v>
          </cell>
        </row>
        <row r="1748">
          <cell r="E1748" t="str">
            <v>TMP5003065</v>
          </cell>
          <cell r="F1748" t="str">
            <v>溶剂型色漆WLF126678</v>
          </cell>
          <cell r="H1748" t="str">
            <v>KG</v>
          </cell>
          <cell r="I1748">
            <v>108</v>
          </cell>
          <cell r="J1748">
            <v>107.2095683134</v>
          </cell>
          <cell r="K1748">
            <v>116.18</v>
          </cell>
          <cell r="L1748">
            <v>11578.6333778472</v>
          </cell>
          <cell r="M1748">
            <v>0</v>
          </cell>
          <cell r="N1748">
            <v>110.8098090484</v>
          </cell>
          <cell r="O1748">
            <v>116.18</v>
          </cell>
          <cell r="P1748">
            <v>-5.3701909515999997</v>
          </cell>
          <cell r="Q1748">
            <v>0</v>
          </cell>
          <cell r="R1748">
            <v>0</v>
          </cell>
        </row>
        <row r="1749">
          <cell r="E1749" t="str">
            <v>TMP5003066</v>
          </cell>
          <cell r="F1749" t="str">
            <v>阿斯塔蓝色漆126680</v>
          </cell>
          <cell r="H1749" t="str">
            <v>KG</v>
          </cell>
          <cell r="I1749">
            <v>126</v>
          </cell>
          <cell r="J1749">
            <v>168.71342205830001</v>
          </cell>
          <cell r="K1749">
            <v>182.83</v>
          </cell>
          <cell r="L1749">
            <v>21257.891179345799</v>
          </cell>
          <cell r="M1749">
            <v>0</v>
          </cell>
          <cell r="N1749">
            <v>174.3790444855</v>
          </cell>
          <cell r="O1749">
            <v>182.83</v>
          </cell>
          <cell r="P1749">
            <v>-8.4509555145000004</v>
          </cell>
          <cell r="Q1749">
            <v>0</v>
          </cell>
          <cell r="R1749">
            <v>0</v>
          </cell>
        </row>
        <row r="1750">
          <cell r="E1750" t="str">
            <v>TMP5003071</v>
          </cell>
          <cell r="F1750" t="str">
            <v>溶剂型色漆WLF126732</v>
          </cell>
          <cell r="G1750" t="str">
            <v>心悦蓝</v>
          </cell>
          <cell r="H1750" t="str">
            <v>KG</v>
          </cell>
          <cell r="I1750">
            <v>54</v>
          </cell>
          <cell r="J1750">
            <v>101.1468478467</v>
          </cell>
          <cell r="K1750">
            <v>109.61</v>
          </cell>
          <cell r="L1750">
            <v>5461.9297837218</v>
          </cell>
          <cell r="M1750">
            <v>0</v>
          </cell>
          <cell r="N1750">
            <v>104.5434943174</v>
          </cell>
          <cell r="O1750">
            <v>109.61</v>
          </cell>
          <cell r="P1750">
            <v>-5.0665056825999999</v>
          </cell>
          <cell r="Q1750">
            <v>0</v>
          </cell>
          <cell r="R1750">
            <v>0</v>
          </cell>
        </row>
        <row r="1751">
          <cell r="E1751" t="str">
            <v>TMP5003072</v>
          </cell>
          <cell r="F1751" t="str">
            <v>溶剂型色漆WLF126730</v>
          </cell>
          <cell r="G1751" t="str">
            <v>魅力橙</v>
          </cell>
          <cell r="H1751" t="str">
            <v>KG</v>
          </cell>
          <cell r="I1751">
            <v>72</v>
          </cell>
          <cell r="J1751">
            <v>133.3678540164</v>
          </cell>
          <cell r="K1751">
            <v>144.52699999999999</v>
          </cell>
          <cell r="L1751">
            <v>9602.4854891808009</v>
          </cell>
          <cell r="M1751">
            <v>0</v>
          </cell>
          <cell r="N1751">
            <v>137.84652498139999</v>
          </cell>
          <cell r="O1751">
            <v>144.52699999999999</v>
          </cell>
          <cell r="P1751">
            <v>-6.6804750186000001</v>
          </cell>
          <cell r="Q1751">
            <v>0</v>
          </cell>
          <cell r="R1751">
            <v>0</v>
          </cell>
        </row>
        <row r="1752">
          <cell r="E1752" t="str">
            <v>TMP5003073</v>
          </cell>
          <cell r="F1752" t="str">
            <v>溶剂型色漆WLF126731</v>
          </cell>
          <cell r="G1752" t="str">
            <v>凛冽青</v>
          </cell>
          <cell r="H1752" t="str">
            <v>KG</v>
          </cell>
          <cell r="I1752">
            <v>36</v>
          </cell>
          <cell r="J1752">
            <v>101.1468478467</v>
          </cell>
          <cell r="K1752">
            <v>109.61</v>
          </cell>
          <cell r="L1752">
            <v>3641.2865224811999</v>
          </cell>
          <cell r="M1752">
            <v>0</v>
          </cell>
          <cell r="N1752">
            <v>104.5434943174</v>
          </cell>
          <cell r="O1752">
            <v>109.61</v>
          </cell>
          <cell r="P1752">
            <v>-5.0665056825999999</v>
          </cell>
          <cell r="Q1752">
            <v>0</v>
          </cell>
          <cell r="R1752">
            <v>0</v>
          </cell>
        </row>
        <row r="1753">
          <cell r="E1753" t="str">
            <v>TMP5003075</v>
          </cell>
          <cell r="F1753" t="str">
            <v>溶剂型色漆WLF126901</v>
          </cell>
          <cell r="G1753" t="str">
            <v>钛灰</v>
          </cell>
          <cell r="H1753" t="str">
            <v>KG</v>
          </cell>
          <cell r="I1753">
            <v>18</v>
          </cell>
          <cell r="J1753">
            <v>96.975843811800004</v>
          </cell>
          <cell r="K1753">
            <v>105.09</v>
          </cell>
          <cell r="L1753">
            <v>1745.5651886124001</v>
          </cell>
          <cell r="M1753">
            <v>0</v>
          </cell>
          <cell r="N1753">
            <v>100.2324223868</v>
          </cell>
          <cell r="O1753">
            <v>105.09</v>
          </cell>
          <cell r="P1753">
            <v>-4.8575776132000001</v>
          </cell>
          <cell r="Q1753">
            <v>0</v>
          </cell>
          <cell r="R1753">
            <v>0</v>
          </cell>
        </row>
        <row r="1754">
          <cell r="E1754" t="str">
            <v>TMP5003076</v>
          </cell>
          <cell r="F1754" t="str">
            <v>溶剂型色漆WLF126729</v>
          </cell>
          <cell r="G1754" t="str">
            <v>大漠金</v>
          </cell>
          <cell r="H1754" t="str">
            <v>KG</v>
          </cell>
          <cell r="I1754">
            <v>54</v>
          </cell>
          <cell r="J1754">
            <v>137.64313315219999</v>
          </cell>
          <cell r="K1754">
            <v>149.16</v>
          </cell>
          <cell r="L1754">
            <v>7432.7291902187999</v>
          </cell>
          <cell r="M1754">
            <v>0</v>
          </cell>
          <cell r="N1754">
            <v>142.2653737103</v>
          </cell>
          <cell r="O1754">
            <v>149.16</v>
          </cell>
          <cell r="P1754">
            <v>-6.8946262896999997</v>
          </cell>
          <cell r="Q1754">
            <v>0</v>
          </cell>
          <cell r="R1754">
            <v>0</v>
          </cell>
        </row>
        <row r="1755">
          <cell r="E1755" t="str">
            <v>TMP5003078</v>
          </cell>
          <cell r="F1755" t="str">
            <v>溶剂型色漆WLF126904</v>
          </cell>
          <cell r="H1755" t="str">
            <v>KG</v>
          </cell>
          <cell r="I1755">
            <v>18</v>
          </cell>
          <cell r="J1755">
            <v>75.078072628499996</v>
          </cell>
          <cell r="K1755">
            <v>81.36</v>
          </cell>
          <cell r="L1755">
            <v>1351.4053073130001</v>
          </cell>
          <cell r="M1755">
            <v>0</v>
          </cell>
          <cell r="N1755">
            <v>77.599294751100004</v>
          </cell>
          <cell r="O1755">
            <v>81.36</v>
          </cell>
          <cell r="P1755">
            <v>-3.7607052488999999</v>
          </cell>
          <cell r="Q1755">
            <v>0</v>
          </cell>
          <cell r="R1755">
            <v>0</v>
          </cell>
        </row>
        <row r="1756">
          <cell r="E1756" t="str">
            <v>TMP5003079</v>
          </cell>
          <cell r="F1756" t="str">
            <v>溶剂型色漆WLF127167</v>
          </cell>
          <cell r="H1756" t="str">
            <v>KG</v>
          </cell>
          <cell r="I1756">
            <v>36</v>
          </cell>
          <cell r="J1756">
            <v>77.837210253400002</v>
          </cell>
          <cell r="K1756">
            <v>84.35</v>
          </cell>
          <cell r="L1756">
            <v>2802.1395691224002</v>
          </cell>
          <cell r="M1756">
            <v>0</v>
          </cell>
          <cell r="N1756">
            <v>80.451087908700003</v>
          </cell>
          <cell r="O1756">
            <v>84.35</v>
          </cell>
          <cell r="P1756">
            <v>-3.8989120913000002</v>
          </cell>
          <cell r="Q1756">
            <v>0</v>
          </cell>
          <cell r="R1756">
            <v>0</v>
          </cell>
        </row>
        <row r="1757">
          <cell r="E1757" t="str">
            <v>TMP5003080</v>
          </cell>
          <cell r="F1757" t="str">
            <v>溶剂型色漆WLF126675</v>
          </cell>
          <cell r="H1757" t="str">
            <v>KG</v>
          </cell>
          <cell r="I1757">
            <v>62</v>
          </cell>
          <cell r="J1757">
            <v>131.0728790087</v>
          </cell>
          <cell r="K1757">
            <v>142.04</v>
          </cell>
          <cell r="L1757">
            <v>8126.5184985393998</v>
          </cell>
          <cell r="M1757">
            <v>0</v>
          </cell>
          <cell r="N1757">
            <v>135.47448164260001</v>
          </cell>
          <cell r="O1757">
            <v>142.04</v>
          </cell>
          <cell r="P1757">
            <v>-6.5655183574000002</v>
          </cell>
          <cell r="Q1757">
            <v>0</v>
          </cell>
          <cell r="R1757">
            <v>-8</v>
          </cell>
        </row>
        <row r="1758">
          <cell r="E1758" t="str">
            <v>TMP5003081</v>
          </cell>
          <cell r="F1758" t="str">
            <v>溶剂型色漆WLF126681</v>
          </cell>
          <cell r="G1758" t="str">
            <v>柠檬金</v>
          </cell>
          <cell r="H1758" t="str">
            <v>KG</v>
          </cell>
          <cell r="I1758">
            <v>180</v>
          </cell>
          <cell r="J1758">
            <v>142.5154564497</v>
          </cell>
          <cell r="K1758">
            <v>154.44</v>
          </cell>
          <cell r="L1758">
            <v>25652.782160946001</v>
          </cell>
          <cell r="M1758">
            <v>0</v>
          </cell>
          <cell r="N1758">
            <v>147.3013161426</v>
          </cell>
          <cell r="O1758">
            <v>154.44</v>
          </cell>
          <cell r="P1758">
            <v>-7.1386838574000002</v>
          </cell>
          <cell r="Q1758">
            <v>0</v>
          </cell>
          <cell r="R1758">
            <v>0</v>
          </cell>
        </row>
        <row r="1759">
          <cell r="E1759" t="str">
            <v>TMP5003083</v>
          </cell>
          <cell r="F1759" t="str">
            <v>烟熏灰WLF128031</v>
          </cell>
          <cell r="H1759" t="str">
            <v>KG</v>
          </cell>
          <cell r="I1759">
            <v>90</v>
          </cell>
          <cell r="J1759">
            <v>96.468310134999996</v>
          </cell>
          <cell r="K1759">
            <v>104.54</v>
          </cell>
          <cell r="L1759">
            <v>8682.1479121499997</v>
          </cell>
          <cell r="M1759">
            <v>0</v>
          </cell>
          <cell r="N1759">
            <v>99.707845050100005</v>
          </cell>
          <cell r="O1759">
            <v>104.54</v>
          </cell>
          <cell r="P1759">
            <v>-4.8321549498999996</v>
          </cell>
          <cell r="Q1759">
            <v>0</v>
          </cell>
          <cell r="R1759">
            <v>0</v>
          </cell>
        </row>
        <row r="1760">
          <cell r="E1760" t="str">
            <v>TMP5003085</v>
          </cell>
          <cell r="F1760" t="str">
            <v>丹霞红BAIC-MN9163</v>
          </cell>
          <cell r="H1760" t="str">
            <v>KG</v>
          </cell>
          <cell r="I1760">
            <v>72</v>
          </cell>
          <cell r="J1760">
            <v>137.49548699170001</v>
          </cell>
          <cell r="K1760">
            <v>149</v>
          </cell>
          <cell r="L1760">
            <v>9899.6750634023992</v>
          </cell>
          <cell r="M1760">
            <v>0</v>
          </cell>
          <cell r="N1760">
            <v>142.1127693942</v>
          </cell>
          <cell r="O1760">
            <v>149</v>
          </cell>
          <cell r="P1760">
            <v>-6.8872306058000001</v>
          </cell>
          <cell r="Q1760">
            <v>0</v>
          </cell>
          <cell r="R1760">
            <v>0</v>
          </cell>
        </row>
        <row r="1761">
          <cell r="E1761" t="str">
            <v>TMP5003086</v>
          </cell>
          <cell r="F1761" t="str">
            <v>珠光白BAIC-M031-GHRC</v>
          </cell>
          <cell r="H1761" t="str">
            <v>KG</v>
          </cell>
          <cell r="I1761">
            <v>36</v>
          </cell>
          <cell r="J1761">
            <v>48.907790674899999</v>
          </cell>
          <cell r="K1761">
            <v>53</v>
          </cell>
          <cell r="L1761">
            <v>1760.6804642964</v>
          </cell>
          <cell r="M1761">
            <v>0</v>
          </cell>
          <cell r="N1761">
            <v>50.550179717399999</v>
          </cell>
          <cell r="O1761">
            <v>53</v>
          </cell>
          <cell r="P1761">
            <v>-2.4498202826000002</v>
          </cell>
          <cell r="Q1761">
            <v>0</v>
          </cell>
          <cell r="R1761">
            <v>0</v>
          </cell>
        </row>
        <row r="1762">
          <cell r="E1762" t="str">
            <v>TMP5003090</v>
          </cell>
          <cell r="F1762" t="str">
            <v>BAIC-M9135-GHRC激情橙</v>
          </cell>
          <cell r="H1762" t="str">
            <v>KG</v>
          </cell>
          <cell r="I1762">
            <v>72</v>
          </cell>
          <cell r="J1762">
            <v>113.5029859059</v>
          </cell>
          <cell r="K1762">
            <v>123</v>
          </cell>
          <cell r="L1762">
            <v>8172.2149852248003</v>
          </cell>
          <cell r="M1762">
            <v>0</v>
          </cell>
          <cell r="N1762">
            <v>117.3145680234</v>
          </cell>
          <cell r="O1762">
            <v>123</v>
          </cell>
          <cell r="P1762">
            <v>-5.6854319766000003</v>
          </cell>
          <cell r="Q1762">
            <v>0</v>
          </cell>
          <cell r="R1762">
            <v>0</v>
          </cell>
        </row>
        <row r="1763">
          <cell r="E1763" t="str">
            <v>TMP5003092</v>
          </cell>
          <cell r="F1763" t="str">
            <v>L-CIW海贝金</v>
          </cell>
          <cell r="G1763" t="str">
            <v>906AE-DJS-0612</v>
          </cell>
          <cell r="H1763" t="str">
            <v>KG</v>
          </cell>
          <cell r="I1763">
            <v>16.600000000000001</v>
          </cell>
          <cell r="J1763">
            <v>83.604638398999995</v>
          </cell>
          <cell r="K1763">
            <v>90.6</v>
          </cell>
          <cell r="L1763">
            <v>1387.8369974233999</v>
          </cell>
          <cell r="M1763">
            <v>0</v>
          </cell>
          <cell r="N1763">
            <v>86.412194007500005</v>
          </cell>
          <cell r="O1763">
            <v>90.6</v>
          </cell>
          <cell r="P1763">
            <v>-4.1878059925000004</v>
          </cell>
          <cell r="Q1763">
            <v>0</v>
          </cell>
          <cell r="R1763">
            <v>0</v>
          </cell>
        </row>
        <row r="1764">
          <cell r="E1764" t="str">
            <v>TMP5003094</v>
          </cell>
          <cell r="F1764" t="str">
            <v>L-A5W宝石蓝</v>
          </cell>
          <cell r="G1764" t="str">
            <v>906AE-AJS-0610</v>
          </cell>
          <cell r="H1764" t="str">
            <v>KG</v>
          </cell>
          <cell r="I1764">
            <v>17</v>
          </cell>
          <cell r="J1764">
            <v>144.23184306580001</v>
          </cell>
          <cell r="K1764">
            <v>156.30000000000001</v>
          </cell>
          <cell r="L1764">
            <v>2451.9413321185998</v>
          </cell>
          <cell r="M1764">
            <v>0</v>
          </cell>
          <cell r="N1764">
            <v>149.0753413175</v>
          </cell>
          <cell r="O1764">
            <v>156.30000000000001</v>
          </cell>
          <cell r="P1764">
            <v>-7.2246586825000003</v>
          </cell>
          <cell r="Q1764">
            <v>0</v>
          </cell>
          <cell r="R1764">
            <v>0</v>
          </cell>
        </row>
        <row r="1765">
          <cell r="E1765" t="str">
            <v>TMP5003095</v>
          </cell>
          <cell r="F1765" t="str">
            <v>L-B9Z月光银</v>
          </cell>
          <cell r="G1765" t="str">
            <v>906AE-ZJS-0614</v>
          </cell>
          <cell r="H1765" t="str">
            <v>KG</v>
          </cell>
          <cell r="I1765">
            <v>17</v>
          </cell>
          <cell r="J1765">
            <v>89.879600221399997</v>
          </cell>
          <cell r="K1765">
            <v>97.4</v>
          </cell>
          <cell r="L1765">
            <v>1527.9532037638</v>
          </cell>
          <cell r="M1765">
            <v>0</v>
          </cell>
          <cell r="N1765">
            <v>92.897877442899997</v>
          </cell>
          <cell r="O1765">
            <v>97.4</v>
          </cell>
          <cell r="P1765">
            <v>-4.5021225570999999</v>
          </cell>
          <cell r="Q1765">
            <v>0</v>
          </cell>
          <cell r="R1765">
            <v>0</v>
          </cell>
        </row>
        <row r="1766">
          <cell r="E1766" t="str">
            <v>TMP5003102</v>
          </cell>
          <cell r="F1766" t="str">
            <v>清漆WLF130591</v>
          </cell>
          <cell r="H1766" t="str">
            <v>KG</v>
          </cell>
          <cell r="I1766">
            <v>468</v>
          </cell>
          <cell r="J1766">
            <v>66.477683777699994</v>
          </cell>
          <cell r="K1766">
            <v>72.040000000000006</v>
          </cell>
          <cell r="L1766">
            <v>31111.556007963602</v>
          </cell>
          <cell r="M1766">
            <v>180</v>
          </cell>
          <cell r="N1766">
            <v>68.710093336599996</v>
          </cell>
          <cell r="O1766">
            <v>72.040000000000006</v>
          </cell>
          <cell r="P1766">
            <v>-3.3299066634000001</v>
          </cell>
          <cell r="Q1766">
            <v>12367.816800588</v>
          </cell>
          <cell r="R1766">
            <v>-306</v>
          </cell>
        </row>
        <row r="1767">
          <cell r="E1767" t="str">
            <v>TMP5003103</v>
          </cell>
          <cell r="F1767" t="str">
            <v>色漆KRM天空蓝</v>
          </cell>
          <cell r="H1767" t="str">
            <v>KG</v>
          </cell>
          <cell r="I1767">
            <v>53</v>
          </cell>
          <cell r="J1767">
            <v>75.931651994000006</v>
          </cell>
          <cell r="K1767">
            <v>82.284999999999997</v>
          </cell>
          <cell r="L1767">
            <v>4024.3775556820001</v>
          </cell>
          <cell r="M1767">
            <v>0</v>
          </cell>
          <cell r="N1767">
            <v>78.481538453699997</v>
          </cell>
          <cell r="O1767">
            <v>82.284999999999997</v>
          </cell>
          <cell r="P1767">
            <v>-3.8034615462999999</v>
          </cell>
          <cell r="Q1767">
            <v>0</v>
          </cell>
          <cell r="R1767">
            <v>0</v>
          </cell>
        </row>
        <row r="1768">
          <cell r="E1768" t="str">
            <v>TMP5003104</v>
          </cell>
          <cell r="F1768" t="str">
            <v>色漆KRM晚霞红</v>
          </cell>
          <cell r="H1768" t="str">
            <v>kg</v>
          </cell>
          <cell r="I1768">
            <v>43</v>
          </cell>
          <cell r="J1768">
            <v>80.365650752400001</v>
          </cell>
          <cell r="K1768">
            <v>87.09</v>
          </cell>
          <cell r="L1768">
            <v>3455.7229823532002</v>
          </cell>
          <cell r="M1768">
            <v>0</v>
          </cell>
          <cell r="N1768">
            <v>83.064436822399998</v>
          </cell>
          <cell r="O1768">
            <v>87.09</v>
          </cell>
          <cell r="P1768">
            <v>-4.0255631775999996</v>
          </cell>
          <cell r="Q1768">
            <v>0</v>
          </cell>
          <cell r="R1768">
            <v>0</v>
          </cell>
        </row>
        <row r="1769">
          <cell r="E1769" t="str">
            <v>TMP5003106</v>
          </cell>
          <cell r="F1769" t="str">
            <v>溶剂型色漆WLF131169</v>
          </cell>
          <cell r="H1769" t="str">
            <v>KG</v>
          </cell>
          <cell r="I1769">
            <v>36</v>
          </cell>
          <cell r="J1769">
            <v>116.7512014375</v>
          </cell>
          <cell r="K1769">
            <v>126.52</v>
          </cell>
          <cell r="L1769">
            <v>4203.0432517500003</v>
          </cell>
          <cell r="M1769">
            <v>0</v>
          </cell>
          <cell r="N1769">
            <v>120.6718629782</v>
          </cell>
          <cell r="O1769">
            <v>126.52</v>
          </cell>
          <cell r="P1769">
            <v>-5.8481370218000004</v>
          </cell>
          <cell r="Q1769">
            <v>0</v>
          </cell>
          <cell r="R1769">
            <v>0</v>
          </cell>
        </row>
        <row r="1770">
          <cell r="E1770" t="str">
            <v>TMP5003107</v>
          </cell>
          <cell r="F1770" t="str">
            <v>溶剂型色漆WLF131045</v>
          </cell>
          <cell r="H1770" t="str">
            <v>KG</v>
          </cell>
          <cell r="I1770">
            <v>252</v>
          </cell>
          <cell r="J1770">
            <v>118.292258238</v>
          </cell>
          <cell r="K1770">
            <v>128.19</v>
          </cell>
          <cell r="L1770">
            <v>29809.649075976002</v>
          </cell>
          <cell r="M1770">
            <v>0</v>
          </cell>
          <cell r="N1770">
            <v>122.26467052780001</v>
          </cell>
          <cell r="O1770">
            <v>128.19</v>
          </cell>
          <cell r="P1770">
            <v>-5.9253294721999996</v>
          </cell>
          <cell r="Q1770">
            <v>0</v>
          </cell>
          <cell r="R1770">
            <v>-36</v>
          </cell>
        </row>
        <row r="1771">
          <cell r="E1771" t="str">
            <v>TMP5003108</v>
          </cell>
          <cell r="F1771" t="str">
            <v>色漆JE25-746A</v>
          </cell>
          <cell r="H1771" t="str">
            <v>KG</v>
          </cell>
          <cell r="I1771">
            <v>153</v>
          </cell>
          <cell r="J1771">
            <v>80.651715188400004</v>
          </cell>
          <cell r="K1771">
            <v>87.4</v>
          </cell>
          <cell r="L1771">
            <v>12339.7124238252</v>
          </cell>
          <cell r="M1771">
            <v>0</v>
          </cell>
          <cell r="N1771">
            <v>83.360107684900001</v>
          </cell>
          <cell r="O1771">
            <v>87.4</v>
          </cell>
          <cell r="P1771">
            <v>-4.0398923151000004</v>
          </cell>
          <cell r="Q1771">
            <v>0</v>
          </cell>
          <cell r="R1771">
            <v>0</v>
          </cell>
        </row>
        <row r="1772">
          <cell r="E1772" t="str">
            <v>TMP5003110</v>
          </cell>
          <cell r="F1772" t="str">
            <v>清漆JF71-010A</v>
          </cell>
          <cell r="H1772" t="str">
            <v>KG</v>
          </cell>
          <cell r="I1772">
            <v>216</v>
          </cell>
          <cell r="J1772">
            <v>52.968060089399998</v>
          </cell>
          <cell r="K1772">
            <v>57.4</v>
          </cell>
          <cell r="L1772">
            <v>11441.1009793104</v>
          </cell>
          <cell r="M1772">
            <v>0</v>
          </cell>
          <cell r="N1772">
            <v>54.746798410899999</v>
          </cell>
          <cell r="O1772">
            <v>57.4</v>
          </cell>
          <cell r="P1772">
            <v>-2.6532015891</v>
          </cell>
          <cell r="Q1772">
            <v>0</v>
          </cell>
          <cell r="R1772">
            <v>0</v>
          </cell>
        </row>
        <row r="1773">
          <cell r="E1773" t="str">
            <v>TMP5003111</v>
          </cell>
          <cell r="F1773" t="str">
            <v>BAIC-SN842哑黑</v>
          </cell>
          <cell r="H1773" t="str">
            <v>KG</v>
          </cell>
          <cell r="I1773">
            <v>6.48</v>
          </cell>
          <cell r="J1773">
            <v>62.708738693699999</v>
          </cell>
          <cell r="K1773">
            <v>67.955699999999993</v>
          </cell>
          <cell r="L1773">
            <v>406.35262673519998</v>
          </cell>
          <cell r="M1773">
            <v>0</v>
          </cell>
          <cell r="N1773">
            <v>64.814582034400004</v>
          </cell>
          <cell r="O1773">
            <v>67.955699999999993</v>
          </cell>
          <cell r="P1773">
            <v>-3.1411179655999999</v>
          </cell>
          <cell r="Q1773">
            <v>0</v>
          </cell>
          <cell r="R1773">
            <v>0</v>
          </cell>
        </row>
        <row r="1774">
          <cell r="E1774" t="str">
            <v>TMP5003112</v>
          </cell>
          <cell r="F1774" t="str">
            <v>单涂黑DSM-0220</v>
          </cell>
          <cell r="H1774" t="str">
            <v>KG</v>
          </cell>
          <cell r="I1774">
            <v>23.75346</v>
          </cell>
          <cell r="J1774">
            <v>75.292990070900004</v>
          </cell>
          <cell r="K1774">
            <v>81.5929</v>
          </cell>
          <cell r="L1774">
            <v>1788.4690279295</v>
          </cell>
          <cell r="M1774">
            <v>476</v>
          </cell>
          <cell r="N1774">
            <v>77.8214294088</v>
          </cell>
          <cell r="O1774">
            <v>81.5929</v>
          </cell>
          <cell r="P1774">
            <v>-3.7714705911999999</v>
          </cell>
          <cell r="Q1774">
            <v>37043.000398588803</v>
          </cell>
          <cell r="R1774">
            <v>-245.58799999999999</v>
          </cell>
        </row>
        <row r="1775">
          <cell r="E1775" t="str">
            <v>TMP5003113</v>
          </cell>
          <cell r="F1775" t="str">
            <v>色漆太平洋蓝FO-FVW-A5J</v>
          </cell>
          <cell r="G1775" t="str">
            <v>906AE-AJS-0342-CD</v>
          </cell>
          <cell r="H1775" t="str">
            <v>KG</v>
          </cell>
          <cell r="I1775">
            <v>199</v>
          </cell>
          <cell r="J1775">
            <v>117.1941399191</v>
          </cell>
          <cell r="K1775">
            <v>127</v>
          </cell>
          <cell r="L1775">
            <v>23321.633843900901</v>
          </cell>
          <cell r="M1775">
            <v>0</v>
          </cell>
          <cell r="N1775">
            <v>121.1296759266</v>
          </cell>
          <cell r="O1775">
            <v>127</v>
          </cell>
          <cell r="P1775">
            <v>-5.8703240734</v>
          </cell>
          <cell r="Q1775">
            <v>0</v>
          </cell>
          <cell r="R1775">
            <v>0</v>
          </cell>
        </row>
        <row r="1776">
          <cell r="E1776" t="str">
            <v>TMP5004005</v>
          </cell>
          <cell r="F1776" t="str">
            <v>稀释剂214.02036(阿克苏)</v>
          </cell>
          <cell r="H1776" t="str">
            <v>KG</v>
          </cell>
          <cell r="I1776">
            <v>13</v>
          </cell>
          <cell r="J1776">
            <v>16.6101930594</v>
          </cell>
          <cell r="K1776">
            <v>18</v>
          </cell>
          <cell r="L1776">
            <v>215.93250977220001</v>
          </cell>
          <cell r="M1776">
            <v>0</v>
          </cell>
          <cell r="N1776">
            <v>17.167985564399999</v>
          </cell>
          <cell r="O1776">
            <v>18</v>
          </cell>
          <cell r="P1776">
            <v>-0.83201443559999999</v>
          </cell>
          <cell r="Q1776">
            <v>0</v>
          </cell>
          <cell r="R1776">
            <v>0</v>
          </cell>
        </row>
        <row r="1777">
          <cell r="E1777" t="str">
            <v>TMP5004009</v>
          </cell>
          <cell r="F1777" t="str">
            <v>稀释剂WLF126679</v>
          </cell>
          <cell r="H1777" t="str">
            <v>KG</v>
          </cell>
          <cell r="I1777">
            <v>0</v>
          </cell>
          <cell r="J1777">
            <v>24.24</v>
          </cell>
          <cell r="K1777">
            <v>24.24</v>
          </cell>
          <cell r="L1777">
            <v>0</v>
          </cell>
          <cell r="M1777">
            <v>100</v>
          </cell>
          <cell r="N1777">
            <v>23.119553893399999</v>
          </cell>
          <cell r="O1777">
            <v>24.24</v>
          </cell>
          <cell r="P1777">
            <v>-1.1204461066</v>
          </cell>
          <cell r="Q1777">
            <v>2311.9553893399998</v>
          </cell>
          <cell r="R1777">
            <v>-60</v>
          </cell>
        </row>
        <row r="1778">
          <cell r="E1778" t="str">
            <v>TMP5004010</v>
          </cell>
          <cell r="F1778" t="str">
            <v>稀释剂WLF126673</v>
          </cell>
          <cell r="H1778" t="str">
            <v>KG</v>
          </cell>
          <cell r="I1778">
            <v>0</v>
          </cell>
          <cell r="J1778">
            <v>24.24</v>
          </cell>
          <cell r="K1778">
            <v>24.24</v>
          </cell>
          <cell r="L1778">
            <v>0</v>
          </cell>
          <cell r="M1778">
            <v>140</v>
          </cell>
          <cell r="N1778">
            <v>23.119553893399999</v>
          </cell>
          <cell r="O1778">
            <v>24.24</v>
          </cell>
          <cell r="P1778">
            <v>-1.1204461066</v>
          </cell>
          <cell r="Q1778">
            <v>3236.7375450760001</v>
          </cell>
          <cell r="R1778">
            <v>-60</v>
          </cell>
        </row>
        <row r="1779">
          <cell r="E1779" t="str">
            <v>TMP5004011</v>
          </cell>
          <cell r="F1779" t="str">
            <v>稀释剂WLF126682</v>
          </cell>
          <cell r="H1779" t="str">
            <v>KG</v>
          </cell>
          <cell r="I1779">
            <v>240</v>
          </cell>
          <cell r="J1779">
            <v>24.232426096699999</v>
          </cell>
          <cell r="K1779">
            <v>26.26</v>
          </cell>
          <cell r="L1779">
            <v>5815.7822632079997</v>
          </cell>
          <cell r="M1779">
            <v>200</v>
          </cell>
          <cell r="N1779">
            <v>25.046183384500001</v>
          </cell>
          <cell r="O1779">
            <v>26.26</v>
          </cell>
          <cell r="P1779">
            <v>-1.2138166155000001</v>
          </cell>
          <cell r="Q1779">
            <v>5009.2366769</v>
          </cell>
          <cell r="R1779">
            <v>-200</v>
          </cell>
        </row>
        <row r="1780">
          <cell r="E1780" t="str">
            <v>TMP5004023</v>
          </cell>
          <cell r="F1780" t="str">
            <v>色漆稀释剂SV13-068A</v>
          </cell>
          <cell r="H1780" t="str">
            <v>KG</v>
          </cell>
          <cell r="I1780">
            <v>180</v>
          </cell>
          <cell r="J1780">
            <v>22.5476911262</v>
          </cell>
          <cell r="K1780">
            <v>24.4343</v>
          </cell>
          <cell r="L1780">
            <v>4058.5844027160001</v>
          </cell>
          <cell r="M1780">
            <v>0</v>
          </cell>
          <cell r="N1780">
            <v>23.304872759799999</v>
          </cell>
          <cell r="O1780">
            <v>24.4343</v>
          </cell>
          <cell r="P1780">
            <v>-1.1294272402000001</v>
          </cell>
          <cell r="Q1780">
            <v>0</v>
          </cell>
          <cell r="R1780">
            <v>-165</v>
          </cell>
        </row>
        <row r="1781">
          <cell r="E1781" t="str">
            <v>TMP5004024</v>
          </cell>
          <cell r="F1781" t="str">
            <v>清漆稀释剂SV41-038A</v>
          </cell>
          <cell r="H1781" t="str">
            <v>KG</v>
          </cell>
          <cell r="I1781">
            <v>105</v>
          </cell>
          <cell r="J1781">
            <v>17.348423862000001</v>
          </cell>
          <cell r="K1781">
            <v>18.8</v>
          </cell>
          <cell r="L1781">
            <v>1821.5845055100001</v>
          </cell>
          <cell r="M1781">
            <v>0</v>
          </cell>
          <cell r="N1781">
            <v>17.931007144999999</v>
          </cell>
          <cell r="O1781">
            <v>18.8</v>
          </cell>
          <cell r="P1781">
            <v>-0.86899285500000001</v>
          </cell>
          <cell r="Q1781">
            <v>0</v>
          </cell>
          <cell r="R1781">
            <v>0</v>
          </cell>
        </row>
        <row r="1782">
          <cell r="E1782" t="str">
            <v>TMP5004025</v>
          </cell>
          <cell r="F1782" t="str">
            <v>固化剂DSH-650</v>
          </cell>
          <cell r="H1782" t="str">
            <v>KG</v>
          </cell>
          <cell r="I1782">
            <v>51.104779999999998</v>
          </cell>
          <cell r="J1782">
            <v>74.313080959299995</v>
          </cell>
          <cell r="K1782">
            <v>80.531000000000006</v>
          </cell>
          <cell r="L1782">
            <v>3797.7536535472</v>
          </cell>
          <cell r="M1782">
            <v>154.80000000000001</v>
          </cell>
          <cell r="N1782">
            <v>76.808613638099999</v>
          </cell>
          <cell r="O1782">
            <v>80.531000000000006</v>
          </cell>
          <cell r="P1782">
            <v>-3.7223863618999999</v>
          </cell>
          <cell r="Q1782">
            <v>11889.9733911779</v>
          </cell>
          <cell r="R1782">
            <v>-78.938999999999993</v>
          </cell>
        </row>
        <row r="1783">
          <cell r="E1783" t="str">
            <v>TMP5004026</v>
          </cell>
          <cell r="F1783" t="str">
            <v>色漆稀释剂PPGSOLVENT-02</v>
          </cell>
          <cell r="G1783" t="str">
            <v>06-20007</v>
          </cell>
          <cell r="H1783" t="str">
            <v>KG</v>
          </cell>
          <cell r="I1783">
            <v>64.995999999999995</v>
          </cell>
          <cell r="J1783">
            <v>23.069712582499999</v>
          </cell>
          <cell r="K1783">
            <v>25</v>
          </cell>
          <cell r="L1783">
            <v>1499.4390390122001</v>
          </cell>
          <cell r="M1783">
            <v>0</v>
          </cell>
          <cell r="N1783">
            <v>23.844424395000001</v>
          </cell>
          <cell r="O1783">
            <v>25</v>
          </cell>
          <cell r="P1783">
            <v>-1.1555756049999999</v>
          </cell>
          <cell r="Q1783">
            <v>0</v>
          </cell>
          <cell r="R1783">
            <v>-31.5</v>
          </cell>
        </row>
        <row r="1784">
          <cell r="E1784" t="str">
            <v>TMP5004028</v>
          </cell>
          <cell r="F1784" t="str">
            <v>底漆稀释剂DSS-260</v>
          </cell>
          <cell r="H1784" t="str">
            <v>KG</v>
          </cell>
          <cell r="I1784">
            <v>105</v>
          </cell>
          <cell r="J1784">
            <v>20.946468515300001</v>
          </cell>
          <cell r="K1784">
            <v>22.699100000000001</v>
          </cell>
          <cell r="L1784">
            <v>2199.3791941065001</v>
          </cell>
          <cell r="M1784">
            <v>195</v>
          </cell>
          <cell r="N1784">
            <v>21.649878951400002</v>
          </cell>
          <cell r="O1784">
            <v>22.699100000000001</v>
          </cell>
          <cell r="P1784">
            <v>-1.0492210486</v>
          </cell>
          <cell r="Q1784">
            <v>4221.7263955230001</v>
          </cell>
          <cell r="R1784">
            <v>-30</v>
          </cell>
        </row>
        <row r="1785">
          <cell r="E1785" t="str">
            <v>TMP5005005</v>
          </cell>
          <cell r="F1785" t="str">
            <v>固化剂WLF125492</v>
          </cell>
          <cell r="H1785" t="str">
            <v>KG</v>
          </cell>
          <cell r="I1785">
            <v>204</v>
          </cell>
          <cell r="J1785">
            <v>77.182030416000003</v>
          </cell>
          <cell r="K1785">
            <v>83.64</v>
          </cell>
          <cell r="L1785">
            <v>15745.134204864</v>
          </cell>
          <cell r="M1785">
            <v>120</v>
          </cell>
          <cell r="N1785">
            <v>79.773906255900002</v>
          </cell>
          <cell r="O1785">
            <v>83.64</v>
          </cell>
          <cell r="P1785">
            <v>-3.8660937441000001</v>
          </cell>
          <cell r="Q1785">
            <v>9572.8687507079994</v>
          </cell>
          <cell r="R1785">
            <v>-96</v>
          </cell>
        </row>
        <row r="1786">
          <cell r="E1786" t="str">
            <v>TMP5005007</v>
          </cell>
          <cell r="F1786" t="str">
            <v>固化剂Poly Hard BA-40</v>
          </cell>
          <cell r="H1786" t="str">
            <v>KG</v>
          </cell>
          <cell r="I1786">
            <v>12</v>
          </cell>
          <cell r="J1786">
            <v>78.437022780500001</v>
          </cell>
          <cell r="K1786">
            <v>85</v>
          </cell>
          <cell r="L1786">
            <v>941.24427336600002</v>
          </cell>
          <cell r="M1786">
            <v>0</v>
          </cell>
          <cell r="N1786">
            <v>81.071042942999995</v>
          </cell>
          <cell r="O1786">
            <v>85</v>
          </cell>
          <cell r="P1786">
            <v>-3.9289570569999999</v>
          </cell>
          <cell r="Q1786">
            <v>0</v>
          </cell>
          <cell r="R1786">
            <v>0</v>
          </cell>
        </row>
        <row r="1787">
          <cell r="E1787" t="str">
            <v>TMP5005008</v>
          </cell>
          <cell r="F1787" t="str">
            <v>GA930固化剂</v>
          </cell>
          <cell r="G1787" t="str">
            <v>T13492-92深灰</v>
          </cell>
          <cell r="H1787" t="str">
            <v>KG</v>
          </cell>
          <cell r="I1787">
            <v>102.5</v>
          </cell>
          <cell r="J1787">
            <v>66.108568376400001</v>
          </cell>
          <cell r="K1787">
            <v>71.64</v>
          </cell>
          <cell r="L1787">
            <v>6776.1282585810004</v>
          </cell>
          <cell r="M1787">
            <v>0</v>
          </cell>
          <cell r="N1787">
            <v>68.328582546299998</v>
          </cell>
          <cell r="O1787">
            <v>71.64</v>
          </cell>
          <cell r="P1787">
            <v>-3.3114174536999998</v>
          </cell>
          <cell r="Q1787">
            <v>0</v>
          </cell>
          <cell r="R1787">
            <v>0</v>
          </cell>
        </row>
        <row r="1788">
          <cell r="E1788" t="str">
            <v>TMP5005009</v>
          </cell>
          <cell r="F1788" t="str">
            <v>底漆固化剂DSH-750</v>
          </cell>
          <cell r="H1788" t="str">
            <v>KG</v>
          </cell>
          <cell r="I1788">
            <v>25.2</v>
          </cell>
          <cell r="J1788">
            <v>74.313080959299995</v>
          </cell>
          <cell r="K1788">
            <v>80.531000000000006</v>
          </cell>
          <cell r="L1788">
            <v>1872.6896401744</v>
          </cell>
          <cell r="M1788">
            <v>36</v>
          </cell>
          <cell r="N1788">
            <v>76.808613638099999</v>
          </cell>
          <cell r="O1788">
            <v>80.531000000000006</v>
          </cell>
          <cell r="P1788">
            <v>-3.7223863618999999</v>
          </cell>
          <cell r="Q1788">
            <v>2765.1100909716001</v>
          </cell>
          <cell r="R1788">
            <v>0</v>
          </cell>
        </row>
        <row r="1789">
          <cell r="E1789" t="str">
            <v>TMP5005010</v>
          </cell>
          <cell r="F1789" t="str">
            <v>固化剂SC29-066A</v>
          </cell>
          <cell r="H1789" t="str">
            <v>KG</v>
          </cell>
          <cell r="I1789">
            <v>15</v>
          </cell>
          <cell r="J1789">
            <v>77.938716988699994</v>
          </cell>
          <cell r="K1789">
            <v>84.46</v>
          </cell>
          <cell r="L1789">
            <v>1169.0807548304999</v>
          </cell>
          <cell r="M1789">
            <v>0</v>
          </cell>
          <cell r="N1789">
            <v>80.556003376099994</v>
          </cell>
          <cell r="O1789">
            <v>84.46</v>
          </cell>
          <cell r="P1789">
            <v>-3.9039966238999999</v>
          </cell>
          <cell r="Q1789">
            <v>0</v>
          </cell>
          <cell r="R1789">
            <v>0</v>
          </cell>
        </row>
        <row r="1790">
          <cell r="E1790" t="str">
            <v>TMP5005011</v>
          </cell>
          <cell r="F1790" t="str">
            <v>固化剂SC29-0160</v>
          </cell>
          <cell r="H1790" t="str">
            <v>KG</v>
          </cell>
          <cell r="I1790">
            <v>90</v>
          </cell>
          <cell r="J1790">
            <v>77.883349678499997</v>
          </cell>
          <cell r="K1790">
            <v>84.4</v>
          </cell>
          <cell r="L1790">
            <v>7009.5014710650003</v>
          </cell>
          <cell r="M1790">
            <v>0</v>
          </cell>
          <cell r="N1790">
            <v>80.498776757499996</v>
          </cell>
          <cell r="O1790">
            <v>84.4</v>
          </cell>
          <cell r="P1790">
            <v>-3.9012232425</v>
          </cell>
          <cell r="Q1790">
            <v>0</v>
          </cell>
          <cell r="R1790">
            <v>0</v>
          </cell>
        </row>
        <row r="1791">
          <cell r="E1791" t="str">
            <v>TMP5005013</v>
          </cell>
          <cell r="F1791" t="str">
            <v>稀释剂DSS-741</v>
          </cell>
          <cell r="H1791" t="str">
            <v>KG</v>
          </cell>
          <cell r="I1791">
            <v>82.778000000000006</v>
          </cell>
          <cell r="J1791">
            <v>20.946468515300001</v>
          </cell>
          <cell r="K1791">
            <v>22.699100000000001</v>
          </cell>
          <cell r="L1791">
            <v>1733.9067707595</v>
          </cell>
          <cell r="M1791">
            <v>450</v>
          </cell>
          <cell r="N1791">
            <v>21.649878951400002</v>
          </cell>
          <cell r="O1791">
            <v>22.699100000000001</v>
          </cell>
          <cell r="P1791">
            <v>-1.0492210486</v>
          </cell>
          <cell r="Q1791">
            <v>9742.4455281299997</v>
          </cell>
          <cell r="R1791">
            <v>-149.107</v>
          </cell>
        </row>
        <row r="1792">
          <cell r="E1792" t="str">
            <v>TMP5006001</v>
          </cell>
          <cell r="F1792" t="str">
            <v>除漆剂A</v>
          </cell>
          <cell r="G1792" t="str">
            <v>(25kg/桶)</v>
          </cell>
          <cell r="H1792" t="str">
            <v>kg</v>
          </cell>
          <cell r="I1792">
            <v>0</v>
          </cell>
          <cell r="J1792">
            <v>7.4316000000000004</v>
          </cell>
          <cell r="K1792">
            <v>7.4316000000000004</v>
          </cell>
          <cell r="L1792">
            <v>0</v>
          </cell>
          <cell r="M1792">
            <v>250</v>
          </cell>
          <cell r="N1792">
            <v>7.0880889733999997</v>
          </cell>
          <cell r="O1792">
            <v>7.4316000000000004</v>
          </cell>
          <cell r="P1792">
            <v>-0.34351102659999999</v>
          </cell>
          <cell r="Q1792">
            <v>1772.0222433500001</v>
          </cell>
          <cell r="R1792">
            <v>-125</v>
          </cell>
        </row>
        <row r="1793">
          <cell r="E1793" t="str">
            <v>TMP5006002</v>
          </cell>
          <cell r="F1793" t="str">
            <v>除漆剂B</v>
          </cell>
          <cell r="G1793" t="str">
            <v>(25kg/桶)</v>
          </cell>
          <cell r="H1793" t="str">
            <v>kg</v>
          </cell>
          <cell r="I1793">
            <v>0</v>
          </cell>
          <cell r="J1793">
            <v>7.4316000000000004</v>
          </cell>
          <cell r="K1793">
            <v>7.4316000000000004</v>
          </cell>
          <cell r="L1793">
            <v>0</v>
          </cell>
          <cell r="M1793">
            <v>250</v>
          </cell>
          <cell r="N1793">
            <v>7.0880889733999997</v>
          </cell>
          <cell r="O1793">
            <v>7.4316000000000004</v>
          </cell>
          <cell r="P1793">
            <v>-0.34351102659999999</v>
          </cell>
          <cell r="Q1793">
            <v>1772.0222433500001</v>
          </cell>
          <cell r="R1793">
            <v>-125</v>
          </cell>
        </row>
        <row r="1794">
          <cell r="E1794" t="str">
            <v>TMP5007001</v>
          </cell>
          <cell r="F1794" t="str">
            <v>水枪清洗剂</v>
          </cell>
          <cell r="G1794" t="str">
            <v>(15kg/桶)</v>
          </cell>
          <cell r="H1794" t="str">
            <v>kg</v>
          </cell>
          <cell r="I1794">
            <v>750</v>
          </cell>
          <cell r="J1794">
            <v>10.150673536299999</v>
          </cell>
          <cell r="K1794">
            <v>11</v>
          </cell>
          <cell r="L1794">
            <v>7613.0051522249996</v>
          </cell>
          <cell r="M1794">
            <v>0</v>
          </cell>
          <cell r="N1794">
            <v>10.4915467338</v>
          </cell>
          <cell r="O1794">
            <v>11</v>
          </cell>
          <cell r="P1794">
            <v>-0.50845326619999998</v>
          </cell>
          <cell r="Q1794">
            <v>0</v>
          </cell>
          <cell r="R1794">
            <v>-150</v>
          </cell>
        </row>
        <row r="1795">
          <cell r="E1795" t="str">
            <v>TMP5008001</v>
          </cell>
          <cell r="F1795" t="str">
            <v>杀菌剂5008001</v>
          </cell>
          <cell r="H1795" t="str">
            <v>KG</v>
          </cell>
          <cell r="I1795">
            <v>0</v>
          </cell>
          <cell r="J1795">
            <v>28.169799999999999</v>
          </cell>
          <cell r="K1795">
            <v>28.169799999999999</v>
          </cell>
          <cell r="L1795">
            <v>0</v>
          </cell>
          <cell r="M1795">
            <v>250</v>
          </cell>
          <cell r="N1795">
            <v>26.867706652900001</v>
          </cell>
          <cell r="O1795">
            <v>28.169799999999999</v>
          </cell>
          <cell r="P1795">
            <v>-1.3020933471</v>
          </cell>
          <cell r="Q1795">
            <v>6716.9266632250001</v>
          </cell>
          <cell r="R1795">
            <v>-125</v>
          </cell>
        </row>
        <row r="1796">
          <cell r="E1796" t="str">
            <v>TMP5009001</v>
          </cell>
          <cell r="F1796" t="str">
            <v>粘尘剂</v>
          </cell>
          <cell r="G1796" t="str">
            <v>(20kg/桶)</v>
          </cell>
          <cell r="H1796" t="str">
            <v>kg</v>
          </cell>
          <cell r="I1796">
            <v>0</v>
          </cell>
          <cell r="J1796">
            <v>28.5517</v>
          </cell>
          <cell r="K1796">
            <v>28.5517</v>
          </cell>
          <cell r="L1796">
            <v>0</v>
          </cell>
          <cell r="M1796">
            <v>200</v>
          </cell>
          <cell r="N1796">
            <v>27.231954079899999</v>
          </cell>
          <cell r="O1796">
            <v>28.5517</v>
          </cell>
          <cell r="P1796">
            <v>-1.3197459200999999</v>
          </cell>
          <cell r="Q1796">
            <v>5446.3908159800003</v>
          </cell>
          <cell r="R1796">
            <v>0</v>
          </cell>
        </row>
        <row r="1797">
          <cell r="E1797" t="str">
            <v>TST0001572</v>
          </cell>
          <cell r="F1797" t="str">
            <v>右椭圆合格证</v>
          </cell>
          <cell r="H1797" t="str">
            <v>Ea</v>
          </cell>
          <cell r="I1797">
            <v>5820</v>
          </cell>
          <cell r="J1797">
            <v>4.61394252E-2</v>
          </cell>
          <cell r="K1797">
            <v>0.05</v>
          </cell>
          <cell r="L1797">
            <v>268.53145466400002</v>
          </cell>
          <cell r="M1797">
            <v>3384</v>
          </cell>
          <cell r="N1797">
            <v>4.7688848800000003E-2</v>
          </cell>
          <cell r="O1797">
            <v>0.05</v>
          </cell>
          <cell r="P1797">
            <v>-2.3111512000000001E-3</v>
          </cell>
          <cell r="Q1797">
            <v>161.3790643392</v>
          </cell>
          <cell r="R1797">
            <v>0</v>
          </cell>
        </row>
        <row r="1798">
          <cell r="E1798" t="str">
            <v>TST0001573</v>
          </cell>
          <cell r="F1798" t="str">
            <v>手提袋43*57</v>
          </cell>
          <cell r="H1798" t="str">
            <v>Ea</v>
          </cell>
          <cell r="I1798">
            <v>0</v>
          </cell>
          <cell r="J1798">
            <v>0.13070000000000001</v>
          </cell>
          <cell r="K1798">
            <v>0.13070000000000001</v>
          </cell>
          <cell r="L1798">
            <v>0</v>
          </cell>
          <cell r="M1798">
            <v>9000</v>
          </cell>
          <cell r="N1798">
            <v>0.13070000000000001</v>
          </cell>
          <cell r="O1798">
            <v>0.13070000000000001</v>
          </cell>
          <cell r="P1798">
            <v>0</v>
          </cell>
          <cell r="Q1798">
            <v>1176.3</v>
          </cell>
          <cell r="R1798">
            <v>-9000</v>
          </cell>
        </row>
        <row r="1799">
          <cell r="E1799" t="str">
            <v>TST0001574</v>
          </cell>
          <cell r="F1799" t="str">
            <v>盘点卡</v>
          </cell>
          <cell r="H1799" t="str">
            <v>Ea</v>
          </cell>
          <cell r="I1799">
            <v>9600</v>
          </cell>
          <cell r="J1799">
            <v>0.1731151232</v>
          </cell>
          <cell r="K1799">
            <v>0.18759999999999999</v>
          </cell>
          <cell r="L1799">
            <v>1661.9051827200001</v>
          </cell>
          <cell r="M1799">
            <v>0</v>
          </cell>
          <cell r="N1799">
            <v>0.17892856069999999</v>
          </cell>
          <cell r="O1799">
            <v>0.18759999999999999</v>
          </cell>
          <cell r="P1799">
            <v>-8.6714393000000001E-3</v>
          </cell>
          <cell r="Q1799">
            <v>0</v>
          </cell>
          <cell r="R1799">
            <v>0</v>
          </cell>
        </row>
        <row r="1800">
          <cell r="E1800" t="str">
            <v>TST0001583</v>
          </cell>
          <cell r="F1800" t="str">
            <v>保护膜400</v>
          </cell>
          <cell r="H1800" t="str">
            <v>Ea</v>
          </cell>
          <cell r="I1800">
            <v>14</v>
          </cell>
          <cell r="J1800">
            <v>64.263914158299997</v>
          </cell>
          <cell r="K1800">
            <v>69.641000000000005</v>
          </cell>
          <cell r="L1800">
            <v>899.69479821619996</v>
          </cell>
          <cell r="M1800">
            <v>20</v>
          </cell>
          <cell r="N1800">
            <v>66.421982371699997</v>
          </cell>
          <cell r="O1800">
            <v>69.641000000000005</v>
          </cell>
          <cell r="P1800">
            <v>-3.2190176283</v>
          </cell>
          <cell r="Q1800">
            <v>1328.4396474340001</v>
          </cell>
          <cell r="R1800">
            <v>-12</v>
          </cell>
        </row>
        <row r="1801">
          <cell r="E1801" t="str">
            <v>TST0001679</v>
          </cell>
          <cell r="F1801" t="str">
            <v>防锈剂LS-C-301</v>
          </cell>
          <cell r="H1801" t="str">
            <v>KG</v>
          </cell>
          <cell r="I1801">
            <v>400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</row>
        <row r="1802">
          <cell r="E1802" t="str">
            <v>TST0001892</v>
          </cell>
          <cell r="F1802" t="str">
            <v>铝锭</v>
          </cell>
          <cell r="H1802" t="str">
            <v>KG</v>
          </cell>
          <cell r="I1802">
            <v>6543</v>
          </cell>
          <cell r="J1802">
            <v>0</v>
          </cell>
          <cell r="K1802">
            <v>0</v>
          </cell>
          <cell r="L1802">
            <v>0</v>
          </cell>
          <cell r="M1802">
            <v>3793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-8909</v>
          </cell>
        </row>
        <row r="1803">
          <cell r="E1803" t="str">
            <v>BAS0000004</v>
          </cell>
          <cell r="F1803" t="str">
            <v>M4司机旋转轴胶套</v>
          </cell>
          <cell r="G1803" t="str">
            <v>调角器</v>
          </cell>
          <cell r="H1803" t="str">
            <v>EA</v>
          </cell>
          <cell r="I1803">
            <v>174</v>
          </cell>
          <cell r="J1803">
            <v>0.19286279719999999</v>
          </cell>
          <cell r="K1803">
            <v>0.20899999999999999</v>
          </cell>
          <cell r="L1803">
            <v>33.558126712799996</v>
          </cell>
          <cell r="M1803">
            <v>570</v>
          </cell>
          <cell r="N1803">
            <v>0.20899999999999999</v>
          </cell>
          <cell r="O1803">
            <v>0.20899999999999999</v>
          </cell>
          <cell r="P1803">
            <v>0</v>
          </cell>
          <cell r="Q1803">
            <v>119.13</v>
          </cell>
          <cell r="R1803">
            <v>-744</v>
          </cell>
        </row>
        <row r="1804">
          <cell r="E1804" t="str">
            <v>BCL0000025</v>
          </cell>
          <cell r="F1804" t="str">
            <v>靠背背板卡扣</v>
          </cell>
          <cell r="G1804" t="str">
            <v>B40L中改后排</v>
          </cell>
          <cell r="H1804" t="str">
            <v>EA</v>
          </cell>
          <cell r="I1804">
            <v>1476</v>
          </cell>
          <cell r="J1804">
            <v>8.4896542300000002E-2</v>
          </cell>
          <cell r="K1804">
            <v>9.1999999999999998E-2</v>
          </cell>
          <cell r="L1804">
            <v>125.30729643479999</v>
          </cell>
          <cell r="M1804">
            <v>30905</v>
          </cell>
          <cell r="N1804">
            <v>9.1999999999999998E-2</v>
          </cell>
          <cell r="O1804">
            <v>9.1999999999999998E-2</v>
          </cell>
          <cell r="P1804">
            <v>0</v>
          </cell>
          <cell r="Q1804">
            <v>2843.26</v>
          </cell>
          <cell r="R1804">
            <v>-32381</v>
          </cell>
        </row>
        <row r="1805">
          <cell r="E1805" t="str">
            <v>BCL0010006</v>
          </cell>
          <cell r="F1805" t="str">
            <v>气管卡扣（2*4mm）</v>
          </cell>
          <cell r="H1805" t="str">
            <v>EA</v>
          </cell>
          <cell r="I1805">
            <v>-49852</v>
          </cell>
          <cell r="J1805">
            <v>0.18455770069999999</v>
          </cell>
          <cell r="K1805">
            <v>0.2</v>
          </cell>
          <cell r="L1805">
            <v>-9200.5704952964006</v>
          </cell>
          <cell r="M1805">
            <v>0</v>
          </cell>
          <cell r="N1805">
            <v>0.19075539520000001</v>
          </cell>
          <cell r="O1805">
            <v>0.2</v>
          </cell>
          <cell r="P1805">
            <v>-9.2446048000000003E-3</v>
          </cell>
          <cell r="Q1805">
            <v>0</v>
          </cell>
          <cell r="R1805">
            <v>-1587</v>
          </cell>
        </row>
        <row r="1806">
          <cell r="E1806" t="str">
            <v>BCL0010009</v>
          </cell>
          <cell r="F1806" t="str">
            <v>靠背板固定卡扣</v>
          </cell>
          <cell r="H1806" t="str">
            <v>EA</v>
          </cell>
          <cell r="I1806">
            <v>985</v>
          </cell>
          <cell r="J1806">
            <v>0.1661019306</v>
          </cell>
          <cell r="K1806">
            <v>0.18</v>
          </cell>
          <cell r="L1806">
            <v>163.61040164100001</v>
          </cell>
          <cell r="M1806">
            <v>8407</v>
          </cell>
          <cell r="N1806">
            <v>0.17167985559999999</v>
          </cell>
          <cell r="O1806">
            <v>0.18</v>
          </cell>
          <cell r="P1806">
            <v>-8.3201443999999999E-3</v>
          </cell>
          <cell r="Q1806">
            <v>1443.3125460291999</v>
          </cell>
          <cell r="R1806">
            <v>-9330</v>
          </cell>
        </row>
        <row r="1807">
          <cell r="E1807" t="str">
            <v>BCL0010010</v>
          </cell>
          <cell r="F1807" t="str">
            <v>四管夹</v>
          </cell>
          <cell r="H1807" t="str">
            <v>EA</v>
          </cell>
          <cell r="I1807">
            <v>-11539</v>
          </cell>
          <cell r="J1807">
            <v>0.29529232109999998</v>
          </cell>
          <cell r="K1807">
            <v>0.32</v>
          </cell>
          <cell r="L1807">
            <v>-3407.3780931729002</v>
          </cell>
          <cell r="M1807">
            <v>0</v>
          </cell>
          <cell r="N1807">
            <v>0.3052086323</v>
          </cell>
          <cell r="O1807">
            <v>0.32</v>
          </cell>
          <cell r="P1807">
            <v>-1.47913677E-2</v>
          </cell>
          <cell r="Q1807">
            <v>0</v>
          </cell>
          <cell r="R1807">
            <v>-1367</v>
          </cell>
        </row>
        <row r="1808">
          <cell r="E1808" t="str">
            <v>BCL0010019</v>
          </cell>
          <cell r="F1808" t="str">
            <v>黑色防护毛毡</v>
          </cell>
          <cell r="G1808" t="str">
            <v>50*50*1.3</v>
          </cell>
          <cell r="H1808" t="str">
            <v>EA</v>
          </cell>
          <cell r="I1808">
            <v>-800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</row>
        <row r="1809">
          <cell r="E1809" t="str">
            <v>BCL0010021</v>
          </cell>
          <cell r="F1809" t="str">
            <v>布基胶带</v>
          </cell>
          <cell r="G1809" t="str">
            <v>65*50</v>
          </cell>
          <cell r="H1809" t="str">
            <v>M</v>
          </cell>
          <cell r="I1809">
            <v>20</v>
          </cell>
          <cell r="J1809">
            <v>0.54832092870000004</v>
          </cell>
          <cell r="K1809">
            <v>0.59419999999999995</v>
          </cell>
          <cell r="L1809">
            <v>10.966418574</v>
          </cell>
          <cell r="M1809">
            <v>0</v>
          </cell>
          <cell r="N1809">
            <v>0.56673427899999995</v>
          </cell>
          <cell r="O1809">
            <v>0.59419999999999995</v>
          </cell>
          <cell r="P1809">
            <v>-2.7465720999999998E-2</v>
          </cell>
          <cell r="Q1809">
            <v>0</v>
          </cell>
          <cell r="R1809">
            <v>0</v>
          </cell>
        </row>
        <row r="1810">
          <cell r="E1810" t="str">
            <v>BEC0000066</v>
          </cell>
          <cell r="F1810" t="str">
            <v>J7F驾驶员通风开关</v>
          </cell>
          <cell r="H1810" t="str">
            <v>EA</v>
          </cell>
          <cell r="I1810">
            <v>3</v>
          </cell>
          <cell r="J1810">
            <v>13.2475517534</v>
          </cell>
          <cell r="K1810">
            <v>14.356</v>
          </cell>
          <cell r="L1810">
            <v>39.742655260200003</v>
          </cell>
          <cell r="M1810">
            <v>0</v>
          </cell>
          <cell r="N1810">
            <v>13.2816305211</v>
          </cell>
          <cell r="O1810">
            <v>14.356</v>
          </cell>
          <cell r="P1810">
            <v>-1.0743694789</v>
          </cell>
          <cell r="Q1810">
            <v>0</v>
          </cell>
          <cell r="R1810">
            <v>0</v>
          </cell>
        </row>
        <row r="1811">
          <cell r="E1811" t="str">
            <v>BEC0000067</v>
          </cell>
          <cell r="F1811" t="str">
            <v>ECU及通风线束总成</v>
          </cell>
          <cell r="G1811" t="str">
            <v>J7F-BA95</v>
          </cell>
          <cell r="H1811" t="str">
            <v>EA</v>
          </cell>
          <cell r="I1811">
            <v>4529</v>
          </cell>
          <cell r="J1811">
            <v>81.454541186300006</v>
          </cell>
          <cell r="K1811">
            <v>88.27</v>
          </cell>
          <cell r="L1811">
            <v>368907.61703275301</v>
          </cell>
          <cell r="M1811">
            <v>0</v>
          </cell>
          <cell r="N1811">
            <v>81.664196844299994</v>
          </cell>
          <cell r="O1811">
            <v>88.27</v>
          </cell>
          <cell r="P1811">
            <v>-6.6058031557000003</v>
          </cell>
          <cell r="Q1811">
            <v>0</v>
          </cell>
          <cell r="R1811">
            <v>0</v>
          </cell>
        </row>
        <row r="1812">
          <cell r="E1812" t="str">
            <v>BEC0000068</v>
          </cell>
          <cell r="F1812" t="str">
            <v>风扇延长线</v>
          </cell>
          <cell r="H1812" t="str">
            <v>EA</v>
          </cell>
          <cell r="I1812">
            <v>4149</v>
          </cell>
          <cell r="J1812">
            <v>8.0559436338000001</v>
          </cell>
          <cell r="K1812">
            <v>8.73</v>
          </cell>
          <cell r="L1812">
            <v>33424.110136636198</v>
          </cell>
          <cell r="M1812">
            <v>0</v>
          </cell>
          <cell r="N1812">
            <v>8.0766788088000006</v>
          </cell>
          <cell r="O1812">
            <v>8.73</v>
          </cell>
          <cell r="P1812">
            <v>-0.65332119119999998</v>
          </cell>
          <cell r="Q1812">
            <v>0</v>
          </cell>
          <cell r="R1812">
            <v>-56</v>
          </cell>
        </row>
        <row r="1813">
          <cell r="E1813" t="str">
            <v>BEC0010004</v>
          </cell>
          <cell r="F1813" t="str">
            <v>坐垫加热垫总成</v>
          </cell>
          <cell r="G1813" t="str">
            <v>H6</v>
          </cell>
          <cell r="H1813" t="str">
            <v>EA</v>
          </cell>
          <cell r="I1813">
            <v>75</v>
          </cell>
          <cell r="J1813">
            <v>9.2278899999999995E-5</v>
          </cell>
          <cell r="K1813">
            <v>1E-4</v>
          </cell>
          <cell r="L1813">
            <v>6.9209175000000001E-3</v>
          </cell>
          <cell r="M1813">
            <v>0</v>
          </cell>
          <cell r="N1813">
            <v>9.53777E-5</v>
          </cell>
          <cell r="O1813">
            <v>1E-4</v>
          </cell>
          <cell r="P1813">
            <v>-4.6222999999999998E-6</v>
          </cell>
          <cell r="Q1813">
            <v>0</v>
          </cell>
          <cell r="R1813">
            <v>0</v>
          </cell>
        </row>
        <row r="1814">
          <cell r="E1814" t="str">
            <v>BEC0010005</v>
          </cell>
          <cell r="F1814" t="str">
            <v>靠背加热垫总成</v>
          </cell>
          <cell r="G1814" t="str">
            <v>H6</v>
          </cell>
          <cell r="H1814" t="str">
            <v>EA</v>
          </cell>
          <cell r="I1814">
            <v>70</v>
          </cell>
          <cell r="J1814">
            <v>9.2278899999999995E-5</v>
          </cell>
          <cell r="K1814">
            <v>1E-4</v>
          </cell>
          <cell r="L1814">
            <v>6.459523E-3</v>
          </cell>
          <cell r="M1814">
            <v>0</v>
          </cell>
          <cell r="N1814">
            <v>9.53777E-5</v>
          </cell>
          <cell r="O1814">
            <v>1E-4</v>
          </cell>
          <cell r="P1814">
            <v>-4.6222999999999998E-6</v>
          </cell>
          <cell r="Q1814">
            <v>0</v>
          </cell>
          <cell r="R1814">
            <v>0</v>
          </cell>
        </row>
        <row r="1815">
          <cell r="E1815" t="str">
            <v>BEC0010006</v>
          </cell>
          <cell r="F1815" t="str">
            <v>坐垫风扇总成(不含罩壳)</v>
          </cell>
          <cell r="G1815" t="str">
            <v>H6</v>
          </cell>
          <cell r="H1815" t="str">
            <v>EA</v>
          </cell>
          <cell r="I1815">
            <v>136</v>
          </cell>
          <cell r="J1815">
            <v>122.481718043</v>
          </cell>
          <cell r="K1815">
            <v>132.72999999999999</v>
          </cell>
          <cell r="L1815">
            <v>16657.513653848</v>
          </cell>
          <cell r="M1815">
            <v>100</v>
          </cell>
          <cell r="N1815">
            <v>126.59481799789999</v>
          </cell>
          <cell r="O1815">
            <v>132.72999999999999</v>
          </cell>
          <cell r="P1815">
            <v>-6.1351820020999996</v>
          </cell>
          <cell r="Q1815">
            <v>12659.481799790001</v>
          </cell>
          <cell r="R1815">
            <v>-94</v>
          </cell>
        </row>
        <row r="1816">
          <cell r="E1816" t="str">
            <v>BEC0010007</v>
          </cell>
          <cell r="F1816" t="str">
            <v>靠背风扇总成(不含罩壳)</v>
          </cell>
          <cell r="G1816" t="str">
            <v>H6</v>
          </cell>
          <cell r="H1816" t="str">
            <v>EA</v>
          </cell>
          <cell r="I1816">
            <v>130</v>
          </cell>
          <cell r="J1816">
            <v>123.7459382925</v>
          </cell>
          <cell r="K1816">
            <v>134.1</v>
          </cell>
          <cell r="L1816">
            <v>16086.971978025</v>
          </cell>
          <cell r="M1816">
            <v>100</v>
          </cell>
          <cell r="N1816">
            <v>127.90149245480001</v>
          </cell>
          <cell r="O1816">
            <v>134.1</v>
          </cell>
          <cell r="P1816">
            <v>-6.1985075452</v>
          </cell>
          <cell r="Q1816">
            <v>12790.149245480001</v>
          </cell>
          <cell r="R1816">
            <v>-94</v>
          </cell>
        </row>
        <row r="1817">
          <cell r="E1817" t="str">
            <v>BEC0010008</v>
          </cell>
          <cell r="F1817" t="str">
            <v>加热通风系统线束总成</v>
          </cell>
          <cell r="G1817" t="str">
            <v>H6通风加热带DPD</v>
          </cell>
          <cell r="H1817" t="str">
            <v>EA</v>
          </cell>
          <cell r="I1817">
            <v>73</v>
          </cell>
          <cell r="J1817">
            <v>91.143820470899996</v>
          </cell>
          <cell r="K1817">
            <v>98.77</v>
          </cell>
          <cell r="L1817">
            <v>6653.4988943756998</v>
          </cell>
          <cell r="M1817">
            <v>100</v>
          </cell>
          <cell r="N1817">
            <v>94.204551899799995</v>
          </cell>
          <cell r="O1817">
            <v>98.77</v>
          </cell>
          <cell r="P1817">
            <v>-4.5654481002000002</v>
          </cell>
          <cell r="Q1817">
            <v>9420.4551899800008</v>
          </cell>
          <cell r="R1817">
            <v>-52</v>
          </cell>
        </row>
        <row r="1818">
          <cell r="E1818" t="str">
            <v>BEC0010009</v>
          </cell>
          <cell r="F1818" t="str">
            <v>加热系统线束总成</v>
          </cell>
          <cell r="G1818" t="str">
            <v>H6单加热无DPD</v>
          </cell>
          <cell r="H1818" t="str">
            <v>EA</v>
          </cell>
          <cell r="I1818">
            <v>677</v>
          </cell>
          <cell r="J1818">
            <v>51.611560989600001</v>
          </cell>
          <cell r="K1818">
            <v>55.93</v>
          </cell>
          <cell r="L1818">
            <v>34941.0267899592</v>
          </cell>
          <cell r="M1818">
            <v>0</v>
          </cell>
          <cell r="N1818">
            <v>53.344746256500002</v>
          </cell>
          <cell r="O1818">
            <v>55.93</v>
          </cell>
          <cell r="P1818">
            <v>-2.5852537435</v>
          </cell>
          <cell r="Q1818">
            <v>0</v>
          </cell>
          <cell r="R1818">
            <v>-24</v>
          </cell>
        </row>
        <row r="1819">
          <cell r="E1819" t="str">
            <v>BEC0010010</v>
          </cell>
          <cell r="F1819" t="str">
            <v>安全带扣延长线束</v>
          </cell>
          <cell r="H1819" t="str">
            <v>EA</v>
          </cell>
          <cell r="I1819">
            <v>1948</v>
          </cell>
          <cell r="J1819">
            <v>15.4936189704</v>
          </cell>
          <cell r="K1819">
            <v>16.79</v>
          </cell>
          <cell r="L1819">
            <v>30181.569754339202</v>
          </cell>
          <cell r="M1819">
            <v>0</v>
          </cell>
          <cell r="N1819">
            <v>16.013915423699999</v>
          </cell>
          <cell r="O1819">
            <v>16.79</v>
          </cell>
          <cell r="P1819">
            <v>-0.77608457630000005</v>
          </cell>
          <cell r="Q1819">
            <v>0</v>
          </cell>
          <cell r="R1819">
            <v>-110</v>
          </cell>
        </row>
        <row r="1820">
          <cell r="E1820" t="str">
            <v>BEC0010011</v>
          </cell>
          <cell r="F1820" t="str">
            <v>加热开关总成</v>
          </cell>
          <cell r="G1820" t="str">
            <v>H6</v>
          </cell>
          <cell r="H1820" t="str">
            <v>EA</v>
          </cell>
          <cell r="I1820">
            <v>456</v>
          </cell>
          <cell r="J1820">
            <v>14.8384391331</v>
          </cell>
          <cell r="K1820">
            <v>16.079999999999998</v>
          </cell>
          <cell r="L1820">
            <v>6766.3282446936</v>
          </cell>
          <cell r="M1820">
            <v>0</v>
          </cell>
          <cell r="N1820">
            <v>15.3367337709</v>
          </cell>
          <cell r="O1820">
            <v>16.079999999999998</v>
          </cell>
          <cell r="P1820">
            <v>-0.74326622909999995</v>
          </cell>
          <cell r="Q1820">
            <v>0</v>
          </cell>
          <cell r="R1820">
            <v>-119</v>
          </cell>
        </row>
        <row r="1821">
          <cell r="E1821" t="str">
            <v>BEC0010012</v>
          </cell>
          <cell r="F1821" t="str">
            <v>通风开关总成</v>
          </cell>
          <cell r="G1821" t="str">
            <v>H6</v>
          </cell>
          <cell r="H1821" t="str">
            <v>EA</v>
          </cell>
          <cell r="I1821">
            <v>437</v>
          </cell>
          <cell r="J1821">
            <v>14.8384391331</v>
          </cell>
          <cell r="K1821">
            <v>16.079999999999998</v>
          </cell>
          <cell r="L1821">
            <v>6484.3979011646998</v>
          </cell>
          <cell r="M1821">
            <v>0</v>
          </cell>
          <cell r="N1821">
            <v>15.3367337709</v>
          </cell>
          <cell r="O1821">
            <v>16.079999999999998</v>
          </cell>
          <cell r="P1821">
            <v>-0.74326622909999995</v>
          </cell>
          <cell r="Q1821">
            <v>0</v>
          </cell>
          <cell r="R1821">
            <v>-95</v>
          </cell>
        </row>
        <row r="1822">
          <cell r="E1822" t="str">
            <v>BEC0010013</v>
          </cell>
          <cell r="F1822" t="str">
            <v>DPD</v>
          </cell>
          <cell r="H1822" t="str">
            <v>EA</v>
          </cell>
          <cell r="I1822">
            <v>614</v>
          </cell>
          <cell r="J1822">
            <v>92.952485937399999</v>
          </cell>
          <cell r="K1822">
            <v>100.73</v>
          </cell>
          <cell r="L1822">
            <v>57072.826365563596</v>
          </cell>
          <cell r="M1822">
            <v>0</v>
          </cell>
          <cell r="N1822">
            <v>96.073954772299999</v>
          </cell>
          <cell r="O1822">
            <v>100.73</v>
          </cell>
          <cell r="P1822">
            <v>-4.6560452277</v>
          </cell>
          <cell r="Q1822">
            <v>0</v>
          </cell>
          <cell r="R1822">
            <v>-46</v>
          </cell>
        </row>
        <row r="1823">
          <cell r="E1823" t="str">
            <v>BEC0010014</v>
          </cell>
          <cell r="F1823" t="str">
            <v>加热通风系统线束总成</v>
          </cell>
          <cell r="G1823" t="str">
            <v>H6通风加热</v>
          </cell>
          <cell r="H1823" t="str">
            <v>EA</v>
          </cell>
          <cell r="I1823">
            <v>372</v>
          </cell>
          <cell r="J1823">
            <v>69.347556022999996</v>
          </cell>
          <cell r="K1823">
            <v>75.150000000000006</v>
          </cell>
          <cell r="L1823">
            <v>25797.290840556001</v>
          </cell>
          <cell r="M1823">
            <v>0</v>
          </cell>
          <cell r="N1823">
            <v>71.676339731400006</v>
          </cell>
          <cell r="O1823">
            <v>75.150000000000006</v>
          </cell>
          <cell r="P1823">
            <v>-3.4736602686000002</v>
          </cell>
          <cell r="Q1823">
            <v>0</v>
          </cell>
          <cell r="R1823">
            <v>-48</v>
          </cell>
        </row>
        <row r="1824">
          <cell r="E1824" t="str">
            <v>BEC0010017</v>
          </cell>
          <cell r="F1824" t="str">
            <v>风扇保护壳</v>
          </cell>
          <cell r="H1824" t="str">
            <v>EA</v>
          </cell>
          <cell r="I1824">
            <v>7009</v>
          </cell>
          <cell r="J1824">
            <v>1.5871962257000001</v>
          </cell>
          <cell r="K1824">
            <v>1.72</v>
          </cell>
          <cell r="L1824">
            <v>11124.658345931301</v>
          </cell>
          <cell r="M1824">
            <v>0</v>
          </cell>
          <cell r="N1824">
            <v>1.6404963984000001</v>
          </cell>
          <cell r="O1824">
            <v>1.72</v>
          </cell>
          <cell r="P1824">
            <v>-7.9503601600000001E-2</v>
          </cell>
          <cell r="Q1824">
            <v>0</v>
          </cell>
          <cell r="R1824">
            <v>-1321</v>
          </cell>
        </row>
        <row r="1825">
          <cell r="E1825" t="str">
            <v>BEC0010024</v>
          </cell>
          <cell r="F1825" t="str">
            <v>ECU总成</v>
          </cell>
          <cell r="G1825" t="str">
            <v>H6通风加热</v>
          </cell>
          <cell r="H1825" t="str">
            <v>EA</v>
          </cell>
          <cell r="I1825">
            <v>1054</v>
          </cell>
          <cell r="J1825">
            <v>222.45662449049999</v>
          </cell>
          <cell r="K1825">
            <v>241.07</v>
          </cell>
          <cell r="L1825">
            <v>234469.28221298699</v>
          </cell>
          <cell r="M1825">
            <v>0</v>
          </cell>
          <cell r="N1825">
            <v>229.9270155561</v>
          </cell>
          <cell r="O1825">
            <v>241.07</v>
          </cell>
          <cell r="P1825">
            <v>-11.1429844439</v>
          </cell>
          <cell r="Q1825">
            <v>0</v>
          </cell>
          <cell r="R1825">
            <v>-118</v>
          </cell>
        </row>
        <row r="1826">
          <cell r="E1826" t="str">
            <v>BEC0010039</v>
          </cell>
          <cell r="F1826" t="str">
            <v>通风加热控制器ECU</v>
          </cell>
          <cell r="G1826" t="str">
            <v>H4-2.2</v>
          </cell>
          <cell r="H1826" t="str">
            <v>EA</v>
          </cell>
          <cell r="I1826">
            <v>323</v>
          </cell>
          <cell r="J1826">
            <v>195.45583288399999</v>
          </cell>
          <cell r="K1826">
            <v>211.81</v>
          </cell>
          <cell r="L1826">
            <v>63132.234021532</v>
          </cell>
          <cell r="M1826">
            <v>0</v>
          </cell>
          <cell r="N1826">
            <v>202.0195012442</v>
          </cell>
          <cell r="O1826">
            <v>211.81</v>
          </cell>
          <cell r="P1826">
            <v>-9.7904987557999998</v>
          </cell>
          <cell r="Q1826">
            <v>0</v>
          </cell>
          <cell r="R1826">
            <v>-87</v>
          </cell>
        </row>
        <row r="1827">
          <cell r="E1827" t="str">
            <v>BEC0010040</v>
          </cell>
          <cell r="F1827" t="str">
            <v>靠背风扇总成（不含罩壳）</v>
          </cell>
          <cell r="G1827" t="str">
            <v>重汽</v>
          </cell>
          <cell r="H1827" t="str">
            <v>EA</v>
          </cell>
          <cell r="I1827">
            <v>1447</v>
          </cell>
          <cell r="J1827">
            <v>41.433203798199997</v>
          </cell>
          <cell r="K1827">
            <v>44.9</v>
          </cell>
          <cell r="L1827">
            <v>59953.8458959954</v>
          </cell>
          <cell r="M1827">
            <v>0</v>
          </cell>
          <cell r="N1827">
            <v>36.080429217499997</v>
          </cell>
          <cell r="O1827">
            <v>44.9</v>
          </cell>
          <cell r="P1827">
            <v>-8.8195707824999996</v>
          </cell>
          <cell r="Q1827">
            <v>0</v>
          </cell>
          <cell r="R1827">
            <v>-89</v>
          </cell>
        </row>
        <row r="1828">
          <cell r="E1828" t="str">
            <v>BEC0010041</v>
          </cell>
          <cell r="F1828" t="str">
            <v>坐垫风扇总成（不含罩壳）</v>
          </cell>
          <cell r="G1828" t="str">
            <v>重汽</v>
          </cell>
          <cell r="H1828" t="str">
            <v>EA</v>
          </cell>
          <cell r="I1828">
            <v>207</v>
          </cell>
          <cell r="J1828">
            <v>61.134738343599999</v>
          </cell>
          <cell r="K1828">
            <v>66.25</v>
          </cell>
          <cell r="L1828">
            <v>12654.8908371252</v>
          </cell>
          <cell r="M1828">
            <v>0</v>
          </cell>
          <cell r="N1828">
            <v>63.187724646699998</v>
          </cell>
          <cell r="O1828">
            <v>66.25</v>
          </cell>
          <cell r="P1828">
            <v>-3.0622753533</v>
          </cell>
          <cell r="Q1828">
            <v>0</v>
          </cell>
          <cell r="R1828">
            <v>-9</v>
          </cell>
        </row>
        <row r="1829">
          <cell r="E1829" t="str">
            <v>BEC0010042</v>
          </cell>
          <cell r="F1829" t="str">
            <v>靠背加热垫总成</v>
          </cell>
          <cell r="G1829" t="str">
            <v>重汽T5-2.0高配</v>
          </cell>
          <cell r="H1829" t="str">
            <v>EA</v>
          </cell>
          <cell r="I1829">
            <v>848</v>
          </cell>
          <cell r="J1829">
            <v>22.119240424099999</v>
          </cell>
          <cell r="K1829">
            <v>23.97</v>
          </cell>
          <cell r="L1829">
            <v>18757.1158796368</v>
          </cell>
          <cell r="M1829">
            <v>0</v>
          </cell>
          <cell r="N1829">
            <v>22.862034109900002</v>
          </cell>
          <cell r="O1829">
            <v>23.97</v>
          </cell>
          <cell r="P1829">
            <v>-1.1079658901</v>
          </cell>
          <cell r="Q1829">
            <v>0</v>
          </cell>
          <cell r="R1829">
            <v>0</v>
          </cell>
        </row>
        <row r="1830">
          <cell r="E1830" t="str">
            <v>BEC0010043</v>
          </cell>
          <cell r="F1830" t="str">
            <v>坐垫加热垫总成</v>
          </cell>
          <cell r="G1830" t="str">
            <v>重汽T5-2.0高配</v>
          </cell>
          <cell r="H1830" t="str">
            <v>EA</v>
          </cell>
          <cell r="I1830">
            <v>648</v>
          </cell>
          <cell r="J1830">
            <v>33.940161151399998</v>
          </cell>
          <cell r="K1830">
            <v>36.78</v>
          </cell>
          <cell r="L1830">
            <v>21993.224426107201</v>
          </cell>
          <cell r="M1830">
            <v>0</v>
          </cell>
          <cell r="N1830">
            <v>35.0799171699</v>
          </cell>
          <cell r="O1830">
            <v>36.78</v>
          </cell>
          <cell r="P1830">
            <v>-1.7000828300999999</v>
          </cell>
          <cell r="Q1830">
            <v>0</v>
          </cell>
          <cell r="R1830">
            <v>0</v>
          </cell>
        </row>
        <row r="1831">
          <cell r="E1831" t="str">
            <v>BEC0010050</v>
          </cell>
          <cell r="F1831" t="str">
            <v>通风加热开关</v>
          </cell>
          <cell r="G1831" t="str">
            <v>H4-2.2</v>
          </cell>
          <cell r="H1831" t="str">
            <v>EA</v>
          </cell>
          <cell r="I1831">
            <v>1838</v>
          </cell>
          <cell r="J1831">
            <v>14.0909804454</v>
          </cell>
          <cell r="K1831">
            <v>15.27</v>
          </cell>
          <cell r="L1831">
            <v>25899.222058645199</v>
          </cell>
          <cell r="M1831">
            <v>0</v>
          </cell>
          <cell r="N1831">
            <v>14.564174420500001</v>
          </cell>
          <cell r="O1831">
            <v>15.27</v>
          </cell>
          <cell r="P1831">
            <v>-0.70582557950000002</v>
          </cell>
          <cell r="Q1831">
            <v>0</v>
          </cell>
          <cell r="R1831">
            <v>-84</v>
          </cell>
        </row>
        <row r="1832">
          <cell r="E1832" t="str">
            <v>BEC0010086</v>
          </cell>
          <cell r="F1832" t="str">
            <v>单加热控制器ECU</v>
          </cell>
          <cell r="G1832" t="str">
            <v>福田EST</v>
          </cell>
          <cell r="H1832" t="str">
            <v>EA</v>
          </cell>
          <cell r="I1832">
            <v>186</v>
          </cell>
          <cell r="J1832">
            <v>119.9255938889</v>
          </cell>
          <cell r="K1832">
            <v>129.96</v>
          </cell>
          <cell r="L1832">
            <v>22306.1604633354</v>
          </cell>
          <cell r="M1832">
            <v>0</v>
          </cell>
          <cell r="N1832">
            <v>123.952855775</v>
          </cell>
          <cell r="O1832">
            <v>129.96</v>
          </cell>
          <cell r="P1832">
            <v>-6.0071442250000002</v>
          </cell>
          <cell r="Q1832">
            <v>0</v>
          </cell>
          <cell r="R1832">
            <v>-39</v>
          </cell>
        </row>
        <row r="1833">
          <cell r="E1833" t="str">
            <v>BEC0010087</v>
          </cell>
          <cell r="F1833" t="str">
            <v>经济型单通风ECU</v>
          </cell>
          <cell r="G1833" t="str">
            <v>汕德卡2.0</v>
          </cell>
          <cell r="H1833" t="str">
            <v>EA</v>
          </cell>
          <cell r="I1833">
            <v>34</v>
          </cell>
          <cell r="J1833">
            <v>195.45583288399999</v>
          </cell>
          <cell r="K1833">
            <v>211.81</v>
          </cell>
          <cell r="L1833">
            <v>6645.4983180560002</v>
          </cell>
          <cell r="M1833">
            <v>0</v>
          </cell>
          <cell r="N1833">
            <v>202.0195012442</v>
          </cell>
          <cell r="O1833">
            <v>211.81</v>
          </cell>
          <cell r="P1833">
            <v>-9.7904987557999998</v>
          </cell>
          <cell r="Q1833">
            <v>0</v>
          </cell>
          <cell r="R1833">
            <v>-10</v>
          </cell>
        </row>
        <row r="1834">
          <cell r="E1834" t="str">
            <v>BEC0010108</v>
          </cell>
          <cell r="F1834" t="str">
            <v>通风加热线束总成</v>
          </cell>
          <cell r="G1834" t="str">
            <v>重汽T5-2.0</v>
          </cell>
          <cell r="H1834" t="str">
            <v>EA</v>
          </cell>
          <cell r="I1834">
            <v>751</v>
          </cell>
          <cell r="J1834">
            <v>30.627350424500001</v>
          </cell>
          <cell r="K1834">
            <v>33.19</v>
          </cell>
          <cell r="L1834">
            <v>23001.140168799498</v>
          </cell>
          <cell r="M1834">
            <v>0</v>
          </cell>
          <cell r="N1834">
            <v>31.655857826799998</v>
          </cell>
          <cell r="O1834">
            <v>33.19</v>
          </cell>
          <cell r="P1834">
            <v>-1.5341421732</v>
          </cell>
          <cell r="Q1834">
            <v>0</v>
          </cell>
          <cell r="R1834">
            <v>-10</v>
          </cell>
        </row>
        <row r="1835">
          <cell r="E1835" t="str">
            <v>BEC0010109</v>
          </cell>
          <cell r="F1835" t="str">
            <v>通风开关</v>
          </cell>
          <cell r="G1835" t="str">
            <v>重汽T5-2.0</v>
          </cell>
          <cell r="H1835" t="str">
            <v>EA</v>
          </cell>
          <cell r="I1835">
            <v>453</v>
          </cell>
          <cell r="J1835">
            <v>14.819983363</v>
          </cell>
          <cell r="K1835">
            <v>16.059999999999999</v>
          </cell>
          <cell r="L1835">
            <v>6713.452463439</v>
          </cell>
          <cell r="M1835">
            <v>0</v>
          </cell>
          <cell r="N1835">
            <v>15.317658231299999</v>
          </cell>
          <cell r="O1835">
            <v>16.059999999999999</v>
          </cell>
          <cell r="P1835">
            <v>-0.74234176870000002</v>
          </cell>
          <cell r="Q1835">
            <v>0</v>
          </cell>
          <cell r="R1835">
            <v>-9</v>
          </cell>
        </row>
        <row r="1836">
          <cell r="E1836" t="str">
            <v>BEC0010110</v>
          </cell>
          <cell r="F1836" t="str">
            <v>加热开关</v>
          </cell>
          <cell r="G1836" t="str">
            <v>重汽T5-2.0</v>
          </cell>
          <cell r="H1836" t="str">
            <v>EA</v>
          </cell>
          <cell r="I1836">
            <v>674</v>
          </cell>
          <cell r="J1836">
            <v>15.392112235000001</v>
          </cell>
          <cell r="K1836">
            <v>16.68</v>
          </cell>
          <cell r="L1836">
            <v>10374.28364639</v>
          </cell>
          <cell r="M1836">
            <v>0</v>
          </cell>
          <cell r="N1836">
            <v>15.908999956300001</v>
          </cell>
          <cell r="O1836">
            <v>16.68</v>
          </cell>
          <cell r="P1836">
            <v>-0.77100004369999997</v>
          </cell>
          <cell r="Q1836">
            <v>0</v>
          </cell>
          <cell r="R1836">
            <v>-19</v>
          </cell>
        </row>
        <row r="1837">
          <cell r="E1837" t="str">
            <v>BEC0010115</v>
          </cell>
          <cell r="F1837" t="str">
            <v>通风线束总成</v>
          </cell>
          <cell r="G1837" t="str">
            <v>汕德卡2.0</v>
          </cell>
          <cell r="H1837" t="str">
            <v>EA</v>
          </cell>
          <cell r="I1837">
            <v>57</v>
          </cell>
          <cell r="J1837">
            <v>40.547326835</v>
          </cell>
          <cell r="K1837">
            <v>43.94</v>
          </cell>
          <cell r="L1837">
            <v>2311.1976295949999</v>
          </cell>
          <cell r="M1837">
            <v>0</v>
          </cell>
          <cell r="N1837">
            <v>43.94</v>
          </cell>
          <cell r="O1837">
            <v>43.94</v>
          </cell>
          <cell r="P1837">
            <v>0</v>
          </cell>
          <cell r="Q1837">
            <v>0</v>
          </cell>
          <cell r="R1837">
            <v>-57</v>
          </cell>
        </row>
        <row r="1838">
          <cell r="E1838" t="str">
            <v>BEC0010122</v>
          </cell>
          <cell r="F1838" t="str">
            <v>通风加热控制器ECU</v>
          </cell>
          <cell r="G1838" t="str">
            <v>重汽T5-2.0高配</v>
          </cell>
          <cell r="H1838" t="str">
            <v>EA</v>
          </cell>
          <cell r="I1838">
            <v>9</v>
          </cell>
          <cell r="J1838">
            <v>119.9255938889</v>
          </cell>
          <cell r="K1838">
            <v>129.96</v>
          </cell>
          <cell r="L1838">
            <v>1079.3303450000999</v>
          </cell>
          <cell r="M1838">
            <v>0</v>
          </cell>
          <cell r="N1838">
            <v>123.952855775</v>
          </cell>
          <cell r="O1838">
            <v>129.96</v>
          </cell>
          <cell r="P1838">
            <v>-6.0071442250000002</v>
          </cell>
          <cell r="Q1838">
            <v>0</v>
          </cell>
          <cell r="R1838">
            <v>0</v>
          </cell>
        </row>
        <row r="1839">
          <cell r="E1839" t="str">
            <v>BEC0010135</v>
          </cell>
          <cell r="F1839" t="str">
            <v>靠背加热垫总成</v>
          </cell>
          <cell r="G1839" t="str">
            <v>一汽轻卡减震</v>
          </cell>
          <cell r="H1839" t="str">
            <v>EA</v>
          </cell>
          <cell r="I1839">
            <v>20</v>
          </cell>
          <cell r="J1839">
            <v>19.6092556951</v>
          </cell>
          <cell r="K1839">
            <v>21.25</v>
          </cell>
          <cell r="L1839">
            <v>392.18511390200001</v>
          </cell>
          <cell r="M1839">
            <v>683</v>
          </cell>
          <cell r="N1839">
            <v>19.659727913699999</v>
          </cell>
          <cell r="O1839">
            <v>21.25</v>
          </cell>
          <cell r="P1839">
            <v>-1.5902720862999999</v>
          </cell>
          <cell r="Q1839">
            <v>13427.5941650571</v>
          </cell>
          <cell r="R1839">
            <v>-649</v>
          </cell>
        </row>
        <row r="1840">
          <cell r="E1840" t="str">
            <v>BEC0010136</v>
          </cell>
          <cell r="F1840" t="str">
            <v>坐垫加热垫总成</v>
          </cell>
          <cell r="G1840" t="str">
            <v>一汽轻卡减震</v>
          </cell>
          <cell r="H1840" t="str">
            <v>EA</v>
          </cell>
          <cell r="I1840">
            <v>40</v>
          </cell>
          <cell r="J1840">
            <v>22.377621205000001</v>
          </cell>
          <cell r="K1840">
            <v>24.25</v>
          </cell>
          <cell r="L1840">
            <v>895.10484819999999</v>
          </cell>
          <cell r="M1840">
            <v>673</v>
          </cell>
          <cell r="N1840">
            <v>22.435218913300002</v>
          </cell>
          <cell r="O1840">
            <v>24.25</v>
          </cell>
          <cell r="P1840">
            <v>-1.8147810867</v>
          </cell>
          <cell r="Q1840">
            <v>15098.9023286509</v>
          </cell>
          <cell r="R1840">
            <v>-649</v>
          </cell>
        </row>
        <row r="1841">
          <cell r="E1841" t="str">
            <v>BEC0010141</v>
          </cell>
          <cell r="F1841" t="str">
            <v>ECU及通风加热线束总成</v>
          </cell>
          <cell r="G1841" t="str">
            <v>一汽轻卡减震</v>
          </cell>
          <cell r="H1841" t="str">
            <v>EA</v>
          </cell>
          <cell r="I1841">
            <v>78</v>
          </cell>
          <cell r="J1841">
            <v>123.884356568</v>
          </cell>
          <cell r="K1841">
            <v>134.25</v>
          </cell>
          <cell r="L1841">
            <v>9662.979812304</v>
          </cell>
          <cell r="M1841">
            <v>624</v>
          </cell>
          <cell r="N1841">
            <v>124.2032222311</v>
          </cell>
          <cell r="O1841">
            <v>134.25</v>
          </cell>
          <cell r="P1841">
            <v>-10.0467777689</v>
          </cell>
          <cell r="Q1841">
            <v>77502.810672206397</v>
          </cell>
          <cell r="R1841">
            <v>-654</v>
          </cell>
        </row>
        <row r="1842">
          <cell r="E1842" t="str">
            <v>BEC0010142</v>
          </cell>
          <cell r="F1842" t="str">
            <v>加热开关总成</v>
          </cell>
          <cell r="G1842" t="str">
            <v>一汽轻卡减震</v>
          </cell>
          <cell r="H1842" t="str">
            <v>EA</v>
          </cell>
          <cell r="I1842">
            <v>110</v>
          </cell>
          <cell r="J1842">
            <v>14.561602582100001</v>
          </cell>
          <cell r="K1842">
            <v>15.78</v>
          </cell>
          <cell r="L1842">
            <v>1601.7762840309999</v>
          </cell>
          <cell r="M1842">
            <v>623</v>
          </cell>
          <cell r="N1842">
            <v>14.5990826578</v>
          </cell>
          <cell r="O1842">
            <v>15.78</v>
          </cell>
          <cell r="P1842">
            <v>-1.1809173422000001</v>
          </cell>
          <cell r="Q1842">
            <v>9095.2284958094006</v>
          </cell>
          <cell r="R1842">
            <v>-649</v>
          </cell>
        </row>
        <row r="1843">
          <cell r="E1843" t="str">
            <v>BEC0010159</v>
          </cell>
          <cell r="F1843" t="str">
            <v>坐垫风扇总成</v>
          </cell>
          <cell r="G1843" t="str">
            <v>H4-2.2</v>
          </cell>
          <cell r="H1843" t="str">
            <v>EA</v>
          </cell>
          <cell r="I1843">
            <v>962</v>
          </cell>
          <cell r="J1843">
            <v>48.224927182499997</v>
          </cell>
          <cell r="K1843">
            <v>52.26</v>
          </cell>
          <cell r="L1843">
            <v>46392.379949565002</v>
          </cell>
          <cell r="M1843">
            <v>200</v>
          </cell>
          <cell r="N1843">
            <v>49.844384755299998</v>
          </cell>
          <cell r="O1843">
            <v>52.26</v>
          </cell>
          <cell r="P1843">
            <v>-2.4156152447000001</v>
          </cell>
          <cell r="Q1843">
            <v>9968.8769510599996</v>
          </cell>
          <cell r="R1843">
            <v>-281</v>
          </cell>
        </row>
        <row r="1844">
          <cell r="E1844" t="str">
            <v>BEC0010160</v>
          </cell>
          <cell r="F1844" t="str">
            <v>坐垫加热垫总成</v>
          </cell>
          <cell r="G1844" t="str">
            <v>H4-2.2</v>
          </cell>
          <cell r="H1844" t="str">
            <v>EA</v>
          </cell>
          <cell r="I1844">
            <v>234</v>
          </cell>
          <cell r="J1844">
            <v>36.2226785143</v>
          </cell>
          <cell r="K1844">
            <v>39.253500000000003</v>
          </cell>
          <cell r="L1844">
            <v>8476.1067723462002</v>
          </cell>
          <cell r="M1844">
            <v>0</v>
          </cell>
          <cell r="N1844">
            <v>37.439084519600001</v>
          </cell>
          <cell r="O1844">
            <v>39.253500000000003</v>
          </cell>
          <cell r="P1844">
            <v>-1.8144154803999999</v>
          </cell>
          <cell r="Q1844">
            <v>0</v>
          </cell>
          <cell r="R1844">
            <v>0</v>
          </cell>
        </row>
        <row r="1845">
          <cell r="E1845" t="str">
            <v>BEC0010161</v>
          </cell>
          <cell r="F1845" t="str">
            <v>通风加热线束</v>
          </cell>
          <cell r="G1845" t="str">
            <v>H4-2.2</v>
          </cell>
          <cell r="H1845" t="str">
            <v>EA</v>
          </cell>
          <cell r="I1845">
            <v>1805</v>
          </cell>
          <cell r="J1845">
            <v>29.067837853899999</v>
          </cell>
          <cell r="K1845">
            <v>31.5</v>
          </cell>
          <cell r="L1845">
            <v>52467.447326289497</v>
          </cell>
          <cell r="M1845">
            <v>800</v>
          </cell>
          <cell r="N1845">
            <v>30.043974737700001</v>
          </cell>
          <cell r="O1845">
            <v>31.5</v>
          </cell>
          <cell r="P1845">
            <v>-1.4560252623000001</v>
          </cell>
          <cell r="Q1845">
            <v>24035.17979016</v>
          </cell>
          <cell r="R1845">
            <v>-78</v>
          </cell>
        </row>
        <row r="1846">
          <cell r="E1846" t="str">
            <v>BEC0010162</v>
          </cell>
          <cell r="F1846" t="str">
            <v>单加热线束</v>
          </cell>
          <cell r="G1846" t="str">
            <v>福田EST</v>
          </cell>
          <cell r="H1846" t="str">
            <v>EA</v>
          </cell>
          <cell r="I1846">
            <v>0</v>
          </cell>
          <cell r="J1846">
            <v>18</v>
          </cell>
          <cell r="K1846">
            <v>18</v>
          </cell>
          <cell r="L1846">
            <v>0</v>
          </cell>
          <cell r="M1846">
            <v>23</v>
          </cell>
          <cell r="N1846">
            <v>18</v>
          </cell>
          <cell r="O1846">
            <v>18</v>
          </cell>
          <cell r="P1846">
            <v>0</v>
          </cell>
          <cell r="Q1846">
            <v>414</v>
          </cell>
          <cell r="R1846">
            <v>-23</v>
          </cell>
        </row>
        <row r="1847">
          <cell r="E1847" t="str">
            <v>BEC0010184</v>
          </cell>
          <cell r="F1847" t="str">
            <v>靠背加热垫总成</v>
          </cell>
          <cell r="G1847" t="str">
            <v>H4-2.2</v>
          </cell>
          <cell r="H1847" t="str">
            <v>EA</v>
          </cell>
          <cell r="I1847">
            <v>1792</v>
          </cell>
          <cell r="J1847">
            <v>32.808361052099997</v>
          </cell>
          <cell r="K1847">
            <v>35.5535</v>
          </cell>
          <cell r="L1847">
            <v>58792.583005363202</v>
          </cell>
          <cell r="M1847">
            <v>0</v>
          </cell>
          <cell r="N1847">
            <v>33.910109709099999</v>
          </cell>
          <cell r="O1847">
            <v>35.5535</v>
          </cell>
          <cell r="P1847">
            <v>-1.6433902909</v>
          </cell>
          <cell r="Q1847">
            <v>0</v>
          </cell>
          <cell r="R1847">
            <v>-99</v>
          </cell>
        </row>
        <row r="1848">
          <cell r="E1848" t="str">
            <v>BEC0010190</v>
          </cell>
          <cell r="F1848" t="str">
            <v>安全带插锁线延长线</v>
          </cell>
          <cell r="G1848" t="str">
            <v>H4-2.2</v>
          </cell>
          <cell r="H1848" t="str">
            <v>EA</v>
          </cell>
          <cell r="I1848">
            <v>1942</v>
          </cell>
          <cell r="J1848">
            <v>11.073462039600001</v>
          </cell>
          <cell r="K1848">
            <v>12</v>
          </cell>
          <cell r="L1848">
            <v>21504.663280903202</v>
          </cell>
          <cell r="M1848">
            <v>800</v>
          </cell>
          <cell r="N1848">
            <v>11.4453237096</v>
          </cell>
          <cell r="O1848">
            <v>12</v>
          </cell>
          <cell r="P1848">
            <v>-0.55467629039999999</v>
          </cell>
          <cell r="Q1848">
            <v>9156.2589676799998</v>
          </cell>
          <cell r="R1848">
            <v>-156</v>
          </cell>
        </row>
        <row r="1849">
          <cell r="E1849" t="str">
            <v>BEC0010214</v>
          </cell>
          <cell r="F1849" t="str">
            <v>24V通风加热集成控制器</v>
          </cell>
          <cell r="G1849" t="str">
            <v>欧马可升级</v>
          </cell>
          <cell r="H1849" t="str">
            <v>EA</v>
          </cell>
          <cell r="I1849">
            <v>124</v>
          </cell>
          <cell r="J1849">
            <v>55.367310197999998</v>
          </cell>
          <cell r="K1849">
            <v>60</v>
          </cell>
          <cell r="L1849">
            <v>6865.5464645519996</v>
          </cell>
          <cell r="M1849">
            <v>80</v>
          </cell>
          <cell r="N1849">
            <v>57.226618547999998</v>
          </cell>
          <cell r="O1849">
            <v>60</v>
          </cell>
          <cell r="P1849">
            <v>-2.7733814520000002</v>
          </cell>
          <cell r="Q1849">
            <v>4578.1294838399999</v>
          </cell>
          <cell r="R1849">
            <v>-120</v>
          </cell>
        </row>
        <row r="1850">
          <cell r="E1850" t="str">
            <v>BEC0010215</v>
          </cell>
          <cell r="F1850" t="str">
            <v>24V单加热控制器总成</v>
          </cell>
          <cell r="H1850" t="str">
            <v>EA</v>
          </cell>
          <cell r="I1850">
            <v>90</v>
          </cell>
          <cell r="J1850">
            <v>44.755242410000001</v>
          </cell>
          <cell r="K1850">
            <v>48.5</v>
          </cell>
          <cell r="L1850">
            <v>4027.9718168999998</v>
          </cell>
          <cell r="M1850">
            <v>0</v>
          </cell>
          <cell r="N1850">
            <v>46.258183326299999</v>
          </cell>
          <cell r="O1850">
            <v>48.5</v>
          </cell>
          <cell r="P1850">
            <v>-2.2418166736999998</v>
          </cell>
          <cell r="Q1850">
            <v>0</v>
          </cell>
          <cell r="R1850">
            <v>-40</v>
          </cell>
        </row>
        <row r="1851">
          <cell r="E1851" t="str">
            <v>BEC0010216</v>
          </cell>
          <cell r="F1851" t="str">
            <v>12V单加热控制器总成</v>
          </cell>
          <cell r="H1851" t="str">
            <v>EA</v>
          </cell>
          <cell r="I1851">
            <v>97</v>
          </cell>
          <cell r="J1851">
            <v>46.139425164999999</v>
          </cell>
          <cell r="K1851">
            <v>50</v>
          </cell>
          <cell r="L1851">
            <v>4475.5242410049996</v>
          </cell>
          <cell r="M1851">
            <v>0</v>
          </cell>
          <cell r="N1851">
            <v>47.688848790000002</v>
          </cell>
          <cell r="O1851">
            <v>50</v>
          </cell>
          <cell r="P1851">
            <v>-2.3111512099999998</v>
          </cell>
          <cell r="Q1851">
            <v>0</v>
          </cell>
          <cell r="R1851">
            <v>0</v>
          </cell>
        </row>
        <row r="1852">
          <cell r="E1852" t="str">
            <v>BEC0010217</v>
          </cell>
          <cell r="F1852" t="str">
            <v>24V单通风控制器总成</v>
          </cell>
          <cell r="H1852" t="str">
            <v>EA</v>
          </cell>
          <cell r="I1852">
            <v>80</v>
          </cell>
          <cell r="J1852">
            <v>46.139425164999999</v>
          </cell>
          <cell r="K1852">
            <v>50</v>
          </cell>
          <cell r="L1852">
            <v>3691.1540132</v>
          </cell>
          <cell r="M1852">
            <v>50</v>
          </cell>
          <cell r="N1852">
            <v>47.688848790000002</v>
          </cell>
          <cell r="O1852">
            <v>50</v>
          </cell>
          <cell r="P1852">
            <v>-2.3111512099999998</v>
          </cell>
          <cell r="Q1852">
            <v>2384.4424395000001</v>
          </cell>
          <cell r="R1852">
            <v>0</v>
          </cell>
        </row>
        <row r="1853">
          <cell r="E1853" t="str">
            <v>BEC0010218</v>
          </cell>
          <cell r="F1853" t="str">
            <v>12V单通风控制器总成</v>
          </cell>
          <cell r="H1853" t="str">
            <v>EA</v>
          </cell>
          <cell r="I1853">
            <v>38</v>
          </cell>
          <cell r="J1853">
            <v>46.139425164999999</v>
          </cell>
          <cell r="K1853">
            <v>50</v>
          </cell>
          <cell r="L1853">
            <v>1753.2981562699999</v>
          </cell>
          <cell r="M1853">
            <v>0</v>
          </cell>
          <cell r="N1853">
            <v>47.688848790000002</v>
          </cell>
          <cell r="O1853">
            <v>50</v>
          </cell>
          <cell r="P1853">
            <v>-2.3111512099999998</v>
          </cell>
          <cell r="Q1853">
            <v>0</v>
          </cell>
          <cell r="R1853">
            <v>0</v>
          </cell>
        </row>
        <row r="1854">
          <cell r="E1854" t="str">
            <v>BEC0010219</v>
          </cell>
          <cell r="F1854" t="str">
            <v>12V通风加热集成控制器</v>
          </cell>
          <cell r="G1854" t="str">
            <v>欧马可升级</v>
          </cell>
          <cell r="H1854" t="str">
            <v>EA</v>
          </cell>
          <cell r="I1854">
            <v>42</v>
          </cell>
          <cell r="J1854">
            <v>55.367310197999998</v>
          </cell>
          <cell r="K1854">
            <v>60</v>
          </cell>
          <cell r="L1854">
            <v>2325.4270283159999</v>
          </cell>
          <cell r="M1854">
            <v>0</v>
          </cell>
          <cell r="N1854">
            <v>57.226618547999998</v>
          </cell>
          <cell r="O1854">
            <v>60</v>
          </cell>
          <cell r="P1854">
            <v>-2.7733814520000002</v>
          </cell>
          <cell r="Q1854">
            <v>0</v>
          </cell>
          <cell r="R1854">
            <v>-8</v>
          </cell>
        </row>
        <row r="1855">
          <cell r="E1855" t="str">
            <v>BEC0010221</v>
          </cell>
          <cell r="F1855" t="str">
            <v>坐垫加热垫总成</v>
          </cell>
          <cell r="G1855" t="str">
            <v>H4 2.2</v>
          </cell>
          <cell r="H1855" t="str">
            <v>EA</v>
          </cell>
          <cell r="I1855">
            <v>1378</v>
          </cell>
          <cell r="J1855">
            <v>54.4076101546</v>
          </cell>
          <cell r="K1855">
            <v>58.96</v>
          </cell>
          <cell r="L1855">
            <v>74973.686793038796</v>
          </cell>
          <cell r="M1855">
            <v>0</v>
          </cell>
          <cell r="N1855">
            <v>56.234690493199999</v>
          </cell>
          <cell r="O1855">
            <v>58.96</v>
          </cell>
          <cell r="P1855">
            <v>-2.7253095067999999</v>
          </cell>
          <cell r="Q1855">
            <v>0</v>
          </cell>
          <cell r="R1855">
            <v>-100</v>
          </cell>
        </row>
        <row r="1856">
          <cell r="E1856" t="str">
            <v>BFA0000001</v>
          </cell>
          <cell r="F1856" t="str">
            <v>C型钉</v>
          </cell>
          <cell r="H1856" t="str">
            <v>EA</v>
          </cell>
          <cell r="I1856">
            <v>976453</v>
          </cell>
          <cell r="J1856">
            <v>5.3521732999999997E-3</v>
          </cell>
          <cell r="K1856">
            <v>5.7999999999999996E-3</v>
          </cell>
          <cell r="L1856">
            <v>5226.1456753048997</v>
          </cell>
          <cell r="M1856">
            <v>1600000</v>
          </cell>
          <cell r="N1856">
            <v>5.5319065000000002E-3</v>
          </cell>
          <cell r="O1856">
            <v>5.7999999999999996E-3</v>
          </cell>
          <cell r="P1856">
            <v>-2.6809350000000002E-4</v>
          </cell>
          <cell r="Q1856">
            <v>8851.0504000000001</v>
          </cell>
          <cell r="R1856">
            <v>-924849</v>
          </cell>
        </row>
        <row r="1857">
          <cell r="E1857" t="str">
            <v>BFA0000003</v>
          </cell>
          <cell r="F1857" t="str">
            <v>F扣</v>
          </cell>
          <cell r="H1857" t="str">
            <v>EA</v>
          </cell>
          <cell r="I1857">
            <v>-13513</v>
          </cell>
          <cell r="J1857">
            <v>0.4770355168</v>
          </cell>
          <cell r="K1857">
            <v>0.51695000000000002</v>
          </cell>
          <cell r="L1857">
            <v>-6446.1809385183997</v>
          </cell>
          <cell r="M1857">
            <v>0</v>
          </cell>
          <cell r="N1857">
            <v>0.49305500759999998</v>
          </cell>
          <cell r="O1857">
            <v>0.51695000000000002</v>
          </cell>
          <cell r="P1857">
            <v>-2.3894992399999999E-2</v>
          </cell>
          <cell r="Q1857">
            <v>0</v>
          </cell>
          <cell r="R1857">
            <v>-980</v>
          </cell>
        </row>
        <row r="1858">
          <cell r="E1858" t="str">
            <v>BFA0000004</v>
          </cell>
          <cell r="F1858" t="str">
            <v>4*200扎带</v>
          </cell>
          <cell r="G1858" t="str">
            <v>4*200</v>
          </cell>
          <cell r="H1858" t="str">
            <v>Ea</v>
          </cell>
          <cell r="I1858">
            <v>-255966</v>
          </cell>
          <cell r="J1858">
            <v>5.9704416199999999E-2</v>
          </cell>
          <cell r="K1858">
            <v>6.4699999999999994E-2</v>
          </cell>
          <cell r="L1858">
            <v>-15282.300597049199</v>
          </cell>
          <cell r="M1858">
            <v>0</v>
          </cell>
          <cell r="N1858">
            <v>6.1709370299999997E-2</v>
          </cell>
          <cell r="O1858">
            <v>6.4699999999999994E-2</v>
          </cell>
          <cell r="P1858">
            <v>-2.9906297000000001E-3</v>
          </cell>
          <cell r="Q1858">
            <v>0</v>
          </cell>
          <cell r="R1858">
            <v>-20168</v>
          </cell>
        </row>
        <row r="1859">
          <cell r="E1859" t="str">
            <v>BFA0000005</v>
          </cell>
          <cell r="F1859" t="str">
            <v>开口型扁圆头抽芯铆钉</v>
          </cell>
          <cell r="G1859" t="str">
            <v>3.2*7</v>
          </cell>
          <cell r="H1859" t="str">
            <v>EA</v>
          </cell>
          <cell r="I1859">
            <v>1409.05</v>
          </cell>
          <cell r="J1859">
            <v>1.5410567999999999E-2</v>
          </cell>
          <cell r="K1859">
            <v>1.67E-2</v>
          </cell>
          <cell r="L1859">
            <v>21.714260840400001</v>
          </cell>
          <cell r="M1859">
            <v>13992</v>
          </cell>
          <cell r="N1859">
            <v>1.59280755E-2</v>
          </cell>
          <cell r="O1859">
            <v>1.67E-2</v>
          </cell>
          <cell r="P1859">
            <v>-7.7192449999999996E-4</v>
          </cell>
          <cell r="Q1859">
            <v>222.865632396</v>
          </cell>
          <cell r="R1859">
            <v>-11468</v>
          </cell>
        </row>
        <row r="1860">
          <cell r="E1860" t="str">
            <v>BFA0000006</v>
          </cell>
          <cell r="F1860" t="str">
            <v>平垫圈</v>
          </cell>
          <cell r="G1860" t="str">
            <v>φ10黑色</v>
          </cell>
          <cell r="H1860" t="str">
            <v>EA</v>
          </cell>
          <cell r="I1860">
            <v>7946</v>
          </cell>
          <cell r="J1860">
            <v>2.1593251000000001E-2</v>
          </cell>
          <cell r="K1860">
            <v>2.3400000000000001E-2</v>
          </cell>
          <cell r="L1860">
            <v>171.579972446</v>
          </cell>
          <cell r="M1860">
            <v>62119</v>
          </cell>
          <cell r="N1860">
            <v>2.2318381200000001E-2</v>
          </cell>
          <cell r="O1860">
            <v>2.3400000000000001E-2</v>
          </cell>
          <cell r="P1860">
            <v>-1.0816188E-3</v>
          </cell>
          <cell r="Q1860">
            <v>1386.3955217627999</v>
          </cell>
          <cell r="R1860">
            <v>-62360</v>
          </cell>
        </row>
        <row r="1861">
          <cell r="E1861" t="str">
            <v>BFA0000007</v>
          </cell>
          <cell r="F1861" t="str">
            <v>φ8平垫(黑色)</v>
          </cell>
          <cell r="G1861" t="str">
            <v>黑色</v>
          </cell>
          <cell r="H1861" t="str">
            <v>Ea</v>
          </cell>
          <cell r="I1861">
            <v>-10016</v>
          </cell>
          <cell r="J1861">
            <v>1.2457644800000001E-2</v>
          </cell>
          <cell r="K1861">
            <v>1.35E-2</v>
          </cell>
          <cell r="L1861">
            <v>-124.77577031680001</v>
          </cell>
          <cell r="M1861">
            <v>10673</v>
          </cell>
          <cell r="N1861">
            <v>1.28759892E-2</v>
          </cell>
          <cell r="O1861">
            <v>1.35E-2</v>
          </cell>
          <cell r="P1861">
            <v>-6.2401079999999999E-4</v>
          </cell>
          <cell r="Q1861">
            <v>137.42543273160001</v>
          </cell>
          <cell r="R1861">
            <v>-10673</v>
          </cell>
        </row>
        <row r="1862">
          <cell r="E1862" t="str">
            <v>BFA0000008</v>
          </cell>
          <cell r="F1862" t="str">
            <v>φ8弹簧垫(黑色)</v>
          </cell>
          <cell r="G1862" t="str">
            <v>黑色</v>
          </cell>
          <cell r="H1862" t="str">
            <v>Ea</v>
          </cell>
          <cell r="I1862">
            <v>-397000</v>
          </cell>
          <cell r="J1862">
            <v>1.05197889E-2</v>
          </cell>
          <cell r="K1862">
            <v>1.14E-2</v>
          </cell>
          <cell r="L1862">
            <v>-4176.3561933000001</v>
          </cell>
          <cell r="M1862">
            <v>0</v>
          </cell>
          <cell r="N1862">
            <v>1.08730575E-2</v>
          </cell>
          <cell r="O1862">
            <v>1.14E-2</v>
          </cell>
          <cell r="P1862">
            <v>-5.2694250000000003E-4</v>
          </cell>
          <cell r="Q1862">
            <v>0</v>
          </cell>
          <cell r="R1862">
            <v>-12682</v>
          </cell>
        </row>
        <row r="1863">
          <cell r="E1863" t="str">
            <v>BFA0000009</v>
          </cell>
          <cell r="F1863" t="str">
            <v>弹簧垫圈</v>
          </cell>
          <cell r="G1863" t="str">
            <v>φ10黑色</v>
          </cell>
          <cell r="H1863" t="str">
            <v>EA</v>
          </cell>
          <cell r="I1863">
            <v>2480</v>
          </cell>
          <cell r="J1863">
            <v>1.7440702700000001E-2</v>
          </cell>
          <cell r="K1863">
            <v>1.89E-2</v>
          </cell>
          <cell r="L1863">
            <v>43.252942695999998</v>
          </cell>
          <cell r="M1863">
            <v>65984</v>
          </cell>
          <cell r="N1863">
            <v>1.80263848E-2</v>
          </cell>
          <cell r="O1863">
            <v>1.89E-2</v>
          </cell>
          <cell r="P1863">
            <v>-8.7361519999999996E-4</v>
          </cell>
          <cell r="Q1863">
            <v>1189.4529746431999</v>
          </cell>
          <cell r="R1863">
            <v>-62360</v>
          </cell>
        </row>
        <row r="1864">
          <cell r="E1864" t="str">
            <v>BFA0000010</v>
          </cell>
          <cell r="F1864" t="str">
            <v>M8自锁螺母(白)</v>
          </cell>
          <cell r="G1864" t="str">
            <v>镀白锌</v>
          </cell>
          <cell r="H1864" t="str">
            <v>Ea</v>
          </cell>
          <cell r="I1864">
            <v>-85105</v>
          </cell>
          <cell r="J1864">
            <v>4.8907790700000002E-2</v>
          </cell>
          <cell r="K1864">
            <v>5.2999999999999999E-2</v>
          </cell>
          <cell r="L1864">
            <v>-4162.2975275235003</v>
          </cell>
          <cell r="M1864">
            <v>0</v>
          </cell>
          <cell r="N1864">
            <v>7.6302158100000003E-2</v>
          </cell>
          <cell r="O1864">
            <v>5.2999999999999999E-2</v>
          </cell>
          <cell r="P1864">
            <v>2.3302158100000001E-2</v>
          </cell>
          <cell r="Q1864">
            <v>0</v>
          </cell>
          <cell r="R1864">
            <v>0</v>
          </cell>
        </row>
        <row r="1865">
          <cell r="E1865" t="str">
            <v>BFA0000011</v>
          </cell>
          <cell r="F1865" t="str">
            <v>六角头螺栓</v>
          </cell>
          <cell r="G1865" t="str">
            <v>M10*25黑</v>
          </cell>
          <cell r="H1865" t="str">
            <v>EA</v>
          </cell>
          <cell r="I1865">
            <v>6500</v>
          </cell>
          <cell r="J1865">
            <v>0.29316990749999999</v>
          </cell>
          <cell r="K1865">
            <v>0.31769999999999998</v>
          </cell>
          <cell r="L1865">
            <v>1905.60439875</v>
          </cell>
          <cell r="M1865">
            <v>45584</v>
          </cell>
          <cell r="N1865">
            <v>0.3030149452</v>
          </cell>
          <cell r="O1865">
            <v>0.31769999999999998</v>
          </cell>
          <cell r="P1865">
            <v>-1.46850548E-2</v>
          </cell>
          <cell r="Q1865">
            <v>13812.6332619968</v>
          </cell>
          <cell r="R1865">
            <v>-43420</v>
          </cell>
        </row>
        <row r="1866">
          <cell r="E1866" t="str">
            <v>BFA0000012</v>
          </cell>
          <cell r="F1866" t="str">
            <v>外方螺栓(黑)M8*25</v>
          </cell>
          <cell r="H1866" t="str">
            <v>Ea</v>
          </cell>
          <cell r="I1866">
            <v>30459</v>
          </cell>
          <cell r="J1866">
            <v>9.1356061799999999E-2</v>
          </cell>
          <cell r="K1866">
            <v>9.9000000000000005E-2</v>
          </cell>
          <cell r="L1866">
            <v>2782.6142863661998</v>
          </cell>
          <cell r="M1866">
            <v>28789</v>
          </cell>
          <cell r="N1866">
            <v>0.1049154673</v>
          </cell>
          <cell r="O1866">
            <v>9.9000000000000005E-2</v>
          </cell>
          <cell r="P1866">
            <v>5.9154673000000003E-3</v>
          </cell>
          <cell r="Q1866">
            <v>3020.4113880997002</v>
          </cell>
          <cell r="R1866">
            <v>-27642</v>
          </cell>
        </row>
        <row r="1867">
          <cell r="E1867" t="str">
            <v>BFA0000013</v>
          </cell>
          <cell r="F1867" t="str">
            <v>ST4.2*13自攻螺钉达克罗黑</v>
          </cell>
          <cell r="G1867" t="str">
            <v>达克罗黑</v>
          </cell>
          <cell r="H1867" t="str">
            <v>Ea</v>
          </cell>
          <cell r="I1867">
            <v>6978</v>
          </cell>
          <cell r="J1867">
            <v>3.8203444000000003E-2</v>
          </cell>
          <cell r="K1867">
            <v>4.1399999999999999E-2</v>
          </cell>
          <cell r="L1867">
            <v>266.58363223200001</v>
          </cell>
          <cell r="M1867">
            <v>90984</v>
          </cell>
          <cell r="N1867">
            <v>3.9486366799999999E-2</v>
          </cell>
          <cell r="O1867">
            <v>4.1399999999999999E-2</v>
          </cell>
          <cell r="P1867">
            <v>-1.9136331999999999E-3</v>
          </cell>
          <cell r="Q1867">
            <v>3592.6275969312001</v>
          </cell>
          <cell r="R1867">
            <v>-85359</v>
          </cell>
        </row>
        <row r="1868">
          <cell r="E1868" t="str">
            <v>BFA0000014</v>
          </cell>
          <cell r="F1868" t="str">
            <v>十字槽盘头自攻螺钉-C型</v>
          </cell>
          <cell r="G1868" t="str">
            <v>ST4.8*13镀黑锌</v>
          </cell>
          <cell r="H1868" t="str">
            <v>EA</v>
          </cell>
          <cell r="I1868">
            <v>3638</v>
          </cell>
          <cell r="J1868">
            <v>4.2079155799999997E-2</v>
          </cell>
          <cell r="K1868">
            <v>4.5600000000000002E-2</v>
          </cell>
          <cell r="L1868">
            <v>153.08396880039999</v>
          </cell>
          <cell r="M1868">
            <v>6000</v>
          </cell>
          <cell r="N1868">
            <v>4.3492230100000001E-2</v>
          </cell>
          <cell r="O1868">
            <v>4.5600000000000002E-2</v>
          </cell>
          <cell r="P1868">
            <v>-2.1077699000000001E-3</v>
          </cell>
          <cell r="Q1868">
            <v>260.9533806</v>
          </cell>
          <cell r="R1868">
            <v>-3036</v>
          </cell>
        </row>
        <row r="1869">
          <cell r="E1869" t="str">
            <v>BFA0000016</v>
          </cell>
          <cell r="F1869" t="str">
            <v>6*16元机十字钉</v>
          </cell>
          <cell r="G1869" t="str">
            <v>环保兰白锌</v>
          </cell>
          <cell r="H1869" t="str">
            <v>Ea</v>
          </cell>
          <cell r="I1869">
            <v>7474</v>
          </cell>
          <cell r="J1869">
            <v>3.5711915099999998E-2</v>
          </cell>
          <cell r="K1869">
            <v>3.8699999999999998E-2</v>
          </cell>
          <cell r="L1869">
            <v>266.91085345739998</v>
          </cell>
          <cell r="M1869">
            <v>9522</v>
          </cell>
          <cell r="N1869">
            <v>3.6911169000000001E-2</v>
          </cell>
          <cell r="O1869">
            <v>3.8699999999999998E-2</v>
          </cell>
          <cell r="P1869">
            <v>-1.7888310000000001E-3</v>
          </cell>
          <cell r="Q1869">
            <v>351.468151218</v>
          </cell>
          <cell r="R1869">
            <v>-5104</v>
          </cell>
        </row>
        <row r="1870">
          <cell r="E1870" t="str">
            <v>BFA0000017</v>
          </cell>
          <cell r="F1870" t="str">
            <v>内六角圆柱头螺钉</v>
          </cell>
          <cell r="G1870" t="str">
            <v>M8*20黑</v>
          </cell>
          <cell r="H1870" t="str">
            <v>EA</v>
          </cell>
          <cell r="I1870">
            <v>-64722</v>
          </cell>
          <cell r="J1870">
            <v>8.8587696300000005E-2</v>
          </cell>
          <cell r="K1870">
            <v>9.6000000000000002E-2</v>
          </cell>
          <cell r="L1870">
            <v>-5733.5728799285998</v>
          </cell>
          <cell r="M1870">
            <v>0</v>
          </cell>
          <cell r="N1870">
            <v>9.1562589700000002E-2</v>
          </cell>
          <cell r="O1870">
            <v>9.6000000000000002E-2</v>
          </cell>
          <cell r="P1870">
            <v>-4.4374102999999998E-3</v>
          </cell>
          <cell r="Q1870">
            <v>0</v>
          </cell>
          <cell r="R1870">
            <v>-5152</v>
          </cell>
        </row>
        <row r="1871">
          <cell r="E1871" t="str">
            <v>BFA0000018</v>
          </cell>
          <cell r="F1871" t="str">
            <v>内六角圆柱头螺钉</v>
          </cell>
          <cell r="G1871" t="str">
            <v>M8*16黑</v>
          </cell>
          <cell r="H1871" t="str">
            <v>EA</v>
          </cell>
          <cell r="I1871">
            <v>-51200</v>
          </cell>
          <cell r="J1871">
            <v>8.2128176799999994E-2</v>
          </cell>
          <cell r="K1871">
            <v>8.8999999999999996E-2</v>
          </cell>
          <cell r="L1871">
            <v>-4204.9626521600003</v>
          </cell>
          <cell r="M1871">
            <v>0</v>
          </cell>
          <cell r="N1871">
            <v>8.4886150800000004E-2</v>
          </cell>
          <cell r="O1871">
            <v>8.8999999999999996E-2</v>
          </cell>
          <cell r="P1871">
            <v>-4.1138492000000002E-3</v>
          </cell>
          <cell r="Q1871">
            <v>0</v>
          </cell>
          <cell r="R1871">
            <v>-3312</v>
          </cell>
        </row>
        <row r="1872">
          <cell r="E1872" t="str">
            <v>BFA0000019</v>
          </cell>
          <cell r="F1872" t="str">
            <v>盖母黑M8</v>
          </cell>
          <cell r="H1872" t="str">
            <v>EA</v>
          </cell>
          <cell r="I1872">
            <v>-17376</v>
          </cell>
          <cell r="J1872">
            <v>0.17348423860000001</v>
          </cell>
          <cell r="K1872">
            <v>0.188</v>
          </cell>
          <cell r="L1872">
            <v>-3014.4621299136002</v>
          </cell>
          <cell r="M1872">
            <v>0</v>
          </cell>
          <cell r="N1872">
            <v>0.1793100715</v>
          </cell>
          <cell r="O1872">
            <v>0.188</v>
          </cell>
          <cell r="P1872">
            <v>-8.6899284999999993E-3</v>
          </cell>
          <cell r="Q1872">
            <v>0</v>
          </cell>
          <cell r="R1872">
            <v>-713</v>
          </cell>
        </row>
        <row r="1873">
          <cell r="E1873" t="str">
            <v>BFA0000020</v>
          </cell>
          <cell r="F1873" t="str">
            <v>大平垫圈</v>
          </cell>
          <cell r="G1873" t="str">
            <v>φ8*24镀黑锌</v>
          </cell>
          <cell r="H1873" t="str">
            <v>EA</v>
          </cell>
          <cell r="I1873">
            <v>276</v>
          </cell>
          <cell r="J1873">
            <v>7.5853215000000002E-2</v>
          </cell>
          <cell r="K1873">
            <v>8.2199999999999995E-2</v>
          </cell>
          <cell r="L1873">
            <v>20.935487340000002</v>
          </cell>
          <cell r="M1873">
            <v>1000</v>
          </cell>
          <cell r="N1873">
            <v>7.8400467400000007E-2</v>
          </cell>
          <cell r="O1873">
            <v>8.2199999999999995E-2</v>
          </cell>
          <cell r="P1873">
            <v>-3.7995326000000002E-3</v>
          </cell>
          <cell r="Q1873">
            <v>78.400467399999997</v>
          </cell>
          <cell r="R1873">
            <v>-941</v>
          </cell>
        </row>
        <row r="1874">
          <cell r="E1874" t="str">
            <v>BFA0000021</v>
          </cell>
          <cell r="F1874" t="str">
            <v>十字自攻钉ST4.8*16</v>
          </cell>
          <cell r="G1874" t="str">
            <v>镀黑锌</v>
          </cell>
          <cell r="H1874" t="str">
            <v>Ea</v>
          </cell>
          <cell r="I1874">
            <v>13501</v>
          </cell>
          <cell r="J1874">
            <v>3.4881405400000003E-2</v>
          </cell>
          <cell r="K1874">
            <v>3.78E-2</v>
          </cell>
          <cell r="L1874">
            <v>470.93385430540002</v>
          </cell>
          <cell r="M1874">
            <v>9000</v>
          </cell>
          <cell r="N1874">
            <v>3.6052769700000001E-2</v>
          </cell>
          <cell r="O1874">
            <v>3.78E-2</v>
          </cell>
          <cell r="P1874">
            <v>-1.7472302999999999E-3</v>
          </cell>
          <cell r="Q1874">
            <v>324.47492729999999</v>
          </cell>
          <cell r="R1874">
            <v>-3474</v>
          </cell>
        </row>
        <row r="1875">
          <cell r="E1875" t="str">
            <v>BFA0000024</v>
          </cell>
          <cell r="F1875" t="str">
            <v>十字槽沉头自攻螺钉</v>
          </cell>
          <cell r="G1875" t="str">
            <v>M4*12镀黑锌</v>
          </cell>
          <cell r="H1875" t="str">
            <v>EA</v>
          </cell>
          <cell r="I1875">
            <v>8710</v>
          </cell>
          <cell r="J1875">
            <v>2.2331481800000001E-2</v>
          </cell>
          <cell r="K1875">
            <v>2.4199999999999999E-2</v>
          </cell>
          <cell r="L1875">
            <v>194.507206478</v>
          </cell>
          <cell r="M1875">
            <v>10820</v>
          </cell>
          <cell r="N1875">
            <v>2.3081402800000001E-2</v>
          </cell>
          <cell r="O1875">
            <v>2.4199999999999999E-2</v>
          </cell>
          <cell r="P1875">
            <v>-1.1185972000000001E-3</v>
          </cell>
          <cell r="Q1875">
            <v>249.740778296</v>
          </cell>
          <cell r="R1875">
            <v>-17531</v>
          </cell>
        </row>
        <row r="1876">
          <cell r="E1876" t="str">
            <v>BFA0000042</v>
          </cell>
          <cell r="F1876" t="str">
            <v>M10自锁螺母</v>
          </cell>
          <cell r="H1876" t="str">
            <v>Ea</v>
          </cell>
          <cell r="I1876">
            <v>-2500</v>
          </cell>
          <cell r="J1876">
            <v>0.10150673540000001</v>
          </cell>
          <cell r="K1876">
            <v>0.11</v>
          </cell>
          <cell r="L1876">
            <v>-253.76683850000001</v>
          </cell>
          <cell r="M1876">
            <v>0</v>
          </cell>
          <cell r="N1876">
            <v>0.1049154673</v>
          </cell>
          <cell r="O1876">
            <v>0.11</v>
          </cell>
          <cell r="P1876">
            <v>-5.0845326999999999E-3</v>
          </cell>
          <cell r="Q1876">
            <v>0</v>
          </cell>
          <cell r="R1876">
            <v>0</v>
          </cell>
        </row>
        <row r="1877">
          <cell r="E1877" t="str">
            <v>BFA0000047</v>
          </cell>
          <cell r="F1877" t="str">
            <v>B40调角器手柄限位销</v>
          </cell>
          <cell r="G1877" t="str">
            <v>B40前排</v>
          </cell>
          <cell r="H1877" t="str">
            <v>EA</v>
          </cell>
          <cell r="I1877">
            <v>5677</v>
          </cell>
          <cell r="J1877">
            <v>0.12752937119999999</v>
          </cell>
          <cell r="K1877">
            <v>0.13819999999999999</v>
          </cell>
          <cell r="L1877">
            <v>723.98424030240005</v>
          </cell>
          <cell r="M1877">
            <v>7000</v>
          </cell>
          <cell r="N1877">
            <v>0.1318119781</v>
          </cell>
          <cell r="O1877">
            <v>0.13819999999999999</v>
          </cell>
          <cell r="P1877">
            <v>-6.3880218999999997E-3</v>
          </cell>
          <cell r="Q1877">
            <v>922.6838467</v>
          </cell>
          <cell r="R1877">
            <v>-4350</v>
          </cell>
        </row>
        <row r="1878">
          <cell r="E1878" t="str">
            <v>BFA0000075</v>
          </cell>
          <cell r="F1878" t="str">
            <v>六角头螺栓</v>
          </cell>
          <cell r="G1878" t="str">
            <v>M10*40黑</v>
          </cell>
          <cell r="H1878" t="str">
            <v>EA</v>
          </cell>
          <cell r="I1878">
            <v>473</v>
          </cell>
          <cell r="J1878">
            <v>0.18769518160000001</v>
          </cell>
          <cell r="K1878">
            <v>0.2034</v>
          </cell>
          <cell r="L1878">
            <v>88.779820896800004</v>
          </cell>
          <cell r="M1878">
            <v>18640</v>
          </cell>
          <cell r="N1878">
            <v>0.19399823690000001</v>
          </cell>
          <cell r="O1878">
            <v>0.2034</v>
          </cell>
          <cell r="P1878">
            <v>-9.4017631000000001E-3</v>
          </cell>
          <cell r="Q1878">
            <v>3616.1271358160002</v>
          </cell>
          <cell r="R1878">
            <v>-18764</v>
          </cell>
        </row>
        <row r="1879">
          <cell r="E1879" t="str">
            <v>BFA0000083</v>
          </cell>
          <cell r="F1879" t="str">
            <v>十字槽盘头自攻螺钉-C型</v>
          </cell>
          <cell r="G1879" t="str">
            <v>ST5.5*13镀白锌</v>
          </cell>
          <cell r="H1879" t="str">
            <v>EA</v>
          </cell>
          <cell r="I1879">
            <v>4363</v>
          </cell>
          <cell r="J1879">
            <v>3.0913414899999998E-2</v>
          </cell>
          <cell r="K1879">
            <v>3.3500000000000002E-2</v>
          </cell>
          <cell r="L1879">
            <v>134.87522920870001</v>
          </cell>
          <cell r="M1879">
            <v>803</v>
          </cell>
          <cell r="N1879">
            <v>3.1951528700000002E-2</v>
          </cell>
          <cell r="O1879">
            <v>3.3500000000000002E-2</v>
          </cell>
          <cell r="P1879">
            <v>-1.5484712999999999E-3</v>
          </cell>
          <cell r="Q1879">
            <v>25.657077546099998</v>
          </cell>
          <cell r="R1879">
            <v>-225</v>
          </cell>
        </row>
        <row r="1880">
          <cell r="E1880" t="str">
            <v>BFA0000096</v>
          </cell>
          <cell r="F1880" t="str">
            <v>十字槽圆头带垫自攻螺钉F</v>
          </cell>
          <cell r="G1880" t="str">
            <v>ST4.2x9.5F型黑</v>
          </cell>
          <cell r="H1880" t="str">
            <v>EA</v>
          </cell>
          <cell r="I1880">
            <v>1550</v>
          </cell>
          <cell r="J1880">
            <v>0.3506596313</v>
          </cell>
          <cell r="K1880">
            <v>0.38</v>
          </cell>
          <cell r="L1880">
            <v>543.522428515</v>
          </cell>
          <cell r="M1880">
            <v>13700</v>
          </cell>
          <cell r="N1880">
            <v>0.3624352508</v>
          </cell>
          <cell r="O1880">
            <v>0.38</v>
          </cell>
          <cell r="P1880">
            <v>-1.75647492E-2</v>
          </cell>
          <cell r="Q1880">
            <v>4965.36293596</v>
          </cell>
          <cell r="R1880">
            <v>-15238</v>
          </cell>
        </row>
        <row r="1881">
          <cell r="E1881" t="str">
            <v>BFA0000110</v>
          </cell>
          <cell r="F1881" t="str">
            <v>全金属六角法兰面锁紧螺母</v>
          </cell>
          <cell r="G1881" t="str">
            <v>M8镀黑锌</v>
          </cell>
          <cell r="H1881" t="str">
            <v>EA</v>
          </cell>
          <cell r="I1881">
            <v>45312</v>
          </cell>
          <cell r="J1881">
            <v>0.18455770069999999</v>
          </cell>
          <cell r="K1881">
            <v>0.2</v>
          </cell>
          <cell r="L1881">
            <v>8362.6785341184004</v>
          </cell>
          <cell r="M1881">
            <v>44108</v>
          </cell>
          <cell r="N1881">
            <v>0.19075539520000001</v>
          </cell>
          <cell r="O1881">
            <v>0.2</v>
          </cell>
          <cell r="P1881">
            <v>-9.2446048000000003E-3</v>
          </cell>
          <cell r="Q1881">
            <v>8413.8389714816003</v>
          </cell>
          <cell r="R1881">
            <v>-35448</v>
          </cell>
        </row>
        <row r="1882">
          <cell r="E1882" t="str">
            <v>BFA0000112</v>
          </cell>
          <cell r="F1882" t="str">
            <v>六角法兰承面带齿螺栓</v>
          </cell>
          <cell r="G1882" t="str">
            <v>M8*16</v>
          </cell>
          <cell r="H1882" t="str">
            <v>EA</v>
          </cell>
          <cell r="I1882">
            <v>-5400</v>
          </cell>
          <cell r="J1882">
            <v>0.32297597620000001</v>
          </cell>
          <cell r="K1882">
            <v>0.35</v>
          </cell>
          <cell r="L1882">
            <v>-1744.07027148</v>
          </cell>
          <cell r="M1882">
            <v>0</v>
          </cell>
          <cell r="N1882">
            <v>0.3338219415</v>
          </cell>
          <cell r="O1882">
            <v>0.35</v>
          </cell>
          <cell r="P1882">
            <v>-1.6178058499999998E-2</v>
          </cell>
          <cell r="Q1882">
            <v>0</v>
          </cell>
          <cell r="R1882">
            <v>0</v>
          </cell>
        </row>
        <row r="1883">
          <cell r="E1883" t="str">
            <v>BFA0000121</v>
          </cell>
          <cell r="F1883" t="str">
            <v>扶手台阶螺栓</v>
          </cell>
          <cell r="G1883" t="str">
            <v>B40L中改后排</v>
          </cell>
          <cell r="H1883" t="str">
            <v>EA</v>
          </cell>
          <cell r="I1883">
            <v>2007</v>
          </cell>
          <cell r="J1883">
            <v>0.51676156179999999</v>
          </cell>
          <cell r="K1883">
            <v>0.56000000000000005</v>
          </cell>
          <cell r="L1883">
            <v>1037.1404545326</v>
          </cell>
          <cell r="M1883">
            <v>500</v>
          </cell>
          <cell r="N1883">
            <v>0.53411510640000004</v>
          </cell>
          <cell r="O1883">
            <v>0.56000000000000005</v>
          </cell>
          <cell r="P1883">
            <v>-2.58848936E-2</v>
          </cell>
          <cell r="Q1883">
            <v>267.05755319999997</v>
          </cell>
          <cell r="R1883">
            <v>-2207</v>
          </cell>
        </row>
        <row r="1884">
          <cell r="E1884" t="str">
            <v>BFA0000124</v>
          </cell>
          <cell r="F1884" t="str">
            <v>码钉1010</v>
          </cell>
          <cell r="H1884" t="str">
            <v>EA</v>
          </cell>
          <cell r="I1884">
            <v>67000</v>
          </cell>
          <cell r="J1884">
            <v>1.1442576999999999E-3</v>
          </cell>
          <cell r="K1884">
            <v>1.24E-3</v>
          </cell>
          <cell r="L1884">
            <v>76.665265899999994</v>
          </cell>
          <cell r="M1884">
            <v>0</v>
          </cell>
          <cell r="N1884">
            <v>1.1826834E-3</v>
          </cell>
          <cell r="O1884">
            <v>1.24E-3</v>
          </cell>
          <cell r="P1884">
            <v>-5.7316599999999999E-5</v>
          </cell>
          <cell r="Q1884">
            <v>0</v>
          </cell>
          <cell r="R1884">
            <v>0</v>
          </cell>
        </row>
        <row r="1885">
          <cell r="E1885" t="str">
            <v>BFA0000129</v>
          </cell>
          <cell r="F1885" t="str">
            <v>4.2*16十字槽盘头自攻螺钉</v>
          </cell>
          <cell r="G1885" t="str">
            <v>白锌</v>
          </cell>
          <cell r="H1885" t="str">
            <v>EA</v>
          </cell>
          <cell r="I1885">
            <v>51218</v>
          </cell>
          <cell r="J1885">
            <v>1.87326066E-2</v>
          </cell>
          <cell r="K1885">
            <v>2.0299999999999999E-2</v>
          </cell>
          <cell r="L1885">
            <v>959.44664483880001</v>
          </cell>
          <cell r="M1885">
            <v>0</v>
          </cell>
          <cell r="N1885">
            <v>1.9361672600000001E-2</v>
          </cell>
          <cell r="O1885">
            <v>2.0299999999999999E-2</v>
          </cell>
          <cell r="P1885">
            <v>-9.383274E-4</v>
          </cell>
          <cell r="Q1885">
            <v>0</v>
          </cell>
          <cell r="R1885">
            <v>-460</v>
          </cell>
        </row>
        <row r="1886">
          <cell r="E1886" t="str">
            <v>BFA0000130</v>
          </cell>
          <cell r="F1886" t="str">
            <v>M8*20六角头螺栓</v>
          </cell>
          <cell r="H1886" t="str">
            <v>Ea</v>
          </cell>
          <cell r="I1886">
            <v>-41850</v>
          </cell>
          <cell r="J1886">
            <v>8.2220455600000006E-2</v>
          </cell>
          <cell r="K1886">
            <v>8.9099999999999999E-2</v>
          </cell>
          <cell r="L1886">
            <v>-3440.92606686</v>
          </cell>
          <cell r="M1886">
            <v>0</v>
          </cell>
          <cell r="N1886">
            <v>8.49815285E-2</v>
          </cell>
          <cell r="O1886">
            <v>8.9099999999999999E-2</v>
          </cell>
          <cell r="P1886">
            <v>-4.1184715E-3</v>
          </cell>
          <cell r="Q1886">
            <v>0</v>
          </cell>
          <cell r="R1886">
            <v>-5536</v>
          </cell>
        </row>
        <row r="1887">
          <cell r="E1887" t="str">
            <v>BFA0000146</v>
          </cell>
          <cell r="F1887" t="str">
            <v>φ10平垫(黑达克罗)</v>
          </cell>
          <cell r="G1887" t="str">
            <v>黑达克罗</v>
          </cell>
          <cell r="H1887" t="str">
            <v>Ea</v>
          </cell>
          <cell r="I1887">
            <v>-720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</row>
        <row r="1888">
          <cell r="E1888" t="str">
            <v>BFA0000167</v>
          </cell>
          <cell r="F1888" t="str">
            <v>六角头螺栓</v>
          </cell>
          <cell r="G1888" t="str">
            <v>M10*30镀黑锌</v>
          </cell>
          <cell r="H1888" t="str">
            <v>EA</v>
          </cell>
          <cell r="I1888">
            <v>1916</v>
          </cell>
          <cell r="J1888">
            <v>0.46139425160000003</v>
          </cell>
          <cell r="K1888">
            <v>0.5</v>
          </cell>
          <cell r="L1888">
            <v>884.03138606560003</v>
          </cell>
          <cell r="M1888">
            <v>0</v>
          </cell>
          <cell r="N1888">
            <v>0.47688848789999999</v>
          </cell>
          <cell r="O1888">
            <v>0.5</v>
          </cell>
          <cell r="P1888">
            <v>-2.3111512099999999E-2</v>
          </cell>
          <cell r="Q1888">
            <v>0</v>
          </cell>
          <cell r="R1888">
            <v>-48</v>
          </cell>
        </row>
        <row r="1889">
          <cell r="E1889" t="str">
            <v>BFA0000285</v>
          </cell>
          <cell r="F1889" t="str">
            <v>开口挡圈</v>
          </cell>
          <cell r="G1889" t="str">
            <v>φ4镀黑锌</v>
          </cell>
          <cell r="H1889" t="str">
            <v>EA</v>
          </cell>
          <cell r="I1889">
            <v>-23025</v>
          </cell>
          <cell r="J1889">
            <v>4.61394252E-2</v>
          </cell>
          <cell r="K1889">
            <v>0.05</v>
          </cell>
          <cell r="L1889">
            <v>-1062.3602652300001</v>
          </cell>
          <cell r="M1889">
            <v>0</v>
          </cell>
          <cell r="N1889">
            <v>4.7688848800000003E-2</v>
          </cell>
          <cell r="O1889">
            <v>0.05</v>
          </cell>
          <cell r="P1889">
            <v>-2.3111512000000001E-3</v>
          </cell>
          <cell r="Q1889">
            <v>0</v>
          </cell>
          <cell r="R1889">
            <v>-1212</v>
          </cell>
        </row>
        <row r="1890">
          <cell r="E1890" t="str">
            <v>BFA0000287</v>
          </cell>
          <cell r="F1890" t="str">
            <v>V3安全带螺栓</v>
          </cell>
          <cell r="G1890" t="str">
            <v>镀黑锌</v>
          </cell>
          <cell r="H1890" t="str">
            <v>EA</v>
          </cell>
          <cell r="I1890">
            <v>7964</v>
          </cell>
          <cell r="J1890">
            <v>0.47708165619999998</v>
          </cell>
          <cell r="K1890">
            <v>0.51700000000000002</v>
          </cell>
          <cell r="L1890">
            <v>3799.4783099768001</v>
          </cell>
          <cell r="M1890">
            <v>14000</v>
          </cell>
          <cell r="N1890">
            <v>0.49310269649999999</v>
          </cell>
          <cell r="O1890">
            <v>0.51700000000000002</v>
          </cell>
          <cell r="P1890">
            <v>-2.3897303500000001E-2</v>
          </cell>
          <cell r="Q1890">
            <v>6903.4377510000004</v>
          </cell>
          <cell r="R1890">
            <v>-2647</v>
          </cell>
        </row>
        <row r="1891">
          <cell r="E1891" t="str">
            <v>BFA0000289</v>
          </cell>
          <cell r="F1891" t="str">
            <v>十字槽盘头螺钉</v>
          </cell>
          <cell r="G1891" t="str">
            <v>M8*70镀黑锌</v>
          </cell>
          <cell r="H1891" t="str">
            <v>EA</v>
          </cell>
          <cell r="I1891">
            <v>168</v>
          </cell>
          <cell r="J1891">
            <v>0.4318650195</v>
          </cell>
          <cell r="K1891">
            <v>0.46800000000000003</v>
          </cell>
          <cell r="L1891">
            <v>72.553323276</v>
          </cell>
          <cell r="M1891">
            <v>1920</v>
          </cell>
          <cell r="N1891">
            <v>0.46800000000000003</v>
          </cell>
          <cell r="O1891">
            <v>0.46800000000000003</v>
          </cell>
          <cell r="P1891">
            <v>0</v>
          </cell>
          <cell r="Q1891">
            <v>898.56</v>
          </cell>
          <cell r="R1891">
            <v>-2088</v>
          </cell>
        </row>
        <row r="1892">
          <cell r="E1892" t="str">
            <v>BFA0000290</v>
          </cell>
          <cell r="F1892" t="str">
            <v>上卧铺气弹簧球头</v>
          </cell>
          <cell r="G1892" t="str">
            <v>H4上卧铺</v>
          </cell>
          <cell r="H1892" t="str">
            <v>EA</v>
          </cell>
          <cell r="I1892">
            <v>115</v>
          </cell>
          <cell r="J1892">
            <v>1.2983634240999999</v>
          </cell>
          <cell r="K1892">
            <v>1.407</v>
          </cell>
          <cell r="L1892">
            <v>149.31179377149999</v>
          </cell>
          <cell r="M1892">
            <v>2800</v>
          </cell>
          <cell r="N1892">
            <v>1.341964205</v>
          </cell>
          <cell r="O1892">
            <v>1.407</v>
          </cell>
          <cell r="P1892">
            <v>-6.5035794999999993E-2</v>
          </cell>
          <cell r="Q1892">
            <v>3757.4997739999999</v>
          </cell>
          <cell r="R1892">
            <v>-2806</v>
          </cell>
        </row>
        <row r="1893">
          <cell r="E1893" t="str">
            <v>BFA0000291</v>
          </cell>
          <cell r="F1893" t="str">
            <v>H4A副司机台阶螺栓</v>
          </cell>
          <cell r="G1893" t="str">
            <v>M10*13</v>
          </cell>
          <cell r="H1893" t="str">
            <v>EA</v>
          </cell>
          <cell r="I1893">
            <v>318</v>
          </cell>
          <cell r="J1893">
            <v>0.48215699299999998</v>
          </cell>
          <cell r="K1893">
            <v>0.52249999999999996</v>
          </cell>
          <cell r="L1893">
            <v>153.32592377399999</v>
          </cell>
          <cell r="M1893">
            <v>303000</v>
          </cell>
          <cell r="N1893">
            <v>0.49834846989999998</v>
          </cell>
          <cell r="O1893">
            <v>0.52249999999999996</v>
          </cell>
          <cell r="P1893">
            <v>-2.4151530099999999E-2</v>
          </cell>
          <cell r="Q1893">
            <v>150999.58637969999</v>
          </cell>
          <cell r="R1893">
            <v>-272574</v>
          </cell>
        </row>
        <row r="1894">
          <cell r="E1894" t="str">
            <v>BFA0000292</v>
          </cell>
          <cell r="F1894" t="str">
            <v>φ4.2*16元机自攻螺丝</v>
          </cell>
          <cell r="G1894" t="str">
            <v>ST 4.2×16-C(镀黑锌)</v>
          </cell>
          <cell r="H1894" t="str">
            <v>Ea</v>
          </cell>
          <cell r="I1894">
            <v>16940</v>
          </cell>
          <cell r="J1894">
            <v>6.4595195199999997E-2</v>
          </cell>
          <cell r="K1894">
            <v>7.0000000000000007E-2</v>
          </cell>
          <cell r="L1894">
            <v>1094.242606688</v>
          </cell>
          <cell r="M1894">
            <v>9000</v>
          </cell>
          <cell r="N1894">
            <v>6.6764388300000005E-2</v>
          </cell>
          <cell r="O1894">
            <v>7.0000000000000007E-2</v>
          </cell>
          <cell r="P1894">
            <v>-3.2356117E-3</v>
          </cell>
          <cell r="Q1894">
            <v>600.87949470000001</v>
          </cell>
          <cell r="R1894">
            <v>-2730</v>
          </cell>
        </row>
        <row r="1895">
          <cell r="E1895" t="str">
            <v>BFA0000293</v>
          </cell>
          <cell r="F1895" t="str">
            <v>十字槽沉头螺钉</v>
          </cell>
          <cell r="G1895" t="str">
            <v>M6*25镀白锌</v>
          </cell>
          <cell r="H1895" t="str">
            <v>EA</v>
          </cell>
          <cell r="I1895">
            <v>0</v>
          </cell>
          <cell r="J1895">
            <v>4.4999999999999998E-2</v>
          </cell>
          <cell r="K1895">
            <v>4.4999999999999998E-2</v>
          </cell>
          <cell r="L1895">
            <v>0</v>
          </cell>
          <cell r="M1895">
            <v>3654</v>
          </cell>
          <cell r="N1895">
            <v>4.4999999999999998E-2</v>
          </cell>
          <cell r="O1895">
            <v>4.4999999999999998E-2</v>
          </cell>
          <cell r="P1895">
            <v>0</v>
          </cell>
          <cell r="Q1895">
            <v>164.43</v>
          </cell>
          <cell r="R1895">
            <v>-3654</v>
          </cell>
        </row>
        <row r="1896">
          <cell r="E1896" t="str">
            <v>BFA0000294</v>
          </cell>
          <cell r="F1896" t="str">
            <v>安全带螺栓</v>
          </cell>
          <cell r="G1896" t="str">
            <v>长25黄</v>
          </cell>
          <cell r="H1896" t="str">
            <v>EA</v>
          </cell>
          <cell r="I1896">
            <v>64</v>
          </cell>
          <cell r="J1896">
            <v>0.43269552919999998</v>
          </cell>
          <cell r="K1896">
            <v>0.46889999999999998</v>
          </cell>
          <cell r="L1896">
            <v>27.692513868799999</v>
          </cell>
          <cell r="M1896">
            <v>1670</v>
          </cell>
          <cell r="N1896">
            <v>0.46889999999999998</v>
          </cell>
          <cell r="O1896">
            <v>0.46889999999999998</v>
          </cell>
          <cell r="P1896">
            <v>0</v>
          </cell>
          <cell r="Q1896">
            <v>783.06299999999999</v>
          </cell>
          <cell r="R1896">
            <v>-1734</v>
          </cell>
        </row>
        <row r="1897">
          <cell r="E1897" t="str">
            <v>BFA0000295</v>
          </cell>
          <cell r="F1897" t="str">
            <v>十字槽半沉头木螺钉</v>
          </cell>
          <cell r="G1897" t="str">
            <v>M5*35镀白锌</v>
          </cell>
          <cell r="H1897" t="str">
            <v>EA</v>
          </cell>
          <cell r="I1897">
            <v>6616</v>
          </cell>
          <cell r="J1897">
            <v>3.7372934400000002E-2</v>
          </cell>
          <cell r="K1897">
            <v>4.0500000000000001E-2</v>
          </cell>
          <cell r="L1897">
            <v>247.25933399039999</v>
          </cell>
          <cell r="M1897">
            <v>0</v>
          </cell>
          <cell r="N1897">
            <v>3.8627967499999999E-2</v>
          </cell>
          <cell r="O1897">
            <v>4.0500000000000001E-2</v>
          </cell>
          <cell r="P1897">
            <v>-1.8720325E-3</v>
          </cell>
          <cell r="Q1897">
            <v>0</v>
          </cell>
          <cell r="R1897">
            <v>0</v>
          </cell>
        </row>
        <row r="1898">
          <cell r="E1898" t="str">
            <v>BFA0000302</v>
          </cell>
          <cell r="F1898" t="str">
            <v>弹性圆柱销φ4*60</v>
          </cell>
          <cell r="G1898" t="str">
            <v>B40V后排</v>
          </cell>
          <cell r="H1898" t="str">
            <v>EA</v>
          </cell>
          <cell r="I1898">
            <v>0</v>
          </cell>
          <cell r="J1898">
            <v>8.4599999999999995E-2</v>
          </cell>
          <cell r="K1898">
            <v>8.4599999999999995E-2</v>
          </cell>
          <cell r="L1898">
            <v>0</v>
          </cell>
          <cell r="M1898">
            <v>4</v>
          </cell>
          <cell r="N1898">
            <v>8.4599999999999995E-2</v>
          </cell>
          <cell r="O1898">
            <v>8.4599999999999995E-2</v>
          </cell>
          <cell r="P1898">
            <v>0</v>
          </cell>
          <cell r="Q1898">
            <v>0.33839999999999998</v>
          </cell>
          <cell r="R1898">
            <v>-4</v>
          </cell>
        </row>
        <row r="1899">
          <cell r="E1899" t="str">
            <v>BFA0000307</v>
          </cell>
          <cell r="F1899" t="str">
            <v>开口型扁圆头抽芯铆钉</v>
          </cell>
          <cell r="G1899" t="str">
            <v>5*10镀白锌</v>
          </cell>
          <cell r="H1899" t="str">
            <v>EA</v>
          </cell>
          <cell r="I1899">
            <v>13098</v>
          </cell>
          <cell r="J1899">
            <v>0.1046442163</v>
          </cell>
          <cell r="K1899">
            <v>0.1134</v>
          </cell>
          <cell r="L1899">
            <v>1370.6299450974</v>
          </cell>
          <cell r="M1899">
            <v>12500</v>
          </cell>
          <cell r="N1899">
            <v>0.1081583091</v>
          </cell>
          <cell r="O1899">
            <v>0.1134</v>
          </cell>
          <cell r="P1899">
            <v>-5.2416909000000001E-3</v>
          </cell>
          <cell r="Q1899">
            <v>1351.9788637500001</v>
          </cell>
          <cell r="R1899">
            <v>-9382</v>
          </cell>
        </row>
        <row r="1900">
          <cell r="E1900" t="str">
            <v>BFA0000308</v>
          </cell>
          <cell r="F1900" t="str">
            <v>开口挡圈</v>
          </cell>
          <cell r="G1900" t="str">
            <v>φ3镀黑锌</v>
          </cell>
          <cell r="H1900" t="str">
            <v>EA</v>
          </cell>
          <cell r="I1900">
            <v>479</v>
          </cell>
          <cell r="J1900">
            <v>6.4779752900000001E-2</v>
          </cell>
          <cell r="K1900">
            <v>7.0199999999999999E-2</v>
          </cell>
          <cell r="L1900">
            <v>31.029501639100001</v>
          </cell>
          <cell r="M1900">
            <v>5000</v>
          </cell>
          <cell r="N1900">
            <v>6.6955143699999997E-2</v>
          </cell>
          <cell r="O1900">
            <v>7.0199999999999999E-2</v>
          </cell>
          <cell r="P1900">
            <v>-3.2448563000000001E-3</v>
          </cell>
          <cell r="Q1900">
            <v>334.77571849999998</v>
          </cell>
          <cell r="R1900">
            <v>-5149</v>
          </cell>
        </row>
        <row r="1901">
          <cell r="E1901" t="str">
            <v>BFA0000397</v>
          </cell>
          <cell r="F1901" t="str">
            <v>六角头螺母</v>
          </cell>
          <cell r="G1901" t="str">
            <v>M10*P1.5黑</v>
          </cell>
          <cell r="H1901" t="str">
            <v>EA</v>
          </cell>
          <cell r="I1901">
            <v>-500</v>
          </cell>
          <cell r="J1901">
            <v>9.2278850300000007E-2</v>
          </cell>
          <cell r="K1901">
            <v>0.1</v>
          </cell>
          <cell r="L1901">
            <v>-46.139425150000001</v>
          </cell>
          <cell r="M1901">
            <v>0</v>
          </cell>
          <cell r="N1901">
            <v>9.5377697600000005E-2</v>
          </cell>
          <cell r="O1901">
            <v>0.1</v>
          </cell>
          <cell r="P1901">
            <v>-4.6223024000000001E-3</v>
          </cell>
          <cell r="Q1901">
            <v>0</v>
          </cell>
          <cell r="R1901">
            <v>0</v>
          </cell>
        </row>
        <row r="1902">
          <cell r="E1902" t="str">
            <v>BFA0000398</v>
          </cell>
          <cell r="F1902" t="str">
            <v>六角头螺母</v>
          </cell>
          <cell r="G1902" t="str">
            <v>M8*P1.25黑</v>
          </cell>
          <cell r="H1902" t="str">
            <v>EA</v>
          </cell>
          <cell r="I1902">
            <v>-2400.000000001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</row>
        <row r="1903">
          <cell r="E1903" t="str">
            <v>BFA0000418</v>
          </cell>
          <cell r="F1903" t="str">
            <v>外六角螺栓M8*50</v>
          </cell>
          <cell r="H1903" t="str">
            <v>Ea</v>
          </cell>
          <cell r="I1903">
            <v>-2700.000000002</v>
          </cell>
          <cell r="J1903">
            <v>0.15687404560000001</v>
          </cell>
          <cell r="K1903">
            <v>0.17</v>
          </cell>
          <cell r="L1903">
            <v>-423.55992312030003</v>
          </cell>
          <cell r="M1903">
            <v>0</v>
          </cell>
          <cell r="N1903">
            <v>0.16214208590000001</v>
          </cell>
          <cell r="O1903">
            <v>0.17</v>
          </cell>
          <cell r="P1903">
            <v>-7.8579141000000002E-3</v>
          </cell>
          <cell r="Q1903">
            <v>0</v>
          </cell>
          <cell r="R1903">
            <v>0</v>
          </cell>
        </row>
        <row r="1904">
          <cell r="E1904" t="str">
            <v>BFA0000477</v>
          </cell>
          <cell r="F1904" t="str">
            <v>六角头螺栓</v>
          </cell>
          <cell r="G1904" t="str">
            <v>M10*35镀黑锌</v>
          </cell>
          <cell r="H1904" t="str">
            <v>Ea</v>
          </cell>
          <cell r="I1904">
            <v>0</v>
          </cell>
          <cell r="J1904">
            <v>0.36749999999999999</v>
          </cell>
          <cell r="K1904">
            <v>0.36749999999999999</v>
          </cell>
          <cell r="L1904">
            <v>0</v>
          </cell>
          <cell r="M1904">
            <v>1600</v>
          </cell>
          <cell r="N1904">
            <v>0.36749999999999999</v>
          </cell>
          <cell r="O1904">
            <v>0.36749999999999999</v>
          </cell>
          <cell r="P1904">
            <v>0</v>
          </cell>
          <cell r="Q1904">
            <v>588</v>
          </cell>
          <cell r="R1904">
            <v>-1600</v>
          </cell>
        </row>
        <row r="1905">
          <cell r="E1905" t="str">
            <v>BFA0000493</v>
          </cell>
          <cell r="F1905" t="str">
            <v>10*35外方黑达克罗</v>
          </cell>
          <cell r="G1905" t="str">
            <v>黑达克罗</v>
          </cell>
          <cell r="H1905" t="str">
            <v>Ea</v>
          </cell>
          <cell r="I1905">
            <v>-600</v>
          </cell>
          <cell r="J1905">
            <v>0.3414317462</v>
          </cell>
          <cell r="K1905">
            <v>0.37</v>
          </cell>
          <cell r="L1905">
            <v>-204.85904772000001</v>
          </cell>
          <cell r="M1905">
            <v>0</v>
          </cell>
          <cell r="N1905">
            <v>0.35289748100000001</v>
          </cell>
          <cell r="O1905">
            <v>0.37</v>
          </cell>
          <cell r="P1905">
            <v>-1.7102519E-2</v>
          </cell>
          <cell r="Q1905">
            <v>0</v>
          </cell>
          <cell r="R1905">
            <v>0</v>
          </cell>
        </row>
        <row r="1906">
          <cell r="E1906" t="str">
            <v>BFA0000669</v>
          </cell>
          <cell r="F1906" t="str">
            <v>平垫圈</v>
          </cell>
          <cell r="G1906" t="str">
            <v>Φ14*1.0</v>
          </cell>
          <cell r="H1906" t="str">
            <v>EA</v>
          </cell>
          <cell r="I1906">
            <v>100</v>
          </cell>
          <cell r="J1906">
            <v>5.8781627699999998E-2</v>
          </cell>
          <cell r="K1906">
            <v>6.3700000000000007E-2</v>
          </cell>
          <cell r="L1906">
            <v>5.8781627700000003</v>
          </cell>
          <cell r="M1906">
            <v>0</v>
          </cell>
          <cell r="N1906">
            <v>6.0755593400000002E-2</v>
          </cell>
          <cell r="O1906">
            <v>6.3700000000000007E-2</v>
          </cell>
          <cell r="P1906">
            <v>-2.9444065999999999E-3</v>
          </cell>
          <cell r="Q1906">
            <v>0</v>
          </cell>
          <cell r="R1906">
            <v>0</v>
          </cell>
        </row>
        <row r="1907">
          <cell r="E1907" t="str">
            <v>BFA0000760</v>
          </cell>
          <cell r="F1907" t="str">
            <v>不锈钢开口型抽芯铆钉3*12</v>
          </cell>
          <cell r="G1907" t="str">
            <v>镀白锌</v>
          </cell>
          <cell r="H1907" t="str">
            <v>Ea</v>
          </cell>
          <cell r="I1907">
            <v>1651.95</v>
          </cell>
          <cell r="J1907">
            <v>0.1266065827</v>
          </cell>
          <cell r="K1907">
            <v>0.13719999999999999</v>
          </cell>
          <cell r="L1907">
            <v>209.1477442913</v>
          </cell>
          <cell r="M1907">
            <v>0</v>
          </cell>
          <cell r="N1907">
            <v>0.13085820109999999</v>
          </cell>
          <cell r="O1907">
            <v>0.13719999999999999</v>
          </cell>
          <cell r="P1907">
            <v>-6.3417988999999999E-3</v>
          </cell>
          <cell r="Q1907">
            <v>0</v>
          </cell>
          <cell r="R1907">
            <v>-756</v>
          </cell>
        </row>
        <row r="1908">
          <cell r="E1908" t="str">
            <v>BFA0000812</v>
          </cell>
          <cell r="F1908" t="str">
            <v>M8非金属嵌件六角锁紧螺母</v>
          </cell>
          <cell r="G1908" t="str">
            <v>环保达克罗</v>
          </cell>
          <cell r="H1908" t="str">
            <v>EA</v>
          </cell>
          <cell r="I1908">
            <v>-7180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</row>
        <row r="1909">
          <cell r="E1909" t="str">
            <v>BFA0010014</v>
          </cell>
          <cell r="F1909" t="str">
            <v>扶手锁止销</v>
          </cell>
          <cell r="H1909" t="str">
            <v>EA</v>
          </cell>
          <cell r="I1909">
            <v>-5721</v>
          </cell>
          <cell r="J1909">
            <v>0.87664907810000003</v>
          </cell>
          <cell r="K1909">
            <v>0.95</v>
          </cell>
          <cell r="L1909">
            <v>-5015.3093758101004</v>
          </cell>
          <cell r="M1909">
            <v>4793</v>
          </cell>
          <cell r="N1909">
            <v>0.90608812699999997</v>
          </cell>
          <cell r="O1909">
            <v>0.95</v>
          </cell>
          <cell r="P1909">
            <v>-4.3911872999999997E-2</v>
          </cell>
          <cell r="Q1909">
            <v>4342.8803927110002</v>
          </cell>
          <cell r="R1909">
            <v>-2553</v>
          </cell>
        </row>
        <row r="1910">
          <cell r="E1910" t="str">
            <v>BFA0010018</v>
          </cell>
          <cell r="F1910" t="str">
            <v>六角头螺栓</v>
          </cell>
          <cell r="G1910" t="str">
            <v>M8*25镀黑锌带螺纹紧固胶</v>
          </cell>
          <cell r="H1910" t="str">
            <v>EA</v>
          </cell>
          <cell r="I1910">
            <v>-2910</v>
          </cell>
          <cell r="J1910">
            <v>0.22146924079999999</v>
          </cell>
          <cell r="K1910">
            <v>0.24</v>
          </cell>
          <cell r="L1910">
            <v>-644.47549072799995</v>
          </cell>
          <cell r="M1910">
            <v>0</v>
          </cell>
          <cell r="N1910">
            <v>0.22890647419999999</v>
          </cell>
          <cell r="O1910">
            <v>0.24</v>
          </cell>
          <cell r="P1910">
            <v>-1.10935258E-2</v>
          </cell>
          <cell r="Q1910">
            <v>0</v>
          </cell>
          <cell r="R1910">
            <v>0</v>
          </cell>
        </row>
        <row r="1911">
          <cell r="E1911" t="str">
            <v>BFA0010019</v>
          </cell>
          <cell r="F1911" t="str">
            <v>内六角花形低圆柱头螺钉</v>
          </cell>
          <cell r="G1911" t="str">
            <v>M10*20镀黑锌</v>
          </cell>
          <cell r="H1911" t="str">
            <v>EA</v>
          </cell>
          <cell r="I1911">
            <v>576</v>
          </cell>
          <cell r="J1911">
            <v>0.7659144577</v>
          </cell>
          <cell r="K1911">
            <v>0.83</v>
          </cell>
          <cell r="L1911">
            <v>441.1667276352</v>
          </cell>
          <cell r="M1911">
            <v>800</v>
          </cell>
          <cell r="N1911">
            <v>0.79163488989999997</v>
          </cell>
          <cell r="O1911">
            <v>0.83</v>
          </cell>
          <cell r="P1911">
            <v>-3.8365110100000002E-2</v>
          </cell>
          <cell r="Q1911">
            <v>633.30791192000004</v>
          </cell>
          <cell r="R1911">
            <v>-1224</v>
          </cell>
        </row>
        <row r="1912">
          <cell r="E1912" t="str">
            <v>BFA0010020</v>
          </cell>
          <cell r="F1912" t="str">
            <v>全金属六角法兰面锁紧螺母</v>
          </cell>
          <cell r="G1912" t="str">
            <v>M5镀黑锌</v>
          </cell>
          <cell r="H1912" t="str">
            <v>EA</v>
          </cell>
          <cell r="I1912">
            <v>2872</v>
          </cell>
          <cell r="J1912">
            <v>0.1107346204</v>
          </cell>
          <cell r="K1912">
            <v>0.12</v>
          </cell>
          <cell r="L1912">
            <v>318.02982978879999</v>
          </cell>
          <cell r="M1912">
            <v>0</v>
          </cell>
          <cell r="N1912">
            <v>0.11445323709999999</v>
          </cell>
          <cell r="O1912">
            <v>0.12</v>
          </cell>
          <cell r="P1912">
            <v>-5.5467629000000001E-3</v>
          </cell>
          <cell r="Q1912">
            <v>0</v>
          </cell>
          <cell r="R1912">
            <v>-232</v>
          </cell>
        </row>
        <row r="1913">
          <cell r="E1913" t="str">
            <v>BFA0010021</v>
          </cell>
          <cell r="F1913" t="str">
            <v>内六角花形盘头螺钉</v>
          </cell>
          <cell r="G1913" t="str">
            <v>M6*12不锈钢</v>
          </cell>
          <cell r="H1913" t="str">
            <v>EA</v>
          </cell>
          <cell r="I1913">
            <v>22600</v>
          </cell>
          <cell r="J1913">
            <v>0.23069712580000001</v>
          </cell>
          <cell r="K1913">
            <v>0.25</v>
          </cell>
          <cell r="L1913">
            <v>5213.7550430800002</v>
          </cell>
          <cell r="M1913">
            <v>0</v>
          </cell>
          <cell r="N1913">
            <v>0.23844424389999999</v>
          </cell>
          <cell r="O1913">
            <v>0.25</v>
          </cell>
          <cell r="P1913">
            <v>-1.15557561E-2</v>
          </cell>
          <cell r="Q1913">
            <v>0</v>
          </cell>
          <cell r="R1913">
            <v>-1000</v>
          </cell>
        </row>
        <row r="1914">
          <cell r="E1914" t="str">
            <v>BFA0010027</v>
          </cell>
          <cell r="F1914" t="str">
            <v>内六角花形圆柱头螺钉</v>
          </cell>
          <cell r="G1914" t="str">
            <v>M8*16镀黑锌</v>
          </cell>
          <cell r="H1914" t="str">
            <v>EA</v>
          </cell>
          <cell r="I1914">
            <v>7517</v>
          </cell>
          <cell r="J1914">
            <v>0.44293848159999999</v>
          </cell>
          <cell r="K1914">
            <v>0.48</v>
          </cell>
          <cell r="L1914">
            <v>3329.5685661871998</v>
          </cell>
          <cell r="M1914">
            <v>0</v>
          </cell>
          <cell r="N1914">
            <v>0.45781294839999997</v>
          </cell>
          <cell r="O1914">
            <v>0.48</v>
          </cell>
          <cell r="P1914">
            <v>-2.21870516E-2</v>
          </cell>
          <cell r="Q1914">
            <v>0</v>
          </cell>
          <cell r="R1914">
            <v>0</v>
          </cell>
        </row>
        <row r="1915">
          <cell r="E1915" t="str">
            <v>BFA0010031</v>
          </cell>
          <cell r="F1915" t="str">
            <v>内六角花型盘头螺钉</v>
          </cell>
          <cell r="G1915" t="str">
            <v>M5*12镀黑锌</v>
          </cell>
          <cell r="H1915" t="str">
            <v>EA</v>
          </cell>
          <cell r="I1915">
            <v>9754</v>
          </cell>
          <cell r="J1915">
            <v>0.18455770069999999</v>
          </cell>
          <cell r="K1915">
            <v>0.2</v>
          </cell>
          <cell r="L1915">
            <v>1800.1758126278</v>
          </cell>
          <cell r="M1915">
            <v>0</v>
          </cell>
          <cell r="N1915">
            <v>0.19075539520000001</v>
          </cell>
          <cell r="O1915">
            <v>0.2</v>
          </cell>
          <cell r="P1915">
            <v>-9.2446048000000003E-3</v>
          </cell>
          <cell r="Q1915">
            <v>0</v>
          </cell>
          <cell r="R1915">
            <v>-78</v>
          </cell>
        </row>
        <row r="1916">
          <cell r="E1916" t="str">
            <v>BFA0010032</v>
          </cell>
          <cell r="F1916" t="str">
            <v>大垫圈</v>
          </cell>
          <cell r="G1916" t="str">
            <v>φ5镀黑锌</v>
          </cell>
          <cell r="H1916" t="str">
            <v>EA</v>
          </cell>
          <cell r="I1916">
            <v>2963</v>
          </cell>
          <cell r="J1916">
            <v>4.61394252E-2</v>
          </cell>
          <cell r="K1916">
            <v>0.05</v>
          </cell>
          <cell r="L1916">
            <v>136.7111168676</v>
          </cell>
          <cell r="M1916">
            <v>0</v>
          </cell>
          <cell r="N1916">
            <v>4.7688848800000003E-2</v>
          </cell>
          <cell r="O1916">
            <v>0.05</v>
          </cell>
          <cell r="P1916">
            <v>-2.3111512000000001E-3</v>
          </cell>
          <cell r="Q1916">
            <v>0</v>
          </cell>
          <cell r="R1916">
            <v>-78</v>
          </cell>
        </row>
        <row r="1917">
          <cell r="E1917" t="str">
            <v>BFA0010033</v>
          </cell>
          <cell r="F1917" t="str">
            <v>内六角花形圆柱头螺钉</v>
          </cell>
          <cell r="G1917" t="str">
            <v>M8*20镀黑锌</v>
          </cell>
          <cell r="H1917" t="str">
            <v>EA</v>
          </cell>
          <cell r="I1917">
            <v>728</v>
          </cell>
          <cell r="J1917">
            <v>0.46139425160000003</v>
          </cell>
          <cell r="K1917">
            <v>0.5</v>
          </cell>
          <cell r="L1917">
            <v>335.89501516479999</v>
          </cell>
          <cell r="M1917">
            <v>0</v>
          </cell>
          <cell r="N1917">
            <v>0.47688848789999999</v>
          </cell>
          <cell r="O1917">
            <v>0.5</v>
          </cell>
          <cell r="P1917">
            <v>-2.3111512099999999E-2</v>
          </cell>
          <cell r="Q1917">
            <v>0</v>
          </cell>
          <cell r="R1917">
            <v>-312</v>
          </cell>
        </row>
        <row r="1918">
          <cell r="E1918" t="str">
            <v>BFA0010037</v>
          </cell>
          <cell r="F1918" t="str">
            <v>内梅花盘头三角牙自攻螺钉</v>
          </cell>
          <cell r="G1918" t="str">
            <v>M5*10镀黑锌</v>
          </cell>
          <cell r="H1918" t="str">
            <v>EA</v>
          </cell>
          <cell r="I1918">
            <v>21179</v>
          </cell>
          <cell r="J1918">
            <v>0.1291903905</v>
          </cell>
          <cell r="K1918">
            <v>0.14000000000000001</v>
          </cell>
          <cell r="L1918">
            <v>2736.1232803994999</v>
          </cell>
          <cell r="M1918">
            <v>18000</v>
          </cell>
          <cell r="N1918">
            <v>0.13352877660000001</v>
          </cell>
          <cell r="O1918">
            <v>0.14000000000000001</v>
          </cell>
          <cell r="P1918">
            <v>-6.4712234E-3</v>
          </cell>
          <cell r="Q1918">
            <v>2403.5179788</v>
          </cell>
          <cell r="R1918">
            <v>-15506</v>
          </cell>
        </row>
        <row r="1919">
          <cell r="E1919" t="str">
            <v>BFA0010038</v>
          </cell>
          <cell r="F1919" t="str">
            <v>5*12梅花带介自攻螺钉</v>
          </cell>
          <cell r="H1919" t="str">
            <v>Ea</v>
          </cell>
          <cell r="I1919">
            <v>2070</v>
          </cell>
          <cell r="J1919">
            <v>0.1661019306</v>
          </cell>
          <cell r="K1919">
            <v>0.18</v>
          </cell>
          <cell r="L1919">
            <v>343.83099634199999</v>
          </cell>
          <cell r="M1919">
            <v>1000</v>
          </cell>
          <cell r="N1919">
            <v>0.17167985559999999</v>
          </cell>
          <cell r="O1919">
            <v>0.18</v>
          </cell>
          <cell r="P1919">
            <v>-8.3201443999999999E-3</v>
          </cell>
          <cell r="Q1919">
            <v>171.6798556</v>
          </cell>
          <cell r="R1919">
            <v>-2366</v>
          </cell>
        </row>
        <row r="1920">
          <cell r="E1920" t="str">
            <v>BFA0010050</v>
          </cell>
          <cell r="F1920" t="str">
            <v>内六角圆柱头螺钉M8*45</v>
          </cell>
          <cell r="H1920" t="str">
            <v>Ea</v>
          </cell>
          <cell r="I1920">
            <v>-240</v>
          </cell>
          <cell r="J1920">
            <v>0.267608666</v>
          </cell>
          <cell r="K1920">
            <v>0.28999999999999998</v>
          </cell>
          <cell r="L1920">
            <v>-64.226079839999997</v>
          </cell>
          <cell r="M1920">
            <v>0</v>
          </cell>
          <cell r="N1920">
            <v>0.276595323</v>
          </cell>
          <cell r="O1920">
            <v>0.28999999999999998</v>
          </cell>
          <cell r="P1920">
            <v>-1.3404677E-2</v>
          </cell>
          <cell r="Q1920">
            <v>0</v>
          </cell>
          <cell r="R1920">
            <v>0</v>
          </cell>
        </row>
        <row r="1921">
          <cell r="E1921" t="str">
            <v>BFA0010068</v>
          </cell>
          <cell r="F1921" t="str">
            <v>六角头螺栓</v>
          </cell>
          <cell r="G1921" t="str">
            <v>M8*45镀黑锌</v>
          </cell>
          <cell r="H1921" t="str">
            <v>EA</v>
          </cell>
          <cell r="I1921">
            <v>-43535</v>
          </cell>
          <cell r="J1921">
            <v>0.23678752989999999</v>
          </cell>
          <cell r="K1921">
            <v>0.25659999999999999</v>
          </cell>
          <cell r="L1921">
            <v>-10308.5451141965</v>
          </cell>
          <cell r="M1921">
            <v>0</v>
          </cell>
          <cell r="N1921">
            <v>0.244739172</v>
          </cell>
          <cell r="O1921">
            <v>0.25659999999999999</v>
          </cell>
          <cell r="P1921">
            <v>-1.1860828E-2</v>
          </cell>
          <cell r="Q1921">
            <v>0</v>
          </cell>
          <cell r="R1921">
            <v>-4196</v>
          </cell>
        </row>
        <row r="1922">
          <cell r="E1922" t="str">
            <v>BFA0010075</v>
          </cell>
          <cell r="F1922" t="str">
            <v>十字槽盘头自攻螺钉</v>
          </cell>
          <cell r="G1922" t="str">
            <v>ST2.9*10镀黑锌</v>
          </cell>
          <cell r="H1922" t="str">
            <v>EA</v>
          </cell>
          <cell r="I1922">
            <v>0</v>
          </cell>
          <cell r="J1922">
            <v>1.7000000000000001E-2</v>
          </cell>
          <cell r="K1922">
            <v>1.7000000000000001E-2</v>
          </cell>
          <cell r="L1922">
            <v>0</v>
          </cell>
          <cell r="M1922">
            <v>1500</v>
          </cell>
          <cell r="N1922">
            <v>1.7000000000000001E-2</v>
          </cell>
          <cell r="O1922">
            <v>1.7000000000000001E-2</v>
          </cell>
          <cell r="P1922">
            <v>0</v>
          </cell>
          <cell r="Q1922">
            <v>25.5</v>
          </cell>
          <cell r="R1922">
            <v>-1500</v>
          </cell>
        </row>
        <row r="1923">
          <cell r="E1923" t="str">
            <v>BFA0010084</v>
          </cell>
          <cell r="F1923" t="str">
            <v>十字槽沉头螺钉</v>
          </cell>
          <cell r="G1923" t="str">
            <v>M6*16镀黑锌</v>
          </cell>
          <cell r="H1923" t="str">
            <v>EA</v>
          </cell>
          <cell r="I1923">
            <v>23683.999999996999</v>
          </cell>
          <cell r="J1923">
            <v>0.1107346204</v>
          </cell>
          <cell r="K1923">
            <v>0.12</v>
          </cell>
          <cell r="L1923">
            <v>2622.6387495532999</v>
          </cell>
          <cell r="M1923">
            <v>90000</v>
          </cell>
          <cell r="N1923">
            <v>0.11445323709999999</v>
          </cell>
          <cell r="O1923">
            <v>0.12</v>
          </cell>
          <cell r="P1923">
            <v>-5.5467629000000001E-3</v>
          </cell>
          <cell r="Q1923">
            <v>10300.791338999999</v>
          </cell>
          <cell r="R1923">
            <v>-5744</v>
          </cell>
        </row>
        <row r="1924">
          <cell r="E1924" t="str">
            <v>BPC0000019</v>
          </cell>
          <cell r="F1924" t="str">
            <v>黑色防护胶管φ12mm</v>
          </cell>
          <cell r="G1924" t="str">
            <v>150米/卷</v>
          </cell>
          <cell r="H1924" t="str">
            <v>M</v>
          </cell>
          <cell r="I1924">
            <v>-130</v>
          </cell>
          <cell r="J1924">
            <v>0.54352242839999998</v>
          </cell>
          <cell r="K1924">
            <v>0.58899999999999997</v>
          </cell>
          <cell r="L1924">
            <v>-70.657915692000003</v>
          </cell>
          <cell r="M1924">
            <v>0</v>
          </cell>
          <cell r="N1924">
            <v>0.5617746387</v>
          </cell>
          <cell r="O1924">
            <v>0.58899999999999997</v>
          </cell>
          <cell r="P1924">
            <v>-2.7225361300000001E-2</v>
          </cell>
          <cell r="Q1924">
            <v>0</v>
          </cell>
          <cell r="R1924">
            <v>-131</v>
          </cell>
        </row>
        <row r="1925">
          <cell r="E1925" t="str">
            <v>BPC0000027</v>
          </cell>
          <cell r="F1925" t="str">
            <v>直通变径快插接头4-6</v>
          </cell>
          <cell r="H1925" t="str">
            <v>EA</v>
          </cell>
          <cell r="I1925">
            <v>786</v>
          </cell>
          <cell r="J1925">
            <v>1.9286279718999999</v>
          </cell>
          <cell r="K1925">
            <v>2.09</v>
          </cell>
          <cell r="L1925">
            <v>1515.9015859133999</v>
          </cell>
          <cell r="M1925">
            <v>4800</v>
          </cell>
          <cell r="N1925">
            <v>1.9933938793999999</v>
          </cell>
          <cell r="O1925">
            <v>2.09</v>
          </cell>
          <cell r="P1925">
            <v>-9.6606120599999998E-2</v>
          </cell>
          <cell r="Q1925">
            <v>9568.2906211200007</v>
          </cell>
          <cell r="R1925">
            <v>-2252</v>
          </cell>
        </row>
        <row r="1926">
          <cell r="E1926" t="str">
            <v>BPC0000044</v>
          </cell>
          <cell r="F1926" t="str">
            <v>直通快速插头</v>
          </cell>
          <cell r="G1926" t="str">
            <v>φ6-φ6</v>
          </cell>
          <cell r="H1926" t="str">
            <v>EA</v>
          </cell>
          <cell r="I1926">
            <v>-202</v>
          </cell>
          <cell r="J1926">
            <v>1.7994375814000001</v>
          </cell>
          <cell r="K1926">
            <v>1.95</v>
          </cell>
          <cell r="L1926">
            <v>-363.48639144280003</v>
          </cell>
          <cell r="M1926">
            <v>0</v>
          </cell>
          <cell r="N1926">
            <v>1.8598651027999999</v>
          </cell>
          <cell r="O1926">
            <v>1.95</v>
          </cell>
          <cell r="P1926">
            <v>-9.0134897199999994E-2</v>
          </cell>
          <cell r="Q1926">
            <v>0</v>
          </cell>
          <cell r="R1926">
            <v>0</v>
          </cell>
        </row>
        <row r="1927">
          <cell r="E1927" t="str">
            <v>BPC0000063</v>
          </cell>
          <cell r="F1927" t="str">
            <v>驾驶员靠背腰托总成</v>
          </cell>
          <cell r="G1927" t="str">
            <v>J7F-BA95</v>
          </cell>
          <cell r="H1927" t="str">
            <v>EA</v>
          </cell>
          <cell r="I1927">
            <v>3144</v>
          </cell>
          <cell r="J1927">
            <v>10.233724501599999</v>
          </cell>
          <cell r="K1927">
            <v>11.09</v>
          </cell>
          <cell r="L1927">
            <v>32174.829833030399</v>
          </cell>
          <cell r="M1927">
            <v>510</v>
          </cell>
          <cell r="N1927">
            <v>10.5773866616</v>
          </cell>
          <cell r="O1927">
            <v>11.09</v>
          </cell>
          <cell r="P1927">
            <v>-0.51261333840000001</v>
          </cell>
          <cell r="Q1927">
            <v>5394.4671974160001</v>
          </cell>
          <cell r="R1927">
            <v>-659</v>
          </cell>
        </row>
        <row r="1928">
          <cell r="E1928" t="str">
            <v>BPC0000065</v>
          </cell>
          <cell r="F1928" t="str">
            <v>联腰拖开关</v>
          </cell>
          <cell r="G1928" t="str">
            <v>T5</v>
          </cell>
          <cell r="H1928" t="str">
            <v>EA</v>
          </cell>
          <cell r="I1928">
            <v>160</v>
          </cell>
          <cell r="J1928">
            <v>43.988497442700002</v>
          </cell>
          <cell r="K1928">
            <v>47.6691</v>
          </cell>
          <cell r="L1928">
            <v>7038.1595908319996</v>
          </cell>
          <cell r="M1928">
            <v>0</v>
          </cell>
          <cell r="N1928">
            <v>45.465690037100003</v>
          </cell>
          <cell r="O1928">
            <v>47.6691</v>
          </cell>
          <cell r="P1928">
            <v>-2.2034099628999999</v>
          </cell>
          <cell r="Q1928">
            <v>0</v>
          </cell>
          <cell r="R1928">
            <v>0</v>
          </cell>
        </row>
        <row r="1929">
          <cell r="E1929" t="str">
            <v>BPC0010012</v>
          </cell>
          <cell r="F1929" t="str">
            <v>4mm卡箍</v>
          </cell>
          <cell r="G1929" t="str">
            <v>国产</v>
          </cell>
          <cell r="H1929" t="str">
            <v>EA</v>
          </cell>
          <cell r="I1929">
            <v>23679</v>
          </cell>
          <cell r="J1929">
            <v>0.18455770069999999</v>
          </cell>
          <cell r="K1929">
            <v>0.2</v>
          </cell>
          <cell r="L1929">
            <v>4370.1417948752996</v>
          </cell>
          <cell r="M1929">
            <v>0</v>
          </cell>
          <cell r="N1929">
            <v>0.19075539520000001</v>
          </cell>
          <cell r="O1929">
            <v>0.2</v>
          </cell>
          <cell r="P1929">
            <v>-9.2446048000000003E-3</v>
          </cell>
          <cell r="Q1929">
            <v>0</v>
          </cell>
          <cell r="R1929">
            <v>-5915</v>
          </cell>
        </row>
        <row r="1930">
          <cell r="E1930" t="str">
            <v>BPC0010060</v>
          </cell>
          <cell r="F1930" t="str">
            <v>座椅速升速降阀</v>
          </cell>
          <cell r="H1930" t="str">
            <v>EA</v>
          </cell>
          <cell r="I1930">
            <v>545</v>
          </cell>
          <cell r="J1930">
            <v>9.0802388725000007</v>
          </cell>
          <cell r="K1930">
            <v>9.84</v>
          </cell>
          <cell r="L1930">
            <v>4948.7301855124997</v>
          </cell>
          <cell r="M1930">
            <v>800</v>
          </cell>
          <cell r="N1930">
            <v>9.3851654418999999</v>
          </cell>
          <cell r="O1930">
            <v>9.84</v>
          </cell>
          <cell r="P1930">
            <v>-0.45483455810000001</v>
          </cell>
          <cell r="Q1930">
            <v>7508.1323535199999</v>
          </cell>
          <cell r="R1930">
            <v>-233</v>
          </cell>
        </row>
        <row r="1931">
          <cell r="E1931" t="str">
            <v>BPC0010100</v>
          </cell>
          <cell r="F1931" t="str">
            <v>φ6卡箍</v>
          </cell>
          <cell r="H1931" t="str">
            <v>EA</v>
          </cell>
          <cell r="I1931">
            <v>1858</v>
          </cell>
          <cell r="J1931">
            <v>0.19839952820000001</v>
          </cell>
          <cell r="K1931">
            <v>0.215</v>
          </cell>
          <cell r="L1931">
            <v>368.62632339560002</v>
          </cell>
          <cell r="M1931">
            <v>0</v>
          </cell>
          <cell r="N1931">
            <v>0.20506204980000001</v>
          </cell>
          <cell r="O1931">
            <v>0.215</v>
          </cell>
          <cell r="P1931">
            <v>-9.9379502000000002E-3</v>
          </cell>
          <cell r="Q1931">
            <v>0</v>
          </cell>
          <cell r="R1931">
            <v>0</v>
          </cell>
        </row>
        <row r="1932">
          <cell r="E1932" t="str">
            <v>BPC0010177</v>
          </cell>
          <cell r="F1932" t="str">
            <v>速降调节机构总成</v>
          </cell>
          <cell r="G1932" t="str">
            <v>黑色</v>
          </cell>
          <cell r="H1932" t="str">
            <v>EA</v>
          </cell>
          <cell r="I1932">
            <v>764</v>
          </cell>
          <cell r="J1932">
            <v>10.6858908682</v>
          </cell>
          <cell r="K1932">
            <v>11.58</v>
          </cell>
          <cell r="L1932">
            <v>8164.0206233048002</v>
          </cell>
          <cell r="M1932">
            <v>0</v>
          </cell>
          <cell r="N1932">
            <v>11.044737379800001</v>
          </cell>
          <cell r="O1932">
            <v>11.58</v>
          </cell>
          <cell r="P1932">
            <v>-0.53526262020000004</v>
          </cell>
          <cell r="Q1932">
            <v>0</v>
          </cell>
          <cell r="R1932">
            <v>-255</v>
          </cell>
        </row>
        <row r="1933">
          <cell r="E1933" t="str">
            <v>BPC0010221</v>
          </cell>
          <cell r="F1933" t="str">
            <v>腰托二联阀开关总成</v>
          </cell>
          <cell r="G1933" t="str">
            <v>重汽T5-1.0</v>
          </cell>
          <cell r="H1933" t="str">
            <v>EA</v>
          </cell>
          <cell r="I1933">
            <v>982</v>
          </cell>
          <cell r="J1933">
            <v>43.186501954400001</v>
          </cell>
          <cell r="K1933">
            <v>46.8</v>
          </cell>
          <cell r="L1933">
            <v>42409.144919220802</v>
          </cell>
          <cell r="M1933">
            <v>0</v>
          </cell>
          <cell r="N1933">
            <v>44.636762467399997</v>
          </cell>
          <cell r="O1933">
            <v>46.8</v>
          </cell>
          <cell r="P1933">
            <v>-2.1632375326000002</v>
          </cell>
          <cell r="Q1933">
            <v>0</v>
          </cell>
          <cell r="R1933">
            <v>-656</v>
          </cell>
        </row>
        <row r="1934">
          <cell r="E1934" t="str">
            <v>BPC0010237</v>
          </cell>
          <cell r="F1934" t="str">
            <v>内六角花型盘头螺钉</v>
          </cell>
          <cell r="G1934" t="str">
            <v>M6*16黑色达克罗涂胶</v>
          </cell>
          <cell r="H1934" t="str">
            <v>EA</v>
          </cell>
          <cell r="I1934">
            <v>0</v>
          </cell>
          <cell r="J1934">
            <v>0.3</v>
          </cell>
          <cell r="K1934">
            <v>0.3</v>
          </cell>
          <cell r="L1934">
            <v>0</v>
          </cell>
          <cell r="M1934">
            <v>12800</v>
          </cell>
          <cell r="N1934">
            <v>0.28613309269999998</v>
          </cell>
          <cell r="O1934">
            <v>0.3</v>
          </cell>
          <cell r="P1934">
            <v>-1.38669073E-2</v>
          </cell>
          <cell r="Q1934">
            <v>3662.5035865599998</v>
          </cell>
          <cell r="R1934">
            <v>-4984</v>
          </cell>
        </row>
        <row r="1935">
          <cell r="E1935" t="str">
            <v>BPC0010243</v>
          </cell>
          <cell r="F1935" t="str">
            <v>驾驶员靠背腰托总成</v>
          </cell>
          <cell r="G1935" t="str">
            <v>一汽轻卡减震</v>
          </cell>
          <cell r="H1935" t="str">
            <v>EA</v>
          </cell>
          <cell r="I1935">
            <v>116</v>
          </cell>
          <cell r="J1935">
            <v>12.771392885699999</v>
          </cell>
          <cell r="K1935">
            <v>13.84</v>
          </cell>
          <cell r="L1935">
            <v>1481.4815747411999</v>
          </cell>
          <cell r="M1935">
            <v>0</v>
          </cell>
          <cell r="N1935">
            <v>13.200273345099999</v>
          </cell>
          <cell r="O1935">
            <v>13.84</v>
          </cell>
          <cell r="P1935">
            <v>-0.63972665490000002</v>
          </cell>
          <cell r="Q1935">
            <v>0</v>
          </cell>
          <cell r="R1935">
            <v>0</v>
          </cell>
        </row>
        <row r="1936">
          <cell r="E1936" t="str">
            <v>BSP0000031</v>
          </cell>
          <cell r="F1936" t="str">
            <v>靠背扣手扭簧</v>
          </cell>
          <cell r="G1936" t="str">
            <v>B40L中改后排</v>
          </cell>
          <cell r="H1936" t="str">
            <v>EA</v>
          </cell>
          <cell r="I1936">
            <v>443</v>
          </cell>
          <cell r="J1936">
            <v>0.1868646719</v>
          </cell>
          <cell r="K1936">
            <v>0.20250000000000001</v>
          </cell>
          <cell r="L1936">
            <v>82.781049651700002</v>
          </cell>
          <cell r="M1936">
            <v>4500</v>
          </cell>
          <cell r="N1936">
            <v>0.1931398376</v>
          </cell>
          <cell r="O1936">
            <v>0.20250000000000001</v>
          </cell>
          <cell r="P1936">
            <v>-9.3601624000000001E-3</v>
          </cell>
          <cell r="Q1936">
            <v>869.12926919999995</v>
          </cell>
          <cell r="R1936">
            <v>-4691</v>
          </cell>
        </row>
        <row r="1937">
          <cell r="E1937" t="str">
            <v>BSP0000033</v>
          </cell>
          <cell r="F1937" t="str">
            <v>后排扣手弹簧</v>
          </cell>
          <cell r="G1937" t="str">
            <v>B40V后排黑色</v>
          </cell>
          <cell r="H1937" t="str">
            <v>EA</v>
          </cell>
          <cell r="I1937">
            <v>3131</v>
          </cell>
          <cell r="J1937">
            <v>0.27129982000000002</v>
          </cell>
          <cell r="K1937">
            <v>0.29399999999999998</v>
          </cell>
          <cell r="L1937">
            <v>849.43973642000003</v>
          </cell>
          <cell r="M1937">
            <v>0</v>
          </cell>
          <cell r="N1937">
            <v>0.28041043090000001</v>
          </cell>
          <cell r="O1937">
            <v>0.29399999999999998</v>
          </cell>
          <cell r="P1937">
            <v>-1.3589569100000001E-2</v>
          </cell>
          <cell r="Q1937">
            <v>0</v>
          </cell>
          <cell r="R1937">
            <v>-4</v>
          </cell>
        </row>
        <row r="1938">
          <cell r="E1938" t="str">
            <v>BSP0010014</v>
          </cell>
          <cell r="F1938" t="str">
            <v>高调器滑盖回位簧</v>
          </cell>
          <cell r="H1938" t="str">
            <v>EA</v>
          </cell>
          <cell r="I1938">
            <v>938</v>
          </cell>
          <cell r="J1938">
            <v>0.17532981559999999</v>
          </cell>
          <cell r="K1938">
            <v>0.19</v>
          </cell>
          <cell r="L1938">
            <v>164.4593670328</v>
          </cell>
          <cell r="M1938">
            <v>0</v>
          </cell>
          <cell r="N1938">
            <v>0.1812176254</v>
          </cell>
          <cell r="O1938">
            <v>0.19</v>
          </cell>
          <cell r="P1938">
            <v>-8.7823746000000001E-3</v>
          </cell>
          <cell r="Q1938">
            <v>0</v>
          </cell>
          <cell r="R1938">
            <v>-208</v>
          </cell>
        </row>
        <row r="1939">
          <cell r="E1939" t="str">
            <v>BSP0010015</v>
          </cell>
          <cell r="F1939" t="str">
            <v>调高解锁按钮回位簧</v>
          </cell>
          <cell r="H1939" t="str">
            <v>EA</v>
          </cell>
          <cell r="I1939">
            <v>372</v>
          </cell>
          <cell r="J1939">
            <v>0.14764616050000001</v>
          </cell>
          <cell r="K1939">
            <v>0.16</v>
          </cell>
          <cell r="L1939">
            <v>54.924371706000002</v>
          </cell>
          <cell r="M1939">
            <v>22</v>
          </cell>
          <cell r="N1939">
            <v>0.1526043161</v>
          </cell>
          <cell r="O1939">
            <v>0.16</v>
          </cell>
          <cell r="P1939">
            <v>-7.3956839E-3</v>
          </cell>
          <cell r="Q1939">
            <v>3.3572949541999999</v>
          </cell>
          <cell r="R1939">
            <v>-116</v>
          </cell>
        </row>
        <row r="1940">
          <cell r="E1940" t="str">
            <v>BSP0010016</v>
          </cell>
          <cell r="F1940" t="str">
            <v>坐垫翻折限位钣金回位簧</v>
          </cell>
          <cell r="H1940" t="str">
            <v>EA</v>
          </cell>
          <cell r="I1940">
            <v>384</v>
          </cell>
          <cell r="J1940">
            <v>0.17532981559999999</v>
          </cell>
          <cell r="K1940">
            <v>0.19</v>
          </cell>
          <cell r="L1940">
            <v>67.326649190400005</v>
          </cell>
          <cell r="M1940">
            <v>0</v>
          </cell>
          <cell r="N1940">
            <v>0.1812176254</v>
          </cell>
          <cell r="O1940">
            <v>0.19</v>
          </cell>
          <cell r="P1940">
            <v>-8.7823746000000001E-3</v>
          </cell>
          <cell r="Q1940">
            <v>0</v>
          </cell>
          <cell r="R1940">
            <v>-78</v>
          </cell>
        </row>
        <row r="1941">
          <cell r="E1941" t="str">
            <v>BSP0010017</v>
          </cell>
          <cell r="F1941" t="str">
            <v>主驾驶靠背调节手柄卡接簧</v>
          </cell>
          <cell r="H1941" t="str">
            <v>EA</v>
          </cell>
          <cell r="I1941">
            <v>181</v>
          </cell>
          <cell r="J1941">
            <v>0.38757117140000003</v>
          </cell>
          <cell r="K1941">
            <v>0.42</v>
          </cell>
          <cell r="L1941">
            <v>70.150382023399999</v>
          </cell>
          <cell r="M1941">
            <v>0</v>
          </cell>
          <cell r="N1941">
            <v>0.40058632979999997</v>
          </cell>
          <cell r="O1941">
            <v>0.42</v>
          </cell>
          <cell r="P1941">
            <v>-1.94136702E-2</v>
          </cell>
          <cell r="Q1941">
            <v>0</v>
          </cell>
          <cell r="R1941">
            <v>-155</v>
          </cell>
        </row>
        <row r="1942">
          <cell r="E1942" t="str">
            <v>BSP0010018</v>
          </cell>
          <cell r="F1942" t="str">
            <v>副驾驶靠背调节手柄卡接簧</v>
          </cell>
          <cell r="H1942" t="str">
            <v>EA</v>
          </cell>
          <cell r="I1942">
            <v>12</v>
          </cell>
          <cell r="J1942">
            <v>0.3414317462</v>
          </cell>
          <cell r="K1942">
            <v>0.37</v>
          </cell>
          <cell r="L1942">
            <v>4.0971809543999997</v>
          </cell>
          <cell r="M1942">
            <v>0</v>
          </cell>
          <cell r="N1942">
            <v>0.35289748100000001</v>
          </cell>
          <cell r="O1942">
            <v>0.37</v>
          </cell>
          <cell r="P1942">
            <v>-1.7102519E-2</v>
          </cell>
          <cell r="Q1942">
            <v>0</v>
          </cell>
          <cell r="R1942">
            <v>-139</v>
          </cell>
        </row>
        <row r="1943">
          <cell r="E1943" t="str">
            <v>BSP0010020</v>
          </cell>
          <cell r="F1943" t="str">
            <v>弹簧卡子</v>
          </cell>
          <cell r="H1943" t="str">
            <v>EA</v>
          </cell>
          <cell r="I1943">
            <v>430</v>
          </cell>
          <cell r="J1943">
            <v>0.50753367680000006</v>
          </cell>
          <cell r="K1943">
            <v>0.55000000000000004</v>
          </cell>
          <cell r="L1943">
            <v>218.23948102400001</v>
          </cell>
          <cell r="M1943">
            <v>504</v>
          </cell>
          <cell r="N1943">
            <v>0.52457733669999995</v>
          </cell>
          <cell r="O1943">
            <v>0.55000000000000004</v>
          </cell>
          <cell r="P1943">
            <v>-2.5422663299999999E-2</v>
          </cell>
          <cell r="Q1943">
            <v>264.38697769679999</v>
          </cell>
          <cell r="R1943">
            <v>-627</v>
          </cell>
        </row>
        <row r="1944">
          <cell r="E1944" t="str">
            <v>RCA0000024</v>
          </cell>
          <cell r="F1944" t="str">
            <v>左前围铰链扶手</v>
          </cell>
          <cell r="G1944" t="str">
            <v>H0531050004A0</v>
          </cell>
          <cell r="H1944" t="str">
            <v>Ea</v>
          </cell>
          <cell r="I1944">
            <v>30</v>
          </cell>
          <cell r="J1944">
            <v>4.6098940162000002</v>
          </cell>
          <cell r="K1944">
            <v>4.3014000000000001</v>
          </cell>
          <cell r="L1944">
            <v>138.296820486</v>
          </cell>
          <cell r="M1944">
            <v>0</v>
          </cell>
          <cell r="N1944">
            <v>4.7974805513999996</v>
          </cell>
          <cell r="O1944">
            <v>4.3014000000000001</v>
          </cell>
          <cell r="P1944">
            <v>0.49608055140000001</v>
          </cell>
          <cell r="Q1944">
            <v>0</v>
          </cell>
          <cell r="R1944">
            <v>0</v>
          </cell>
        </row>
        <row r="1945">
          <cell r="E1945" t="str">
            <v>SBS0010121</v>
          </cell>
          <cell r="F1945" t="str">
            <v>驾驶员靠背护面总成</v>
          </cell>
          <cell r="G1945" t="str">
            <v>福田奥杰EVC3</v>
          </cell>
          <cell r="H1945" t="str">
            <v>EA</v>
          </cell>
          <cell r="I1945">
            <v>83</v>
          </cell>
          <cell r="J1945">
            <v>48.521443123799997</v>
          </cell>
          <cell r="K1945">
            <v>50.741748200000004</v>
          </cell>
          <cell r="L1945">
            <v>4027.2797792754</v>
          </cell>
          <cell r="M1945">
            <v>2550</v>
          </cell>
          <cell r="N1945">
            <v>44.876445699800001</v>
          </cell>
          <cell r="O1945">
            <v>50.741748200000004</v>
          </cell>
          <cell r="P1945">
            <v>-5.8653025002000003</v>
          </cell>
          <cell r="Q1945">
            <v>114434.93653449</v>
          </cell>
          <cell r="R1945">
            <v>-1646</v>
          </cell>
        </row>
        <row r="1946">
          <cell r="E1946" t="str">
            <v>SBS0010122</v>
          </cell>
          <cell r="F1946" t="str">
            <v>驾驶员座垫护面总成</v>
          </cell>
          <cell r="G1946" t="str">
            <v>福田奥杰EVC3</v>
          </cell>
          <cell r="H1946" t="str">
            <v>EA</v>
          </cell>
          <cell r="I1946">
            <v>140</v>
          </cell>
          <cell r="J1946">
            <v>27.146966752699999</v>
          </cell>
          <cell r="K1946">
            <v>27.578828099999999</v>
          </cell>
          <cell r="L1946">
            <v>3800.5753453779998</v>
          </cell>
          <cell r="M1946">
            <v>2478</v>
          </cell>
          <cell r="N1946">
            <v>26.174564051400001</v>
          </cell>
          <cell r="O1946">
            <v>27.578828099999999</v>
          </cell>
          <cell r="P1946">
            <v>-1.4042640486</v>
          </cell>
          <cell r="Q1946">
            <v>64860.569719369203</v>
          </cell>
          <cell r="R1946">
            <v>-1643</v>
          </cell>
        </row>
        <row r="1947">
          <cell r="E1947" t="str">
            <v>SBS0010124</v>
          </cell>
          <cell r="F1947" t="str">
            <v>驾驶员滑轨总成</v>
          </cell>
          <cell r="G1947" t="str">
            <v>福田奥杰EVC3</v>
          </cell>
          <cell r="H1947" t="str">
            <v>EA</v>
          </cell>
          <cell r="I1947">
            <v>88</v>
          </cell>
          <cell r="J1947">
            <v>24.610769383000001</v>
          </cell>
          <cell r="K1947">
            <v>26.67</v>
          </cell>
          <cell r="L1947">
            <v>2165.7477057040001</v>
          </cell>
          <cell r="M1947">
            <v>1621</v>
          </cell>
          <cell r="N1947">
            <v>25.437231944600001</v>
          </cell>
          <cell r="O1947">
            <v>26.67</v>
          </cell>
          <cell r="P1947">
            <v>-1.2327680554</v>
          </cell>
          <cell r="Q1947">
            <v>41233.752982196602</v>
          </cell>
          <cell r="R1947">
            <v>-1680</v>
          </cell>
        </row>
        <row r="1948">
          <cell r="E1948" t="str">
            <v>SBS0010125</v>
          </cell>
          <cell r="F1948" t="str">
            <v>驾驶员座总成</v>
          </cell>
          <cell r="G1948" t="str">
            <v>X168100000004</v>
          </cell>
          <cell r="H1948" t="str">
            <v>EA</v>
          </cell>
          <cell r="I1948">
            <v>395</v>
          </cell>
          <cell r="J1948">
            <v>446.63310790089997</v>
          </cell>
          <cell r="K1948">
            <v>468.65558236999999</v>
          </cell>
          <cell r="L1948">
            <v>176420.077620856</v>
          </cell>
          <cell r="M1948">
            <v>840</v>
          </cell>
          <cell r="N1948">
            <v>439.11474861869999</v>
          </cell>
          <cell r="O1948">
            <v>468.65558236999999</v>
          </cell>
          <cell r="P1948">
            <v>-29.540833751299999</v>
          </cell>
          <cell r="Q1948">
            <v>368856.388839708</v>
          </cell>
          <cell r="R1948">
            <v>-778</v>
          </cell>
        </row>
        <row r="1949">
          <cell r="E1949" t="str">
            <v>SBS0010126</v>
          </cell>
          <cell r="F1949" t="str">
            <v>副驾驶员座总成</v>
          </cell>
          <cell r="G1949" t="str">
            <v>X168100000003</v>
          </cell>
          <cell r="H1949" t="str">
            <v>EA</v>
          </cell>
          <cell r="I1949">
            <v>398</v>
          </cell>
          <cell r="J1949">
            <v>360.74925695339999</v>
          </cell>
          <cell r="K1949">
            <v>377.26445906999999</v>
          </cell>
          <cell r="L1949">
            <v>143578.20426745299</v>
          </cell>
          <cell r="M1949">
            <v>804</v>
          </cell>
          <cell r="N1949">
            <v>278.51915493899998</v>
          </cell>
          <cell r="O1949">
            <v>377.26445906999999</v>
          </cell>
          <cell r="P1949">
            <v>-98.745304130999997</v>
          </cell>
          <cell r="Q1949">
            <v>223929.400570956</v>
          </cell>
          <cell r="R1949">
            <v>-778</v>
          </cell>
        </row>
        <row r="1950">
          <cell r="E1950" t="str">
            <v>SBS0010136</v>
          </cell>
          <cell r="F1950" t="str">
            <v>主驾支腿焊接总成</v>
          </cell>
          <cell r="G1950" t="str">
            <v>福田奥杰EVC3</v>
          </cell>
          <cell r="H1950" t="str">
            <v>EA</v>
          </cell>
          <cell r="I1950">
            <v>-680</v>
          </cell>
          <cell r="J1950">
            <v>54.355140400300002</v>
          </cell>
          <cell r="K1950">
            <v>58.90314</v>
          </cell>
          <cell r="L1950">
            <v>-36961.495472203998</v>
          </cell>
          <cell r="M1950">
            <v>0</v>
          </cell>
          <cell r="N1950">
            <v>79.977957302099995</v>
          </cell>
          <cell r="O1950">
            <v>58.90314</v>
          </cell>
          <cell r="P1950">
            <v>21.074817302100001</v>
          </cell>
          <cell r="Q1950">
            <v>0</v>
          </cell>
          <cell r="R1950">
            <v>0</v>
          </cell>
        </row>
        <row r="1951">
          <cell r="E1951" t="str">
            <v>SBS0010137</v>
          </cell>
          <cell r="F1951" t="str">
            <v>副驾支腿焊接总成</v>
          </cell>
          <cell r="G1951" t="str">
            <v>福田奥杰EVC3</v>
          </cell>
          <cell r="H1951" t="str">
            <v>EA</v>
          </cell>
          <cell r="I1951">
            <v>-601</v>
          </cell>
          <cell r="J1951">
            <v>59.567917288099999</v>
          </cell>
          <cell r="K1951">
            <v>64.552080000000004</v>
          </cell>
          <cell r="L1951">
            <v>-35800.318290148098</v>
          </cell>
          <cell r="M1951">
            <v>0</v>
          </cell>
          <cell r="N1951">
            <v>85.349676918699998</v>
          </cell>
          <cell r="O1951">
            <v>64.552080000000004</v>
          </cell>
          <cell r="P1951">
            <v>20.797596918699998</v>
          </cell>
          <cell r="Q1951">
            <v>0</v>
          </cell>
          <cell r="R1951">
            <v>0</v>
          </cell>
        </row>
        <row r="1952">
          <cell r="E1952" t="str">
            <v>SBS0010139</v>
          </cell>
          <cell r="F1952" t="str">
            <v>副驾驶员左侧护板</v>
          </cell>
          <cell r="G1952" t="str">
            <v>福田奥杰EVC3</v>
          </cell>
          <cell r="H1952" t="str">
            <v>EA</v>
          </cell>
          <cell r="I1952">
            <v>108</v>
          </cell>
          <cell r="J1952">
            <v>2.8791924090999998</v>
          </cell>
          <cell r="K1952">
            <v>3.1200999999999999</v>
          </cell>
          <cell r="L1952">
            <v>310.95278018279998</v>
          </cell>
          <cell r="M1952">
            <v>698</v>
          </cell>
          <cell r="N1952">
            <v>2.9758795421999999</v>
          </cell>
          <cell r="O1952">
            <v>3.1200999999999999</v>
          </cell>
          <cell r="P1952">
            <v>-0.14422045780000001</v>
          </cell>
          <cell r="Q1952">
            <v>2077.1639204556</v>
          </cell>
          <cell r="R1952">
            <v>-804</v>
          </cell>
        </row>
        <row r="1953">
          <cell r="E1953" t="str">
            <v>SBS0010142</v>
          </cell>
          <cell r="F1953" t="str">
            <v>副驾靠背上骨架焊接总成</v>
          </cell>
          <cell r="G1953" t="str">
            <v>福田奥杰EVC3</v>
          </cell>
          <cell r="H1953" t="str">
            <v>EA</v>
          </cell>
          <cell r="I1953">
            <v>-3580</v>
          </cell>
          <cell r="J1953">
            <v>54.4787386924</v>
          </cell>
          <cell r="K1953">
            <v>59.037080000000003</v>
          </cell>
          <cell r="L1953">
            <v>-195033.88451879201</v>
          </cell>
          <cell r="M1953">
            <v>0</v>
          </cell>
          <cell r="N1953">
            <v>54.696191004600003</v>
          </cell>
          <cell r="O1953">
            <v>59.037080000000003</v>
          </cell>
          <cell r="P1953">
            <v>-4.3408889954000003</v>
          </cell>
          <cell r="Q1953">
            <v>0</v>
          </cell>
          <cell r="R1953">
            <v>-804</v>
          </cell>
        </row>
        <row r="1954">
          <cell r="E1954" t="str">
            <v>SBS0010249</v>
          </cell>
          <cell r="F1954" t="str">
            <v>主驾遮蔽护板总成</v>
          </cell>
          <cell r="G1954" t="str">
            <v>福田奥杰EVC3</v>
          </cell>
          <cell r="H1954" t="str">
            <v>EA</v>
          </cell>
          <cell r="I1954">
            <v>1187</v>
          </cell>
          <cell r="J1954">
            <v>11.396438015799999</v>
          </cell>
          <cell r="K1954">
            <v>12.35</v>
          </cell>
          <cell r="L1954">
            <v>13527.5719247546</v>
          </cell>
          <cell r="M1954">
            <v>500</v>
          </cell>
          <cell r="N1954">
            <v>11.7791456511</v>
          </cell>
          <cell r="O1954">
            <v>12.35</v>
          </cell>
          <cell r="P1954">
            <v>-0.57085434889999997</v>
          </cell>
          <cell r="Q1954">
            <v>5889.5728255499998</v>
          </cell>
          <cell r="R1954">
            <v>-840</v>
          </cell>
        </row>
        <row r="1955">
          <cell r="E1955" t="str">
            <v>SBS0010250</v>
          </cell>
          <cell r="F1955" t="str">
            <v>副驾支腿遮蔽护板总成</v>
          </cell>
          <cell r="G1955" t="str">
            <v>福田奥杰EVC3</v>
          </cell>
          <cell r="H1955" t="str">
            <v>EA</v>
          </cell>
          <cell r="I1955">
            <v>1176</v>
          </cell>
          <cell r="J1955">
            <v>11.950111117700001</v>
          </cell>
          <cell r="K1955">
            <v>12.95</v>
          </cell>
          <cell r="L1955">
            <v>14053.3306744152</v>
          </cell>
          <cell r="M1955">
            <v>500</v>
          </cell>
          <cell r="N1955">
            <v>12.351411836600001</v>
          </cell>
          <cell r="O1955">
            <v>12.95</v>
          </cell>
          <cell r="P1955">
            <v>-0.59858816339999998</v>
          </cell>
          <cell r="Q1955">
            <v>6175.7059183000001</v>
          </cell>
          <cell r="R1955">
            <v>-804</v>
          </cell>
        </row>
        <row r="1956">
          <cell r="E1956" t="str">
            <v>SBS0010259</v>
          </cell>
          <cell r="F1956" t="str">
            <v>驾驶员靠背泡沫总成</v>
          </cell>
          <cell r="G1956" t="str">
            <v>福田奥杰EVC3</v>
          </cell>
          <cell r="H1956" t="str">
            <v>EA</v>
          </cell>
          <cell r="I1956">
            <v>970</v>
          </cell>
          <cell r="J1956">
            <v>30.7702886977</v>
          </cell>
          <cell r="K1956">
            <v>31.255999166199999</v>
          </cell>
          <cell r="L1956">
            <v>29847.180036769001</v>
          </cell>
          <cell r="M1956">
            <v>1013</v>
          </cell>
          <cell r="N1956">
            <v>31.841647889099999</v>
          </cell>
          <cell r="O1956">
            <v>31.255999166199999</v>
          </cell>
          <cell r="P1956">
            <v>0.58564872290000003</v>
          </cell>
          <cell r="Q1956">
            <v>32255.589311658299</v>
          </cell>
          <cell r="R1956">
            <v>-1644</v>
          </cell>
        </row>
        <row r="1957">
          <cell r="E1957" t="str">
            <v>SBS0010260</v>
          </cell>
          <cell r="F1957" t="str">
            <v>驾驶员座垫泡沫总成</v>
          </cell>
          <cell r="G1957" t="str">
            <v>福田奥杰EVC3</v>
          </cell>
          <cell r="H1957" t="str">
            <v>EA</v>
          </cell>
          <cell r="I1957">
            <v>1064</v>
          </cell>
          <cell r="J1957">
            <v>25.247585758900001</v>
          </cell>
          <cell r="K1957">
            <v>25.271201003800002</v>
          </cell>
          <cell r="L1957">
            <v>26863.431247469602</v>
          </cell>
          <cell r="M1957">
            <v>1065</v>
          </cell>
          <cell r="N1957">
            <v>26.133485196999999</v>
          </cell>
          <cell r="O1957">
            <v>25.271201003800002</v>
          </cell>
          <cell r="P1957">
            <v>0.86228419320000005</v>
          </cell>
          <cell r="Q1957">
            <v>27832.161734804999</v>
          </cell>
          <cell r="R1957">
            <v>-1644</v>
          </cell>
        </row>
        <row r="1958">
          <cell r="E1958" t="str">
            <v>SCS0003269</v>
          </cell>
          <cell r="F1958" t="str">
            <v>B40L中改衬套</v>
          </cell>
          <cell r="H1958" t="str">
            <v>Ea</v>
          </cell>
          <cell r="I1958">
            <v>94</v>
          </cell>
          <cell r="J1958">
            <v>2.9195551783</v>
          </cell>
          <cell r="K1958">
            <v>3.16384</v>
          </cell>
          <cell r="L1958">
            <v>274.43818676019998</v>
          </cell>
          <cell r="M1958">
            <v>2400</v>
          </cell>
          <cell r="N1958">
            <v>3.0175977470999999</v>
          </cell>
          <cell r="O1958">
            <v>3.16384</v>
          </cell>
          <cell r="P1958">
            <v>-0.14624225290000001</v>
          </cell>
          <cell r="Q1958">
            <v>7242.2345930399997</v>
          </cell>
          <cell r="R1958">
            <v>-2346</v>
          </cell>
        </row>
        <row r="1959">
          <cell r="E1959" t="str">
            <v>SCS0003270</v>
          </cell>
          <cell r="F1959" t="str">
            <v>B40L中改挡块</v>
          </cell>
          <cell r="H1959" t="str">
            <v>Ea</v>
          </cell>
          <cell r="I1959">
            <v>94</v>
          </cell>
          <cell r="J1959">
            <v>2.9195551783</v>
          </cell>
          <cell r="K1959">
            <v>3.16384</v>
          </cell>
          <cell r="L1959">
            <v>274.43818676019998</v>
          </cell>
          <cell r="M1959">
            <v>2400</v>
          </cell>
          <cell r="N1959">
            <v>3.0175977470999999</v>
          </cell>
          <cell r="O1959">
            <v>3.16384</v>
          </cell>
          <cell r="P1959">
            <v>-0.14624225290000001</v>
          </cell>
          <cell r="Q1959">
            <v>7242.2345930399997</v>
          </cell>
          <cell r="R1959">
            <v>-2346</v>
          </cell>
        </row>
        <row r="1960">
          <cell r="E1960" t="str">
            <v>SCS0003391</v>
          </cell>
          <cell r="F1960" t="str">
            <v>B40L中改扶手泡棉加强板</v>
          </cell>
          <cell r="H1960" t="str">
            <v>EA</v>
          </cell>
          <cell r="I1960">
            <v>1911</v>
          </cell>
          <cell r="J1960">
            <v>0.55367310199999997</v>
          </cell>
          <cell r="K1960">
            <v>0.6</v>
          </cell>
          <cell r="L1960">
            <v>1058.069297922</v>
          </cell>
          <cell r="M1960">
            <v>1600</v>
          </cell>
          <cell r="N1960">
            <v>0.1509828953</v>
          </cell>
          <cell r="O1960">
            <v>0.6</v>
          </cell>
          <cell r="P1960">
            <v>-0.4490171047</v>
          </cell>
          <cell r="Q1960">
            <v>241.57263248000001</v>
          </cell>
          <cell r="R1960">
            <v>-2185</v>
          </cell>
        </row>
        <row r="1961">
          <cell r="E1961" t="str">
            <v>SCS0004025</v>
          </cell>
          <cell r="F1961" t="str">
            <v>B40后排垫地锁总成L</v>
          </cell>
          <cell r="H1961" t="str">
            <v>EA</v>
          </cell>
          <cell r="I1961">
            <v>492</v>
          </cell>
          <cell r="J1961">
            <v>14.1117431867</v>
          </cell>
          <cell r="K1961">
            <v>15.2925</v>
          </cell>
          <cell r="L1961">
            <v>6942.9776478563999</v>
          </cell>
          <cell r="M1961">
            <v>0</v>
          </cell>
          <cell r="N1961">
            <v>14.5856344024</v>
          </cell>
          <cell r="O1961">
            <v>15.2925</v>
          </cell>
          <cell r="P1961">
            <v>-0.70686559760000001</v>
          </cell>
          <cell r="Q1961">
            <v>0</v>
          </cell>
          <cell r="R1961">
            <v>-4</v>
          </cell>
        </row>
        <row r="1962">
          <cell r="E1962" t="str">
            <v>SCS0004029</v>
          </cell>
          <cell r="F1962" t="str">
            <v>头枕主插管黑色</v>
          </cell>
          <cell r="G1962" t="str">
            <v>B40</v>
          </cell>
          <cell r="H1962" t="str">
            <v>EA</v>
          </cell>
          <cell r="I1962">
            <v>191</v>
          </cell>
          <cell r="J1962">
            <v>0.47320594449999998</v>
          </cell>
          <cell r="K1962">
            <v>0.51280000000000003</v>
          </cell>
          <cell r="L1962">
            <v>90.382335399499993</v>
          </cell>
          <cell r="M1962">
            <v>3700</v>
          </cell>
          <cell r="N1962">
            <v>0.48909683320000003</v>
          </cell>
          <cell r="O1962">
            <v>0.51280000000000003</v>
          </cell>
          <cell r="P1962">
            <v>-2.3703166800000001E-2</v>
          </cell>
          <cell r="Q1962">
            <v>1809.6582828400001</v>
          </cell>
          <cell r="R1962">
            <v>-3887</v>
          </cell>
        </row>
        <row r="1963">
          <cell r="E1963" t="str">
            <v>SCS0004032</v>
          </cell>
          <cell r="F1963" t="str">
            <v>B40后排垫地锁总成R</v>
          </cell>
          <cell r="H1963" t="str">
            <v>EA</v>
          </cell>
          <cell r="I1963">
            <v>446</v>
          </cell>
          <cell r="J1963">
            <v>14.1117431867</v>
          </cell>
          <cell r="K1963">
            <v>15.2925</v>
          </cell>
          <cell r="L1963">
            <v>6293.8374612682001</v>
          </cell>
          <cell r="M1963">
            <v>0</v>
          </cell>
          <cell r="N1963">
            <v>14.5856344024</v>
          </cell>
          <cell r="O1963">
            <v>15.2925</v>
          </cell>
          <cell r="P1963">
            <v>-0.70686559760000001</v>
          </cell>
          <cell r="Q1963">
            <v>0</v>
          </cell>
          <cell r="R1963">
            <v>-4</v>
          </cell>
        </row>
        <row r="1964">
          <cell r="E1964" t="str">
            <v>SCS0004036</v>
          </cell>
          <cell r="F1964" t="str">
            <v>头枕副插管黑色</v>
          </cell>
          <cell r="G1964" t="str">
            <v>B40</v>
          </cell>
          <cell r="H1964" t="str">
            <v>EA</v>
          </cell>
          <cell r="I1964">
            <v>177</v>
          </cell>
          <cell r="J1964">
            <v>0.47320594449999998</v>
          </cell>
          <cell r="K1964">
            <v>0.51280000000000003</v>
          </cell>
          <cell r="L1964">
            <v>83.757452176499996</v>
          </cell>
          <cell r="M1964">
            <v>3700</v>
          </cell>
          <cell r="N1964">
            <v>0.48909683320000003</v>
          </cell>
          <cell r="O1964">
            <v>0.51280000000000003</v>
          </cell>
          <cell r="P1964">
            <v>-2.3703166800000001E-2</v>
          </cell>
          <cell r="Q1964">
            <v>1809.6582828400001</v>
          </cell>
          <cell r="R1964">
            <v>-3873</v>
          </cell>
        </row>
        <row r="1965">
          <cell r="E1965" t="str">
            <v>SCS0004037</v>
          </cell>
          <cell r="F1965" t="str">
            <v>B40L后排边头枕泡沫总成</v>
          </cell>
          <cell r="H1965" t="str">
            <v>EA</v>
          </cell>
          <cell r="I1965">
            <v>4</v>
          </cell>
          <cell r="J1965">
            <v>13.685907196700001</v>
          </cell>
          <cell r="K1965">
            <v>14.965299999999999</v>
          </cell>
          <cell r="L1965">
            <v>54.743628786800002</v>
          </cell>
          <cell r="M1965">
            <v>0</v>
          </cell>
          <cell r="N1965">
            <v>14.965299999999999</v>
          </cell>
          <cell r="O1965">
            <v>14.965299999999999</v>
          </cell>
          <cell r="P1965">
            <v>0</v>
          </cell>
          <cell r="Q1965">
            <v>0</v>
          </cell>
          <cell r="R1965">
            <v>-4</v>
          </cell>
        </row>
        <row r="1966">
          <cell r="E1966" t="str">
            <v>SCS0004047</v>
          </cell>
          <cell r="F1966" t="str">
            <v>B40L扣手减震橡胶塞黑色</v>
          </cell>
          <cell r="H1966" t="str">
            <v>EA</v>
          </cell>
          <cell r="I1966">
            <v>398</v>
          </cell>
          <cell r="J1966">
            <v>0.2122413558</v>
          </cell>
          <cell r="K1966">
            <v>0.23</v>
          </cell>
          <cell r="L1966">
            <v>84.472059608400002</v>
          </cell>
          <cell r="M1966">
            <v>4500</v>
          </cell>
          <cell r="N1966">
            <v>0.2193687044</v>
          </cell>
          <cell r="O1966">
            <v>0.23</v>
          </cell>
          <cell r="P1966">
            <v>-1.06312956E-2</v>
          </cell>
          <cell r="Q1966">
            <v>987.15916979999997</v>
          </cell>
          <cell r="R1966">
            <v>-4691</v>
          </cell>
        </row>
        <row r="1967">
          <cell r="E1967" t="str">
            <v>SCS0004104</v>
          </cell>
          <cell r="F1967" t="str">
            <v>B40V后排快拆折叠机构</v>
          </cell>
          <cell r="H1967" t="str">
            <v>EA</v>
          </cell>
          <cell r="I1967">
            <v>0</v>
          </cell>
          <cell r="J1967">
            <v>53.097299999999997</v>
          </cell>
          <cell r="K1967">
            <v>53.097299999999997</v>
          </cell>
          <cell r="L1967">
            <v>0</v>
          </cell>
          <cell r="M1967">
            <v>4</v>
          </cell>
          <cell r="N1967">
            <v>66.764388306000001</v>
          </cell>
          <cell r="O1967">
            <v>53.097299999999997</v>
          </cell>
          <cell r="P1967">
            <v>13.667088306</v>
          </cell>
          <cell r="Q1967">
            <v>267.057553224</v>
          </cell>
          <cell r="R1967">
            <v>-3</v>
          </cell>
        </row>
        <row r="1968">
          <cell r="E1968" t="str">
            <v>SCS0004106</v>
          </cell>
          <cell r="F1968" t="str">
            <v>B40V后排背折叠机构总成R</v>
          </cell>
          <cell r="H1968" t="str">
            <v>EA</v>
          </cell>
          <cell r="I1968">
            <v>27</v>
          </cell>
          <cell r="J1968">
            <v>14.7575105813</v>
          </cell>
          <cell r="K1968">
            <v>15.9923</v>
          </cell>
          <cell r="L1968">
            <v>398.45278569509998</v>
          </cell>
          <cell r="M1968">
            <v>0</v>
          </cell>
          <cell r="N1968">
            <v>15.2530875301</v>
          </cell>
          <cell r="O1968">
            <v>15.9923</v>
          </cell>
          <cell r="P1968">
            <v>-0.7392124699</v>
          </cell>
          <cell r="Q1968">
            <v>0</v>
          </cell>
          <cell r="R1968">
            <v>-4</v>
          </cell>
        </row>
        <row r="1969">
          <cell r="E1969" t="str">
            <v>SCS0004108</v>
          </cell>
          <cell r="F1969" t="str">
            <v>B40V后排坐垫短拉线</v>
          </cell>
          <cell r="H1969" t="str">
            <v>EA</v>
          </cell>
          <cell r="I1969">
            <v>0</v>
          </cell>
          <cell r="J1969">
            <v>5.6809000000000003</v>
          </cell>
          <cell r="K1969">
            <v>5.6809000000000003</v>
          </cell>
          <cell r="L1969">
            <v>0</v>
          </cell>
          <cell r="M1969">
            <v>8</v>
          </cell>
          <cell r="N1969">
            <v>5.6809000000000003</v>
          </cell>
          <cell r="O1969">
            <v>5.6809000000000003</v>
          </cell>
          <cell r="P1969">
            <v>0</v>
          </cell>
          <cell r="Q1969">
            <v>45.447200000000002</v>
          </cell>
          <cell r="R1969">
            <v>-8</v>
          </cell>
        </row>
        <row r="1970">
          <cell r="E1970" t="str">
            <v>SCS0004109</v>
          </cell>
          <cell r="F1970" t="str">
            <v>B40V后排靠背长拉线</v>
          </cell>
          <cell r="H1970" t="str">
            <v>EA</v>
          </cell>
          <cell r="I1970">
            <v>0</v>
          </cell>
          <cell r="J1970">
            <v>6.2366000000000001</v>
          </cell>
          <cell r="K1970">
            <v>6.2366000000000001</v>
          </cell>
          <cell r="L1970">
            <v>0</v>
          </cell>
          <cell r="M1970">
            <v>8</v>
          </cell>
          <cell r="N1970">
            <v>6.2366000000000001</v>
          </cell>
          <cell r="O1970">
            <v>6.2366000000000001</v>
          </cell>
          <cell r="P1970">
            <v>0</v>
          </cell>
          <cell r="Q1970">
            <v>49.892800000000001</v>
          </cell>
          <cell r="R1970">
            <v>-8</v>
          </cell>
        </row>
        <row r="1971">
          <cell r="E1971" t="str">
            <v>SCS0004110</v>
          </cell>
          <cell r="F1971" t="str">
            <v>B40V后排扣手内支撑</v>
          </cell>
          <cell r="H1971" t="str">
            <v>Ea</v>
          </cell>
          <cell r="I1971">
            <v>-595</v>
          </cell>
          <cell r="J1971">
            <v>3.9592333012999998</v>
          </cell>
          <cell r="K1971">
            <v>4.2905100000000003</v>
          </cell>
          <cell r="L1971">
            <v>-2355.7438142735</v>
          </cell>
          <cell r="M1971">
            <v>0</v>
          </cell>
          <cell r="N1971">
            <v>4.0921228880999996</v>
          </cell>
          <cell r="O1971">
            <v>4.2905100000000003</v>
          </cell>
          <cell r="P1971">
            <v>-0.1983871119</v>
          </cell>
          <cell r="Q1971">
            <v>0</v>
          </cell>
          <cell r="R1971">
            <v>-4</v>
          </cell>
        </row>
        <row r="1972">
          <cell r="E1972" t="str">
            <v>SCS0004111</v>
          </cell>
          <cell r="F1972" t="str">
            <v>B40V后排扣手</v>
          </cell>
          <cell r="H1972" t="str">
            <v>Ea</v>
          </cell>
          <cell r="I1972">
            <v>-583</v>
          </cell>
          <cell r="J1972">
            <v>3.7753861477999999</v>
          </cell>
          <cell r="K1972">
            <v>4.0912800000000002</v>
          </cell>
          <cell r="L1972">
            <v>-2201.0501241674001</v>
          </cell>
          <cell r="M1972">
            <v>0</v>
          </cell>
          <cell r="N1972">
            <v>3.9021209767</v>
          </cell>
          <cell r="O1972">
            <v>4.0912800000000002</v>
          </cell>
          <cell r="P1972">
            <v>-0.18915902330000001</v>
          </cell>
          <cell r="Q1972">
            <v>0</v>
          </cell>
          <cell r="R1972">
            <v>-4</v>
          </cell>
        </row>
        <row r="1973">
          <cell r="E1973" t="str">
            <v>SCS0004112</v>
          </cell>
          <cell r="F1973" t="str">
            <v>B40V后排支撑外壳</v>
          </cell>
          <cell r="H1973" t="str">
            <v>Ea</v>
          </cell>
          <cell r="I1973">
            <v>-491</v>
          </cell>
          <cell r="J1973">
            <v>3.9691717335000001</v>
          </cell>
          <cell r="K1973">
            <v>4.3012800000000002</v>
          </cell>
          <cell r="L1973">
            <v>-1948.8633211485001</v>
          </cell>
          <cell r="M1973">
            <v>0</v>
          </cell>
          <cell r="N1973">
            <v>4.1023950660999997</v>
          </cell>
          <cell r="O1973">
            <v>4.3012800000000002</v>
          </cell>
          <cell r="P1973">
            <v>-0.1988849339</v>
          </cell>
          <cell r="Q1973">
            <v>0</v>
          </cell>
          <cell r="R1973">
            <v>-4</v>
          </cell>
        </row>
        <row r="1974">
          <cell r="E1974" t="str">
            <v>SCS0004113</v>
          </cell>
          <cell r="F1974" t="str">
            <v>B40V后排座无纺布</v>
          </cell>
          <cell r="G1974" t="str">
            <v>100g无纺布</v>
          </cell>
          <cell r="H1974" t="str">
            <v>EA</v>
          </cell>
          <cell r="I1974">
            <v>34</v>
          </cell>
          <cell r="J1974">
            <v>1.0617073695999999</v>
          </cell>
          <cell r="K1974">
            <v>1.1274830031</v>
          </cell>
          <cell r="L1974">
            <v>36.098050566399998</v>
          </cell>
          <cell r="M1974">
            <v>0</v>
          </cell>
          <cell r="N1974">
            <v>1.0998919274000001</v>
          </cell>
          <cell r="O1974">
            <v>1.1274830031</v>
          </cell>
          <cell r="P1974">
            <v>-2.7591075699999999E-2</v>
          </cell>
          <cell r="Q1974">
            <v>0</v>
          </cell>
          <cell r="R1974">
            <v>-3</v>
          </cell>
        </row>
        <row r="1975">
          <cell r="E1975" t="str">
            <v>SCS0004114</v>
          </cell>
          <cell r="F1975" t="str">
            <v>B40V后排背无纺布</v>
          </cell>
          <cell r="G1975" t="str">
            <v>100g无纺布</v>
          </cell>
          <cell r="H1975" t="str">
            <v>EA</v>
          </cell>
          <cell r="I1975">
            <v>34</v>
          </cell>
          <cell r="J1975">
            <v>1.4012019361000001</v>
          </cell>
          <cell r="K1975">
            <v>1.4907715093</v>
          </cell>
          <cell r="L1975">
            <v>47.640865827399999</v>
          </cell>
          <cell r="M1975">
            <v>0</v>
          </cell>
          <cell r="N1975">
            <v>1.4512934129999999</v>
          </cell>
          <cell r="O1975">
            <v>1.4907715093</v>
          </cell>
          <cell r="P1975">
            <v>-3.9478096300000001E-2</v>
          </cell>
          <cell r="Q1975">
            <v>0</v>
          </cell>
          <cell r="R1975">
            <v>-3</v>
          </cell>
        </row>
        <row r="1976">
          <cell r="E1976" t="str">
            <v>SCS0004115</v>
          </cell>
          <cell r="F1976" t="str">
            <v>B40V后排靠背骨架总成</v>
          </cell>
          <cell r="H1976" t="str">
            <v>EA</v>
          </cell>
          <cell r="I1976">
            <v>-617</v>
          </cell>
          <cell r="J1976">
            <v>61.085535260599997</v>
          </cell>
          <cell r="K1976">
            <v>66.196680000000001</v>
          </cell>
          <cell r="L1976">
            <v>-37689.775255790199</v>
          </cell>
          <cell r="M1976">
            <v>0</v>
          </cell>
          <cell r="N1976">
            <v>65.206965882199995</v>
          </cell>
          <cell r="O1976">
            <v>66.196680000000001</v>
          </cell>
          <cell r="P1976">
            <v>-0.98971411779999996</v>
          </cell>
          <cell r="Q1976">
            <v>0</v>
          </cell>
          <cell r="R1976">
            <v>-2</v>
          </cell>
        </row>
        <row r="1977">
          <cell r="E1977" t="str">
            <v>SCS0004116</v>
          </cell>
          <cell r="F1977" t="str">
            <v>B40V后排座垫骨架总成</v>
          </cell>
          <cell r="H1977" t="str">
            <v>EA</v>
          </cell>
          <cell r="I1977">
            <v>-590</v>
          </cell>
          <cell r="J1977">
            <v>98.013381065499999</v>
          </cell>
          <cell r="K1977">
            <v>106.21435</v>
          </cell>
          <cell r="L1977">
            <v>-57827.894828645003</v>
          </cell>
          <cell r="M1977">
            <v>0</v>
          </cell>
          <cell r="N1977">
            <v>101.8492937295</v>
          </cell>
          <cell r="O1977">
            <v>106.21435</v>
          </cell>
          <cell r="P1977">
            <v>-4.3650562705000002</v>
          </cell>
          <cell r="Q1977">
            <v>0</v>
          </cell>
          <cell r="R1977">
            <v>-2</v>
          </cell>
        </row>
        <row r="1978">
          <cell r="E1978" t="str">
            <v>SCS0004117</v>
          </cell>
          <cell r="F1978" t="str">
            <v>B40后排座椅头枕包装膜</v>
          </cell>
          <cell r="H1978" t="str">
            <v>EA</v>
          </cell>
          <cell r="I1978">
            <v>219</v>
          </cell>
          <cell r="J1978">
            <v>0.33238841889999998</v>
          </cell>
          <cell r="K1978">
            <v>0.36020000000000002</v>
          </cell>
          <cell r="L1978">
            <v>72.793063739100006</v>
          </cell>
          <cell r="M1978">
            <v>5</v>
          </cell>
          <cell r="N1978">
            <v>0.36020000000000002</v>
          </cell>
          <cell r="O1978">
            <v>0.36020000000000002</v>
          </cell>
          <cell r="P1978">
            <v>0</v>
          </cell>
          <cell r="Q1978">
            <v>1.8009999999999999</v>
          </cell>
          <cell r="R1978">
            <v>-224</v>
          </cell>
        </row>
        <row r="1979">
          <cell r="E1979" t="str">
            <v>SCS0004118</v>
          </cell>
          <cell r="F1979" t="str">
            <v>B40后排座椅坐垫包装膜</v>
          </cell>
          <cell r="H1979" t="str">
            <v>EA</v>
          </cell>
          <cell r="I1979">
            <v>0</v>
          </cell>
          <cell r="J1979">
            <v>1.4908999999999999</v>
          </cell>
          <cell r="K1979">
            <v>1.4908999999999999</v>
          </cell>
          <cell r="L1979">
            <v>0</v>
          </cell>
          <cell r="M1979">
            <v>4</v>
          </cell>
          <cell r="N1979">
            <v>1.4908999999999999</v>
          </cell>
          <cell r="O1979">
            <v>1.4908999999999999</v>
          </cell>
          <cell r="P1979">
            <v>0</v>
          </cell>
          <cell r="Q1979">
            <v>5.9635999999999996</v>
          </cell>
          <cell r="R1979">
            <v>-4</v>
          </cell>
        </row>
        <row r="1980">
          <cell r="E1980" t="str">
            <v>SCS0004119</v>
          </cell>
          <cell r="F1980" t="str">
            <v>B40V后排座椅靠背包装膜</v>
          </cell>
          <cell r="H1980" t="str">
            <v>EA</v>
          </cell>
          <cell r="I1980">
            <v>84</v>
          </cell>
          <cell r="J1980">
            <v>1.1516400521000001</v>
          </cell>
          <cell r="K1980">
            <v>1.248</v>
          </cell>
          <cell r="L1980">
            <v>96.737764376399994</v>
          </cell>
          <cell r="M1980">
            <v>100</v>
          </cell>
          <cell r="N1980">
            <v>1.1903136658</v>
          </cell>
          <cell r="O1980">
            <v>1.248</v>
          </cell>
          <cell r="P1980">
            <v>-5.7686334200000002E-2</v>
          </cell>
          <cell r="Q1980">
            <v>119.03136658</v>
          </cell>
          <cell r="R1980">
            <v>-4</v>
          </cell>
        </row>
        <row r="1981">
          <cell r="E1981" t="str">
            <v>SCS0004120</v>
          </cell>
          <cell r="F1981" t="str">
            <v>后排座垫泡沫总成</v>
          </cell>
          <cell r="G1981" t="str">
            <v>B40V</v>
          </cell>
          <cell r="H1981" t="str">
            <v>EA</v>
          </cell>
          <cell r="I1981">
            <v>53</v>
          </cell>
          <cell r="J1981">
            <v>44.2174396204</v>
          </cell>
          <cell r="K1981">
            <v>45.828299183600002</v>
          </cell>
          <cell r="L1981">
            <v>2343.5242998812</v>
          </cell>
          <cell r="M1981">
            <v>0</v>
          </cell>
          <cell r="N1981">
            <v>45.740372130099999</v>
          </cell>
          <cell r="O1981">
            <v>45.828299183600002</v>
          </cell>
          <cell r="P1981">
            <v>-8.7927053500000005E-2</v>
          </cell>
          <cell r="Q1981">
            <v>0</v>
          </cell>
          <cell r="R1981">
            <v>-4</v>
          </cell>
        </row>
        <row r="1982">
          <cell r="E1982" t="str">
            <v>SCS0004122</v>
          </cell>
          <cell r="F1982" t="str">
            <v>后排靠背泡沫总成</v>
          </cell>
          <cell r="G1982" t="str">
            <v>B40V</v>
          </cell>
          <cell r="H1982" t="str">
            <v>EA</v>
          </cell>
          <cell r="I1982">
            <v>45</v>
          </cell>
          <cell r="J1982">
            <v>52.012141121500001</v>
          </cell>
          <cell r="K1982">
            <v>54.275198416899997</v>
          </cell>
          <cell r="L1982">
            <v>2340.5463504674999</v>
          </cell>
          <cell r="M1982">
            <v>0</v>
          </cell>
          <cell r="N1982">
            <v>53.796830135800001</v>
          </cell>
          <cell r="O1982">
            <v>54.275198416899997</v>
          </cell>
          <cell r="P1982">
            <v>-0.47836828110000001</v>
          </cell>
          <cell r="Q1982">
            <v>0</v>
          </cell>
          <cell r="R1982">
            <v>-4</v>
          </cell>
        </row>
        <row r="1983">
          <cell r="E1983" t="str">
            <v>SCS0004165</v>
          </cell>
          <cell r="F1983" t="str">
            <v>左座椅靠背骨架焊接总成</v>
          </cell>
          <cell r="G1983" t="str">
            <v>B40L中改后排</v>
          </cell>
          <cell r="H1983" t="str">
            <v>EA</v>
          </cell>
          <cell r="I1983">
            <v>-23623</v>
          </cell>
          <cell r="J1983">
            <v>106.2445345524</v>
          </cell>
          <cell r="K1983">
            <v>115.13422</v>
          </cell>
          <cell r="L1983">
            <v>-2509814.6397313499</v>
          </cell>
          <cell r="M1983">
            <v>0</v>
          </cell>
          <cell r="N1983">
            <v>107.8617130296</v>
          </cell>
          <cell r="O1983">
            <v>115.13422</v>
          </cell>
          <cell r="P1983">
            <v>-7.2725069704000003</v>
          </cell>
          <cell r="Q1983">
            <v>0</v>
          </cell>
          <cell r="R1983">
            <v>-2303</v>
          </cell>
        </row>
        <row r="1984">
          <cell r="E1984" t="str">
            <v>SCS0004166</v>
          </cell>
          <cell r="F1984" t="str">
            <v>右侧地锁缓冲橡胶块</v>
          </cell>
          <cell r="G1984" t="str">
            <v>B40L中改后排</v>
          </cell>
          <cell r="H1984" t="str">
            <v>EA</v>
          </cell>
          <cell r="I1984">
            <v>255</v>
          </cell>
          <cell r="J1984">
            <v>0.6081176237</v>
          </cell>
          <cell r="K1984">
            <v>0.65900000000000003</v>
          </cell>
          <cell r="L1984">
            <v>155.0699940435</v>
          </cell>
          <cell r="M1984">
            <v>4500</v>
          </cell>
          <cell r="N1984">
            <v>0.62853902709999998</v>
          </cell>
          <cell r="O1984">
            <v>0.65900000000000003</v>
          </cell>
          <cell r="P1984">
            <v>-3.0460972900000001E-2</v>
          </cell>
          <cell r="Q1984">
            <v>2828.4256219499998</v>
          </cell>
          <cell r="R1984">
            <v>-4691</v>
          </cell>
        </row>
        <row r="1985">
          <cell r="E1985" t="str">
            <v>SCS0004167</v>
          </cell>
          <cell r="F1985" t="str">
            <v>中改右侧地锁支架电泳</v>
          </cell>
          <cell r="G1985" t="str">
            <v>B40L中改后排</v>
          </cell>
          <cell r="H1985" t="str">
            <v>EA</v>
          </cell>
          <cell r="I1985">
            <v>-47494</v>
          </cell>
          <cell r="J1985">
            <v>0.34368335020000002</v>
          </cell>
          <cell r="K1985">
            <v>0.37243999999999999</v>
          </cell>
          <cell r="L1985">
            <v>-16322.8970343988</v>
          </cell>
          <cell r="M1985">
            <v>0</v>
          </cell>
          <cell r="N1985">
            <v>0.36842497019999998</v>
          </cell>
          <cell r="O1985">
            <v>0.37243999999999999</v>
          </cell>
          <cell r="P1985">
            <v>-4.0150298000000001E-3</v>
          </cell>
          <cell r="Q1985">
            <v>0</v>
          </cell>
          <cell r="R1985">
            <v>-4691</v>
          </cell>
        </row>
        <row r="1986">
          <cell r="E1986" t="str">
            <v>SCS0004168</v>
          </cell>
          <cell r="F1986" t="str">
            <v>左座椅左侧外饰盖组合</v>
          </cell>
          <cell r="G1986" t="str">
            <v>B40L中改后排</v>
          </cell>
          <cell r="H1986" t="str">
            <v>EA</v>
          </cell>
          <cell r="I1986">
            <v>0</v>
          </cell>
          <cell r="J1986">
            <v>5.1273999999999997</v>
          </cell>
          <cell r="K1986">
            <v>5.1273999999999997</v>
          </cell>
          <cell r="L1986">
            <v>0</v>
          </cell>
          <cell r="M1986">
            <v>2354</v>
          </cell>
          <cell r="N1986">
            <v>5.1273999999999997</v>
          </cell>
          <cell r="O1986">
            <v>5.1273999999999997</v>
          </cell>
          <cell r="P1986">
            <v>0</v>
          </cell>
          <cell r="Q1986">
            <v>12069.899600000001</v>
          </cell>
          <cell r="R1986">
            <v>-2354</v>
          </cell>
        </row>
        <row r="1987">
          <cell r="E1987" t="str">
            <v>SCS0004169</v>
          </cell>
          <cell r="F1987" t="str">
            <v>左座椅座垫骨架总成电泳</v>
          </cell>
          <cell r="G1987" t="str">
            <v>B40L中改后排</v>
          </cell>
          <cell r="H1987" t="str">
            <v>EA</v>
          </cell>
          <cell r="I1987">
            <v>-23885</v>
          </cell>
          <cell r="J1987">
            <v>124.0076042005</v>
          </cell>
          <cell r="K1987">
            <v>134.38355999999999</v>
          </cell>
          <cell r="L1987">
            <v>-2961921.62632894</v>
          </cell>
          <cell r="M1987">
            <v>0</v>
          </cell>
          <cell r="N1987">
            <v>127.7084193816</v>
          </cell>
          <cell r="O1987">
            <v>134.38355999999999</v>
          </cell>
          <cell r="P1987">
            <v>-6.6751406184000004</v>
          </cell>
          <cell r="Q1987">
            <v>0</v>
          </cell>
          <cell r="R1987">
            <v>-2346</v>
          </cell>
        </row>
        <row r="1988">
          <cell r="E1988" t="str">
            <v>SCS0004170</v>
          </cell>
          <cell r="F1988" t="str">
            <v>中改左侧地锁支架电泳</v>
          </cell>
          <cell r="G1988" t="str">
            <v>B40L中改后排</v>
          </cell>
          <cell r="H1988" t="str">
            <v>EA</v>
          </cell>
          <cell r="I1988">
            <v>-47651</v>
          </cell>
          <cell r="J1988">
            <v>0.34368335020000002</v>
          </cell>
          <cell r="K1988">
            <v>0.37243999999999999</v>
          </cell>
          <cell r="L1988">
            <v>-16376.8553203802</v>
          </cell>
          <cell r="M1988">
            <v>0</v>
          </cell>
          <cell r="N1988">
            <v>0.36842497019999998</v>
          </cell>
          <cell r="O1988">
            <v>0.37243999999999999</v>
          </cell>
          <cell r="P1988">
            <v>-4.0150298000000001E-3</v>
          </cell>
          <cell r="Q1988">
            <v>0</v>
          </cell>
          <cell r="R1988">
            <v>-4691</v>
          </cell>
        </row>
        <row r="1989">
          <cell r="E1989" t="str">
            <v>SCS0004171</v>
          </cell>
          <cell r="F1989" t="str">
            <v>B40L中改右侧地锁总成</v>
          </cell>
          <cell r="H1989" t="str">
            <v>EA</v>
          </cell>
          <cell r="I1989">
            <v>1894</v>
          </cell>
          <cell r="J1989">
            <v>17.532981562700002</v>
          </cell>
          <cell r="K1989">
            <v>19</v>
          </cell>
          <cell r="L1989">
            <v>33207.467079753798</v>
          </cell>
          <cell r="M1989">
            <v>3528</v>
          </cell>
          <cell r="N1989">
            <v>18.121762540199999</v>
          </cell>
          <cell r="O1989">
            <v>19</v>
          </cell>
          <cell r="P1989">
            <v>-0.87823745980000001</v>
          </cell>
          <cell r="Q1989">
            <v>63933.578241825599</v>
          </cell>
          <cell r="R1989">
            <v>-4691</v>
          </cell>
        </row>
        <row r="1990">
          <cell r="E1990" t="str">
            <v>SCS0004172</v>
          </cell>
          <cell r="F1990" t="str">
            <v>靠背扣手底座</v>
          </cell>
          <cell r="G1990" t="str">
            <v>B40L中改后排</v>
          </cell>
          <cell r="H1990" t="str">
            <v>EA</v>
          </cell>
          <cell r="I1990">
            <v>0</v>
          </cell>
          <cell r="J1990">
            <v>2.6597</v>
          </cell>
          <cell r="K1990">
            <v>2.6597</v>
          </cell>
          <cell r="L1990">
            <v>0</v>
          </cell>
          <cell r="M1990">
            <v>4728</v>
          </cell>
          <cell r="N1990">
            <v>2.5367606225000001</v>
          </cell>
          <cell r="O1990">
            <v>2.6597</v>
          </cell>
          <cell r="P1990">
            <v>-0.1229393775</v>
          </cell>
          <cell r="Q1990">
            <v>11993.804223179999</v>
          </cell>
          <cell r="R1990">
            <v>-4721</v>
          </cell>
        </row>
        <row r="1991">
          <cell r="E1991" t="str">
            <v>SCS0004173</v>
          </cell>
          <cell r="F1991" t="str">
            <v>自由头枕导套</v>
          </cell>
          <cell r="G1991" t="str">
            <v>B40L中改后排</v>
          </cell>
          <cell r="H1991" t="str">
            <v>EA</v>
          </cell>
          <cell r="I1991">
            <v>359</v>
          </cell>
          <cell r="J1991">
            <v>1.9915621478000001</v>
          </cell>
          <cell r="K1991">
            <v>2.1581999999999999</v>
          </cell>
          <cell r="L1991">
            <v>714.97081106020005</v>
          </cell>
          <cell r="M1991">
            <v>8000</v>
          </cell>
          <cell r="N1991">
            <v>2.0584414691999999</v>
          </cell>
          <cell r="O1991">
            <v>2.1581999999999999</v>
          </cell>
          <cell r="P1991">
            <v>-9.9758530799999995E-2</v>
          </cell>
          <cell r="Q1991">
            <v>16467.5317536</v>
          </cell>
          <cell r="R1991">
            <v>-8015</v>
          </cell>
        </row>
        <row r="1992">
          <cell r="E1992" t="str">
            <v>SCS0004174</v>
          </cell>
          <cell r="F1992" t="str">
            <v>B40L中改杯托</v>
          </cell>
          <cell r="H1992" t="str">
            <v>Ea</v>
          </cell>
          <cell r="I1992">
            <v>0</v>
          </cell>
          <cell r="J1992">
            <v>2.0194999999999999</v>
          </cell>
          <cell r="K1992">
            <v>2.0194999999999999</v>
          </cell>
          <cell r="L1992">
            <v>0</v>
          </cell>
          <cell r="M1992">
            <v>2346</v>
          </cell>
          <cell r="N1992">
            <v>2.0194999999999999</v>
          </cell>
          <cell r="O1992">
            <v>2.0194999999999999</v>
          </cell>
          <cell r="P1992">
            <v>0</v>
          </cell>
          <cell r="Q1992">
            <v>4737.7470000000003</v>
          </cell>
          <cell r="R1992">
            <v>-2346</v>
          </cell>
        </row>
        <row r="1993">
          <cell r="E1993" t="str">
            <v>SCS0004175</v>
          </cell>
          <cell r="F1993" t="str">
            <v>B40L中改左侧地锁总成</v>
          </cell>
          <cell r="H1993" t="str">
            <v>EA</v>
          </cell>
          <cell r="I1993">
            <v>1995</v>
          </cell>
          <cell r="J1993">
            <v>17.532981562700002</v>
          </cell>
          <cell r="K1993">
            <v>19</v>
          </cell>
          <cell r="L1993">
            <v>34978.298217586504</v>
          </cell>
          <cell r="M1993">
            <v>3528</v>
          </cell>
          <cell r="N1993">
            <v>18.121762540199999</v>
          </cell>
          <cell r="O1993">
            <v>19</v>
          </cell>
          <cell r="P1993">
            <v>-0.87823745980000001</v>
          </cell>
          <cell r="Q1993">
            <v>63933.578241825599</v>
          </cell>
          <cell r="R1993">
            <v>-4690</v>
          </cell>
        </row>
        <row r="1994">
          <cell r="E1994" t="str">
            <v>SCS0004176</v>
          </cell>
          <cell r="F1994" t="str">
            <v>靠背扣手转体</v>
          </cell>
          <cell r="G1994" t="str">
            <v>B40L中改后排</v>
          </cell>
          <cell r="H1994" t="str">
            <v>EA</v>
          </cell>
          <cell r="I1994">
            <v>0</v>
          </cell>
          <cell r="J1994">
            <v>1.3549</v>
          </cell>
          <cell r="K1994">
            <v>1.3549</v>
          </cell>
          <cell r="L1994">
            <v>0</v>
          </cell>
          <cell r="M1994">
            <v>4720</v>
          </cell>
          <cell r="N1994">
            <v>1.3549</v>
          </cell>
          <cell r="O1994">
            <v>1.3549</v>
          </cell>
          <cell r="P1994">
            <v>0</v>
          </cell>
          <cell r="Q1994">
            <v>6395.1279999999997</v>
          </cell>
          <cell r="R1994">
            <v>-4720</v>
          </cell>
        </row>
        <row r="1995">
          <cell r="E1995" t="str">
            <v>SCS0004177</v>
          </cell>
          <cell r="F1995" t="str">
            <v>B40L中改后排靠背拉线总成</v>
          </cell>
          <cell r="H1995" t="str">
            <v>EA</v>
          </cell>
          <cell r="I1995">
            <v>0</v>
          </cell>
          <cell r="J1995">
            <v>4.4973000000000001</v>
          </cell>
          <cell r="K1995">
            <v>4.4973000000000001</v>
          </cell>
          <cell r="L1995">
            <v>0</v>
          </cell>
          <cell r="M1995">
            <v>4572</v>
          </cell>
          <cell r="N1995">
            <v>4.4973000000000001</v>
          </cell>
          <cell r="O1995">
            <v>4.4973000000000001</v>
          </cell>
          <cell r="P1995">
            <v>0</v>
          </cell>
          <cell r="Q1995">
            <v>20561.655599999998</v>
          </cell>
          <cell r="R1995">
            <v>-4572</v>
          </cell>
        </row>
        <row r="1996">
          <cell r="E1996" t="str">
            <v>SCS0004178</v>
          </cell>
          <cell r="F1996" t="str">
            <v>B40L中改中间安全带总成</v>
          </cell>
          <cell r="H1996" t="str">
            <v>EA</v>
          </cell>
          <cell r="I1996">
            <v>323</v>
          </cell>
          <cell r="J1996">
            <v>32.122267799900001</v>
          </cell>
          <cell r="K1996">
            <v>34.81</v>
          </cell>
          <cell r="L1996">
            <v>10375.4924993677</v>
          </cell>
          <cell r="M1996">
            <v>2660</v>
          </cell>
          <cell r="N1996">
            <v>33.200976527599998</v>
          </cell>
          <cell r="O1996">
            <v>34.81</v>
          </cell>
          <cell r="P1996">
            <v>-1.6090234724000001</v>
          </cell>
          <cell r="Q1996">
            <v>88314.597563415999</v>
          </cell>
          <cell r="R1996">
            <v>-2346</v>
          </cell>
        </row>
        <row r="1997">
          <cell r="E1997" t="str">
            <v>SCS0004179</v>
          </cell>
          <cell r="F1997" t="str">
            <v>座垫织带塑料垫片</v>
          </cell>
          <cell r="G1997" t="str">
            <v>B40L中改后排</v>
          </cell>
          <cell r="H1997" t="str">
            <v>EA</v>
          </cell>
          <cell r="I1997">
            <v>91</v>
          </cell>
          <cell r="J1997">
            <v>0.3506596313</v>
          </cell>
          <cell r="K1997">
            <v>0.38</v>
          </cell>
          <cell r="L1997">
            <v>31.910026448299998</v>
          </cell>
          <cell r="M1997">
            <v>4800</v>
          </cell>
          <cell r="N1997">
            <v>8.4886150800000004E-2</v>
          </cell>
          <cell r="O1997">
            <v>0.38</v>
          </cell>
          <cell r="P1997">
            <v>-0.2951138492</v>
          </cell>
          <cell r="Q1997">
            <v>407.45352384</v>
          </cell>
          <cell r="R1997">
            <v>-4691</v>
          </cell>
        </row>
        <row r="1998">
          <cell r="E1998" t="str">
            <v>SCS0004180</v>
          </cell>
          <cell r="F1998" t="str">
            <v>左侧地锁缓冲橡胶块</v>
          </cell>
          <cell r="G1998" t="str">
            <v>B40L中改后排</v>
          </cell>
          <cell r="H1998" t="str">
            <v>EA</v>
          </cell>
          <cell r="I1998">
            <v>79</v>
          </cell>
          <cell r="J1998">
            <v>0.6081176237</v>
          </cell>
          <cell r="K1998">
            <v>0.65900000000000003</v>
          </cell>
          <cell r="L1998">
            <v>48.041292272299998</v>
          </cell>
          <cell r="M1998">
            <v>4500</v>
          </cell>
          <cell r="N1998">
            <v>0.65900000000000003</v>
          </cell>
          <cell r="O1998">
            <v>0.65900000000000003</v>
          </cell>
          <cell r="P1998">
            <v>0</v>
          </cell>
          <cell r="Q1998">
            <v>2965.5</v>
          </cell>
          <cell r="R1998">
            <v>-4579</v>
          </cell>
        </row>
        <row r="1999">
          <cell r="E1999" t="str">
            <v>SCS0004181</v>
          </cell>
          <cell r="F1999" t="str">
            <v>B40L中改座垫织带组合件</v>
          </cell>
          <cell r="H1999" t="str">
            <v>EA</v>
          </cell>
          <cell r="I1999">
            <v>0</v>
          </cell>
          <cell r="J1999">
            <v>0.7</v>
          </cell>
          <cell r="K1999">
            <v>0.7</v>
          </cell>
          <cell r="L1999">
            <v>0</v>
          </cell>
          <cell r="M1999">
            <v>4690</v>
          </cell>
          <cell r="N1999">
            <v>0.7</v>
          </cell>
          <cell r="O1999">
            <v>0.7</v>
          </cell>
          <cell r="P1999">
            <v>0</v>
          </cell>
          <cell r="Q1999">
            <v>3283</v>
          </cell>
          <cell r="R1999">
            <v>-4690</v>
          </cell>
        </row>
        <row r="2000">
          <cell r="E2000" t="str">
            <v>SCS0004182</v>
          </cell>
          <cell r="F2000" t="str">
            <v>左座椅靠背防护罩</v>
          </cell>
          <cell r="G2000" t="str">
            <v>B40L中改后排</v>
          </cell>
          <cell r="H2000" t="str">
            <v>EA</v>
          </cell>
          <cell r="I2000">
            <v>0</v>
          </cell>
          <cell r="J2000">
            <v>3.18</v>
          </cell>
          <cell r="K2000">
            <v>3.18</v>
          </cell>
          <cell r="L2000">
            <v>0</v>
          </cell>
          <cell r="M2000">
            <v>2342</v>
          </cell>
          <cell r="N2000">
            <v>3.18</v>
          </cell>
          <cell r="O2000">
            <v>3.18</v>
          </cell>
          <cell r="P2000">
            <v>0</v>
          </cell>
          <cell r="Q2000">
            <v>7447.56</v>
          </cell>
          <cell r="R2000">
            <v>-2342</v>
          </cell>
        </row>
        <row r="2001">
          <cell r="E2001" t="str">
            <v>SCS0004183</v>
          </cell>
          <cell r="F2001" t="str">
            <v>左座椅坐垫防护罩</v>
          </cell>
          <cell r="G2001" t="str">
            <v>B40L中改后排</v>
          </cell>
          <cell r="H2001" t="str">
            <v>EA</v>
          </cell>
          <cell r="I2001">
            <v>0</v>
          </cell>
          <cell r="J2001">
            <v>2.33</v>
          </cell>
          <cell r="K2001">
            <v>2.33</v>
          </cell>
          <cell r="L2001">
            <v>0</v>
          </cell>
          <cell r="M2001">
            <v>2341</v>
          </cell>
          <cell r="N2001">
            <v>2.33</v>
          </cell>
          <cell r="O2001">
            <v>2.33</v>
          </cell>
          <cell r="P2001">
            <v>0</v>
          </cell>
          <cell r="Q2001">
            <v>5454.53</v>
          </cell>
          <cell r="R2001">
            <v>-2341</v>
          </cell>
        </row>
        <row r="2002">
          <cell r="E2002" t="str">
            <v>SCS0004184</v>
          </cell>
          <cell r="F2002" t="str">
            <v>主动头枕导套</v>
          </cell>
          <cell r="G2002" t="str">
            <v>B40L中改后排</v>
          </cell>
          <cell r="H2002" t="str">
            <v>EA</v>
          </cell>
          <cell r="I2002">
            <v>369</v>
          </cell>
          <cell r="J2002">
            <v>2.2656303332999999</v>
          </cell>
          <cell r="K2002">
            <v>2.4552</v>
          </cell>
          <cell r="L2002">
            <v>836.01759298770003</v>
          </cell>
          <cell r="M2002">
            <v>8000</v>
          </cell>
          <cell r="N2002">
            <v>2.341713231</v>
          </cell>
          <cell r="O2002">
            <v>2.4552</v>
          </cell>
          <cell r="P2002">
            <v>-0.113486769</v>
          </cell>
          <cell r="Q2002">
            <v>18733.705848000001</v>
          </cell>
          <cell r="R2002">
            <v>-8015</v>
          </cell>
        </row>
        <row r="2003">
          <cell r="E2003" t="str">
            <v>SCS0004185</v>
          </cell>
          <cell r="F2003" t="str">
            <v>后排安全带搭扣（白）</v>
          </cell>
          <cell r="G2003" t="str">
            <v>B40L中改左座椅</v>
          </cell>
          <cell r="H2003" t="str">
            <v>EA</v>
          </cell>
          <cell r="I2003">
            <v>510</v>
          </cell>
          <cell r="J2003">
            <v>8.6834398160999999</v>
          </cell>
          <cell r="K2003">
            <v>9.41</v>
          </cell>
          <cell r="L2003">
            <v>4428.554306211</v>
          </cell>
          <cell r="M2003">
            <v>2400</v>
          </cell>
          <cell r="N2003">
            <v>8.9750413423000008</v>
          </cell>
          <cell r="O2003">
            <v>9.41</v>
          </cell>
          <cell r="P2003">
            <v>-0.43495865769999997</v>
          </cell>
          <cell r="Q2003">
            <v>21540.099221519999</v>
          </cell>
          <cell r="R2003">
            <v>-2346</v>
          </cell>
        </row>
        <row r="2004">
          <cell r="E2004" t="str">
            <v>SCS0004186</v>
          </cell>
          <cell r="F2004" t="str">
            <v>B40L中改左座椅左侧内饰盖</v>
          </cell>
          <cell r="H2004" t="str">
            <v>Ea</v>
          </cell>
          <cell r="I2004">
            <v>0</v>
          </cell>
          <cell r="J2004">
            <v>0.6462</v>
          </cell>
          <cell r="K2004">
            <v>0.6462</v>
          </cell>
          <cell r="L2004">
            <v>0</v>
          </cell>
          <cell r="M2004">
            <v>4690</v>
          </cell>
          <cell r="N2004">
            <v>0.6462</v>
          </cell>
          <cell r="O2004">
            <v>0.6462</v>
          </cell>
          <cell r="P2004">
            <v>0</v>
          </cell>
          <cell r="Q2004">
            <v>3030.6779999999999</v>
          </cell>
          <cell r="R2004">
            <v>-4690</v>
          </cell>
        </row>
        <row r="2005">
          <cell r="E2005" t="str">
            <v>SCS0004187</v>
          </cell>
          <cell r="F2005" t="str">
            <v>座垫挂钩</v>
          </cell>
          <cell r="G2005" t="str">
            <v>B40L中改后排</v>
          </cell>
          <cell r="H2005" t="str">
            <v>EA</v>
          </cell>
          <cell r="I2005">
            <v>0</v>
          </cell>
          <cell r="J2005">
            <v>1.9153</v>
          </cell>
          <cell r="K2005">
            <v>1.9153</v>
          </cell>
          <cell r="L2005">
            <v>0</v>
          </cell>
          <cell r="M2005">
            <v>4690</v>
          </cell>
          <cell r="N2005">
            <v>1.9153</v>
          </cell>
          <cell r="O2005">
            <v>1.9153</v>
          </cell>
          <cell r="P2005">
            <v>0</v>
          </cell>
          <cell r="Q2005">
            <v>8982.7569999999996</v>
          </cell>
          <cell r="R2005">
            <v>-4690</v>
          </cell>
        </row>
        <row r="2006">
          <cell r="E2006" t="str">
            <v>SCS0004188</v>
          </cell>
          <cell r="F2006" t="str">
            <v>靠背扣手盖板</v>
          </cell>
          <cell r="G2006" t="str">
            <v>B40L中改后排</v>
          </cell>
          <cell r="H2006" t="str">
            <v>EA</v>
          </cell>
          <cell r="I2006">
            <v>121</v>
          </cell>
          <cell r="J2006">
            <v>0.3506596313</v>
          </cell>
          <cell r="K2006">
            <v>0.38</v>
          </cell>
          <cell r="L2006">
            <v>42.429815387300003</v>
          </cell>
          <cell r="M2006">
            <v>4816</v>
          </cell>
          <cell r="N2006">
            <v>0.14850307509999999</v>
          </cell>
          <cell r="O2006">
            <v>0.38</v>
          </cell>
          <cell r="P2006">
            <v>-0.23149692490000001</v>
          </cell>
          <cell r="Q2006">
            <v>715.19080968159994</v>
          </cell>
          <cell r="R2006">
            <v>-4691</v>
          </cell>
        </row>
        <row r="2007">
          <cell r="E2007" t="str">
            <v>SCS0004190</v>
          </cell>
          <cell r="F2007" t="str">
            <v>扶手限位饰盖</v>
          </cell>
          <cell r="G2007" t="str">
            <v>B40L中改后排</v>
          </cell>
          <cell r="H2007" t="str">
            <v>EA</v>
          </cell>
          <cell r="I2007">
            <v>0</v>
          </cell>
          <cell r="J2007">
            <v>0.63560000000000005</v>
          </cell>
          <cell r="K2007">
            <v>0.63560000000000005</v>
          </cell>
          <cell r="L2007">
            <v>0</v>
          </cell>
          <cell r="M2007">
            <v>2346</v>
          </cell>
          <cell r="N2007">
            <v>0.63560000000000005</v>
          </cell>
          <cell r="O2007">
            <v>0.63560000000000005</v>
          </cell>
          <cell r="P2007">
            <v>0</v>
          </cell>
          <cell r="Q2007">
            <v>1491.1176</v>
          </cell>
          <cell r="R2007">
            <v>-2346</v>
          </cell>
        </row>
        <row r="2008">
          <cell r="E2008" t="str">
            <v>SCS0004191</v>
          </cell>
          <cell r="F2008" t="str">
            <v>地锁解锁拉带总成</v>
          </cell>
          <cell r="G2008" t="str">
            <v>B40L中改后排</v>
          </cell>
          <cell r="H2008" t="str">
            <v>EA</v>
          </cell>
          <cell r="I2008">
            <v>0</v>
          </cell>
          <cell r="J2008">
            <v>1.1499999999999999</v>
          </cell>
          <cell r="K2008">
            <v>1.1499999999999999</v>
          </cell>
          <cell r="L2008">
            <v>0</v>
          </cell>
          <cell r="M2008">
            <v>4690</v>
          </cell>
          <cell r="N2008">
            <v>1.1499999999999999</v>
          </cell>
          <cell r="O2008">
            <v>1.1499999999999999</v>
          </cell>
          <cell r="P2008">
            <v>0</v>
          </cell>
          <cell r="Q2008">
            <v>5393.5</v>
          </cell>
          <cell r="R2008">
            <v>-4690</v>
          </cell>
        </row>
        <row r="2009">
          <cell r="E2009" t="str">
            <v>SCS0004192</v>
          </cell>
          <cell r="F2009" t="str">
            <v>靠背扣手转轴</v>
          </cell>
          <cell r="G2009" t="str">
            <v>B40L中改后排</v>
          </cell>
          <cell r="H2009" t="str">
            <v>EA</v>
          </cell>
          <cell r="I2009">
            <v>364</v>
          </cell>
          <cell r="J2009">
            <v>0.28947875350000002</v>
          </cell>
          <cell r="K2009">
            <v>0.31369999999999998</v>
          </cell>
          <cell r="L2009">
            <v>105.370266274</v>
          </cell>
          <cell r="M2009">
            <v>4800</v>
          </cell>
          <cell r="N2009">
            <v>0.29919983729999999</v>
          </cell>
          <cell r="O2009">
            <v>0.31369999999999998</v>
          </cell>
          <cell r="P2009">
            <v>-1.4500162699999999E-2</v>
          </cell>
          <cell r="Q2009">
            <v>1436.1592190399999</v>
          </cell>
          <cell r="R2009">
            <v>-4691</v>
          </cell>
        </row>
        <row r="2010">
          <cell r="E2010" t="str">
            <v>SCS0004193</v>
          </cell>
          <cell r="F2010" t="str">
            <v>后排安全带搭扣（黑）</v>
          </cell>
          <cell r="G2010" t="str">
            <v>B40L中改</v>
          </cell>
          <cell r="H2010" t="str">
            <v>EA</v>
          </cell>
          <cell r="I2010">
            <v>463</v>
          </cell>
          <cell r="J2010">
            <v>8.2497292195000007</v>
          </cell>
          <cell r="K2010">
            <v>8.94</v>
          </cell>
          <cell r="L2010">
            <v>3819.6246286285</v>
          </cell>
          <cell r="M2010">
            <v>4760</v>
          </cell>
          <cell r="N2010">
            <v>8.5267661636999996</v>
          </cell>
          <cell r="O2010">
            <v>8.94</v>
          </cell>
          <cell r="P2010">
            <v>-0.41323383629999999</v>
          </cell>
          <cell r="Q2010">
            <v>40587.406939212</v>
          </cell>
          <cell r="R2010">
            <v>-4720</v>
          </cell>
        </row>
        <row r="2011">
          <cell r="E2011" t="str">
            <v>SCS0004194</v>
          </cell>
          <cell r="F2011" t="str">
            <v>B40L中改安全带出口盖板</v>
          </cell>
          <cell r="H2011" t="str">
            <v>Ea</v>
          </cell>
          <cell r="I2011">
            <v>0</v>
          </cell>
          <cell r="J2011">
            <v>4.7906399999999998</v>
          </cell>
          <cell r="K2011">
            <v>4.7906399999999998</v>
          </cell>
          <cell r="L2011">
            <v>0</v>
          </cell>
          <cell r="M2011">
            <v>2338</v>
          </cell>
          <cell r="N2011">
            <v>4.7905699999999998</v>
          </cell>
          <cell r="O2011">
            <v>4.7906399999999998</v>
          </cell>
          <cell r="P2011">
            <v>-6.9999999999999994E-5</v>
          </cell>
          <cell r="Q2011">
            <v>11200.35266</v>
          </cell>
          <cell r="R2011">
            <v>-2338</v>
          </cell>
        </row>
        <row r="2012">
          <cell r="E2012" t="str">
            <v>SCS0004196</v>
          </cell>
          <cell r="F2012" t="str">
            <v>侧头枕防护罩</v>
          </cell>
          <cell r="G2012" t="str">
            <v>B40L中改后排</v>
          </cell>
          <cell r="H2012" t="str">
            <v>EA</v>
          </cell>
          <cell r="I2012">
            <v>0</v>
          </cell>
          <cell r="J2012">
            <v>0.67</v>
          </cell>
          <cell r="K2012">
            <v>0.67</v>
          </cell>
          <cell r="L2012">
            <v>0</v>
          </cell>
          <cell r="M2012">
            <v>7097</v>
          </cell>
          <cell r="N2012">
            <v>0.63903057379999995</v>
          </cell>
          <cell r="O2012">
            <v>0.67</v>
          </cell>
          <cell r="P2012">
            <v>-3.09694262E-2</v>
          </cell>
          <cell r="Q2012">
            <v>4535.1999822586004</v>
          </cell>
          <cell r="R2012">
            <v>-7037</v>
          </cell>
        </row>
        <row r="2013">
          <cell r="E2013" t="str">
            <v>SCS0004197</v>
          </cell>
          <cell r="F2013" t="str">
            <v>左座椅靠背背板</v>
          </cell>
          <cell r="G2013" t="str">
            <v>B40L中改后排</v>
          </cell>
          <cell r="H2013" t="str">
            <v>EA</v>
          </cell>
          <cell r="I2013">
            <v>449</v>
          </cell>
          <cell r="J2013">
            <v>2.9067837854</v>
          </cell>
          <cell r="K2013">
            <v>3.15</v>
          </cell>
          <cell r="L2013">
            <v>1305.1459196446001</v>
          </cell>
          <cell r="M2013">
            <v>3500</v>
          </cell>
          <cell r="N2013">
            <v>3.0043974738000001</v>
          </cell>
          <cell r="O2013">
            <v>3.15</v>
          </cell>
          <cell r="P2013">
            <v>-0.1456025262</v>
          </cell>
          <cell r="Q2013">
            <v>10515.391158300001</v>
          </cell>
          <cell r="R2013">
            <v>-2346</v>
          </cell>
        </row>
        <row r="2014">
          <cell r="E2014" t="str">
            <v>SCS0004198</v>
          </cell>
          <cell r="F2014" t="str">
            <v>B40L座椅扶手外侧饰板</v>
          </cell>
          <cell r="H2014" t="str">
            <v>Ea</v>
          </cell>
          <cell r="I2014">
            <v>0</v>
          </cell>
          <cell r="J2014">
            <v>3.8952200000000001</v>
          </cell>
          <cell r="K2014">
            <v>3.8952200000000001</v>
          </cell>
          <cell r="L2014">
            <v>0</v>
          </cell>
          <cell r="M2014">
            <v>2346</v>
          </cell>
          <cell r="N2014">
            <v>3.8824800000000002</v>
          </cell>
          <cell r="O2014">
            <v>3.8952200000000001</v>
          </cell>
          <cell r="P2014">
            <v>-1.274E-2</v>
          </cell>
          <cell r="Q2014">
            <v>9108.2980800000005</v>
          </cell>
          <cell r="R2014">
            <v>-2346</v>
          </cell>
        </row>
        <row r="2015">
          <cell r="E2015" t="str">
            <v>SCS0004199</v>
          </cell>
          <cell r="F2015" t="str">
            <v>左座椅右侧外饰盖组合</v>
          </cell>
          <cell r="G2015" t="str">
            <v>B40L中改后排</v>
          </cell>
          <cell r="H2015" t="str">
            <v>EA</v>
          </cell>
          <cell r="I2015">
            <v>0</v>
          </cell>
          <cell r="J2015">
            <v>5.4189999999999996</v>
          </cell>
          <cell r="K2015">
            <v>5.4189999999999996</v>
          </cell>
          <cell r="L2015">
            <v>0</v>
          </cell>
          <cell r="M2015">
            <v>2354</v>
          </cell>
          <cell r="N2015">
            <v>5.4189999999999996</v>
          </cell>
          <cell r="O2015">
            <v>5.4189999999999996</v>
          </cell>
          <cell r="P2015">
            <v>0</v>
          </cell>
          <cell r="Q2015">
            <v>12756.325999999999</v>
          </cell>
          <cell r="R2015">
            <v>-2354</v>
          </cell>
        </row>
        <row r="2016">
          <cell r="E2016" t="str">
            <v>SCS0004200</v>
          </cell>
          <cell r="F2016" t="str">
            <v>B40L中改左座椅右侧内饰盖</v>
          </cell>
          <cell r="H2016" t="str">
            <v>Ea</v>
          </cell>
          <cell r="I2016">
            <v>0</v>
          </cell>
          <cell r="J2016">
            <v>0.6462</v>
          </cell>
          <cell r="K2016">
            <v>0.6462</v>
          </cell>
          <cell r="L2016">
            <v>0</v>
          </cell>
          <cell r="M2016">
            <v>4690</v>
          </cell>
          <cell r="N2016">
            <v>0.6462</v>
          </cell>
          <cell r="O2016">
            <v>0.6462</v>
          </cell>
          <cell r="P2016">
            <v>0</v>
          </cell>
          <cell r="Q2016">
            <v>3030.6779999999999</v>
          </cell>
          <cell r="R2016">
            <v>-4690</v>
          </cell>
        </row>
        <row r="2017">
          <cell r="E2017" t="str">
            <v>SCS0004204</v>
          </cell>
          <cell r="F2017" t="str">
            <v>左座椅地锁拉线组合B</v>
          </cell>
          <cell r="H2017" t="str">
            <v>EA</v>
          </cell>
          <cell r="I2017">
            <v>0</v>
          </cell>
          <cell r="J2017">
            <v>6.0956999999999999</v>
          </cell>
          <cell r="K2017">
            <v>6.0956999999999999</v>
          </cell>
          <cell r="L2017">
            <v>0</v>
          </cell>
          <cell r="M2017">
            <v>2336</v>
          </cell>
          <cell r="N2017">
            <v>6.0956999999999999</v>
          </cell>
          <cell r="O2017">
            <v>6.0956999999999999</v>
          </cell>
          <cell r="P2017">
            <v>0</v>
          </cell>
          <cell r="Q2017">
            <v>14239.555200000001</v>
          </cell>
          <cell r="R2017">
            <v>-2336</v>
          </cell>
        </row>
        <row r="2018">
          <cell r="E2018" t="str">
            <v>SCS0004205</v>
          </cell>
          <cell r="F2018" t="str">
            <v>B40L中改地锁拉线组合A</v>
          </cell>
          <cell r="H2018" t="str">
            <v>EA</v>
          </cell>
          <cell r="I2018">
            <v>0</v>
          </cell>
          <cell r="J2018">
            <v>5.5538999999999996</v>
          </cell>
          <cell r="K2018">
            <v>5.5538999999999996</v>
          </cell>
          <cell r="L2018">
            <v>0</v>
          </cell>
          <cell r="M2018">
            <v>4572</v>
          </cell>
          <cell r="N2018">
            <v>5.5538999999999996</v>
          </cell>
          <cell r="O2018">
            <v>5.5538999999999996</v>
          </cell>
          <cell r="P2018">
            <v>0</v>
          </cell>
          <cell r="Q2018">
            <v>25392.430799999998</v>
          </cell>
          <cell r="R2018">
            <v>-4572</v>
          </cell>
        </row>
        <row r="2019">
          <cell r="E2019" t="str">
            <v>SCS0004206</v>
          </cell>
          <cell r="F2019" t="str">
            <v>后排扶手泡沫总成</v>
          </cell>
          <cell r="G2019" t="str">
            <v>B40L中改</v>
          </cell>
          <cell r="H2019" t="str">
            <v>EA</v>
          </cell>
          <cell r="I2019">
            <v>70</v>
          </cell>
          <cell r="J2019">
            <v>18.725429735199999</v>
          </cell>
          <cell r="K2019">
            <v>20.412600000000001</v>
          </cell>
          <cell r="L2019">
            <v>1310.780081464</v>
          </cell>
          <cell r="M2019">
            <v>2185</v>
          </cell>
          <cell r="N2019">
            <v>19.9709</v>
          </cell>
          <cell r="O2019">
            <v>20.412600000000001</v>
          </cell>
          <cell r="P2019">
            <v>-0.44169999999999998</v>
          </cell>
          <cell r="Q2019">
            <v>43636.416499999999</v>
          </cell>
          <cell r="R2019">
            <v>-2255</v>
          </cell>
        </row>
        <row r="2020">
          <cell r="E2020" t="str">
            <v>SCS0004207</v>
          </cell>
          <cell r="F2020" t="str">
            <v>后排外侧头枕泡棉骨架组合</v>
          </cell>
          <cell r="G2020" t="str">
            <v>B40L中改后排</v>
          </cell>
          <cell r="H2020" t="str">
            <v>EA</v>
          </cell>
          <cell r="I2020">
            <v>112</v>
          </cell>
          <cell r="J2020">
            <v>11.924902470399999</v>
          </cell>
          <cell r="K2020">
            <v>12.987500000000001</v>
          </cell>
          <cell r="L2020">
            <v>1335.5890766847999</v>
          </cell>
          <cell r="M2020">
            <v>4247</v>
          </cell>
          <cell r="N2020">
            <v>12.987500000000001</v>
          </cell>
          <cell r="O2020">
            <v>12.987500000000001</v>
          </cell>
          <cell r="P2020">
            <v>0</v>
          </cell>
          <cell r="Q2020">
            <v>55157.912499999999</v>
          </cell>
          <cell r="R2020">
            <v>-4359</v>
          </cell>
        </row>
        <row r="2021">
          <cell r="E2021" t="str">
            <v>SCS0004208</v>
          </cell>
          <cell r="F2021" t="str">
            <v>后排中间头枕泡沫总成</v>
          </cell>
          <cell r="G2021" t="str">
            <v>B40L中改</v>
          </cell>
          <cell r="H2021" t="str">
            <v>EA</v>
          </cell>
          <cell r="I2021">
            <v>30</v>
          </cell>
          <cell r="J2021">
            <v>12.1397276339</v>
          </cell>
          <cell r="K2021">
            <v>13.2203</v>
          </cell>
          <cell r="L2021">
            <v>364.19182901699998</v>
          </cell>
          <cell r="M2021">
            <v>2140</v>
          </cell>
          <cell r="N2021">
            <v>13.2203</v>
          </cell>
          <cell r="O2021">
            <v>13.2203</v>
          </cell>
          <cell r="P2021">
            <v>0</v>
          </cell>
          <cell r="Q2021">
            <v>28291.441999999999</v>
          </cell>
          <cell r="R2021">
            <v>-2170</v>
          </cell>
        </row>
        <row r="2022">
          <cell r="E2022" t="str">
            <v>SCS0004209</v>
          </cell>
          <cell r="F2022" t="str">
            <v>六分靠背泡沫总成</v>
          </cell>
          <cell r="G2022" t="str">
            <v>B40L中改后排</v>
          </cell>
          <cell r="H2022" t="str">
            <v>EA</v>
          </cell>
          <cell r="I2022">
            <v>880</v>
          </cell>
          <cell r="J2022">
            <v>48.380978460800002</v>
          </cell>
          <cell r="K2022">
            <v>50.340209361799999</v>
          </cell>
          <cell r="L2022">
            <v>42575.261045503998</v>
          </cell>
          <cell r="M2022">
            <v>1853</v>
          </cell>
          <cell r="N2022">
            <v>50.043728174999998</v>
          </cell>
          <cell r="O2022">
            <v>50.340209361799999</v>
          </cell>
          <cell r="P2022">
            <v>-0.29648118680000002</v>
          </cell>
          <cell r="Q2022">
            <v>92731.028308274996</v>
          </cell>
          <cell r="R2022">
            <v>-2346</v>
          </cell>
        </row>
        <row r="2023">
          <cell r="E2023" t="str">
            <v>SCS0004239</v>
          </cell>
          <cell r="F2023" t="str">
            <v>四分靠背泡沫总成</v>
          </cell>
          <cell r="G2023" t="str">
            <v>B40L中改后排</v>
          </cell>
          <cell r="H2023" t="str">
            <v>EA</v>
          </cell>
          <cell r="I2023">
            <v>833</v>
          </cell>
          <cell r="J2023">
            <v>31.734559828799998</v>
          </cell>
          <cell r="K2023">
            <v>32.300952725599998</v>
          </cell>
          <cell r="L2023">
            <v>26434.888337390399</v>
          </cell>
          <cell r="M2023">
            <v>1947</v>
          </cell>
          <cell r="N2023">
            <v>32.838300534799998</v>
          </cell>
          <cell r="O2023">
            <v>32.300952725599998</v>
          </cell>
          <cell r="P2023">
            <v>0.53734780920000003</v>
          </cell>
          <cell r="Q2023">
            <v>63936.171141255603</v>
          </cell>
          <cell r="R2023">
            <v>-2345</v>
          </cell>
        </row>
        <row r="2024">
          <cell r="E2024" t="str">
            <v>SCS0004240</v>
          </cell>
          <cell r="F2024" t="str">
            <v>右座椅地锁拉线组合B</v>
          </cell>
          <cell r="H2024" t="str">
            <v>EA</v>
          </cell>
          <cell r="I2024">
            <v>0</v>
          </cell>
          <cell r="J2024">
            <v>5.7615999999999996</v>
          </cell>
          <cell r="K2024">
            <v>5.7615999999999996</v>
          </cell>
          <cell r="L2024">
            <v>0</v>
          </cell>
          <cell r="M2024">
            <v>2332</v>
          </cell>
          <cell r="N2024">
            <v>5.7615999999999996</v>
          </cell>
          <cell r="O2024">
            <v>5.7615999999999996</v>
          </cell>
          <cell r="P2024">
            <v>0</v>
          </cell>
          <cell r="Q2024">
            <v>13436.0512</v>
          </cell>
          <cell r="R2024">
            <v>-2332</v>
          </cell>
        </row>
        <row r="2025">
          <cell r="E2025" t="str">
            <v>SCS0004242</v>
          </cell>
          <cell r="F2025" t="str">
            <v>右座椅左侧外饰盖组合</v>
          </cell>
          <cell r="G2025" t="str">
            <v>B40L中改后排</v>
          </cell>
          <cell r="H2025" t="str">
            <v>EA</v>
          </cell>
          <cell r="I2025">
            <v>0</v>
          </cell>
          <cell r="J2025">
            <v>5.4189999999999996</v>
          </cell>
          <cell r="K2025">
            <v>5.4189999999999996</v>
          </cell>
          <cell r="L2025">
            <v>0</v>
          </cell>
          <cell r="M2025">
            <v>2348</v>
          </cell>
          <cell r="N2025">
            <v>5.4189999999999996</v>
          </cell>
          <cell r="O2025">
            <v>5.4189999999999996</v>
          </cell>
          <cell r="P2025">
            <v>0</v>
          </cell>
          <cell r="Q2025">
            <v>12723.812</v>
          </cell>
          <cell r="R2025">
            <v>-2348</v>
          </cell>
        </row>
        <row r="2026">
          <cell r="E2026" t="str">
            <v>SCS0004244</v>
          </cell>
          <cell r="F2026" t="str">
            <v>右座椅右侧外饰盖组合</v>
          </cell>
          <cell r="G2026" t="str">
            <v>B40L中改后排</v>
          </cell>
          <cell r="H2026" t="str">
            <v>EA</v>
          </cell>
          <cell r="I2026">
            <v>0</v>
          </cell>
          <cell r="J2026">
            <v>5.1273999999999997</v>
          </cell>
          <cell r="K2026">
            <v>5.1273999999999997</v>
          </cell>
          <cell r="L2026">
            <v>0</v>
          </cell>
          <cell r="M2026">
            <v>2348</v>
          </cell>
          <cell r="N2026">
            <v>5.1273999999999997</v>
          </cell>
          <cell r="O2026">
            <v>5.1273999999999997</v>
          </cell>
          <cell r="P2026">
            <v>0</v>
          </cell>
          <cell r="Q2026">
            <v>12039.135200000001</v>
          </cell>
          <cell r="R2026">
            <v>-2348</v>
          </cell>
        </row>
        <row r="2027">
          <cell r="E2027" t="str">
            <v>SCS0004245</v>
          </cell>
          <cell r="F2027" t="str">
            <v>右座椅坐垫防护罩</v>
          </cell>
          <cell r="G2027" t="str">
            <v>B40L中改后排</v>
          </cell>
          <cell r="H2027" t="str">
            <v>EA</v>
          </cell>
          <cell r="I2027">
            <v>0</v>
          </cell>
          <cell r="J2027">
            <v>2.13</v>
          </cell>
          <cell r="K2027">
            <v>2.13</v>
          </cell>
          <cell r="L2027">
            <v>0</v>
          </cell>
          <cell r="M2027">
            <v>2338</v>
          </cell>
          <cell r="N2027">
            <v>2.13</v>
          </cell>
          <cell r="O2027">
            <v>2.13</v>
          </cell>
          <cell r="P2027">
            <v>0</v>
          </cell>
          <cell r="Q2027">
            <v>4979.9399999999996</v>
          </cell>
          <cell r="R2027">
            <v>-2338</v>
          </cell>
        </row>
        <row r="2028">
          <cell r="E2028" t="str">
            <v>SCS0004246</v>
          </cell>
          <cell r="F2028" t="str">
            <v>右座椅靠背防护罩</v>
          </cell>
          <cell r="G2028" t="str">
            <v>B40L中改后排</v>
          </cell>
          <cell r="H2028" t="str">
            <v>EA</v>
          </cell>
          <cell r="I2028">
            <v>0</v>
          </cell>
          <cell r="J2028">
            <v>2.58</v>
          </cell>
          <cell r="K2028">
            <v>2.58</v>
          </cell>
          <cell r="L2028">
            <v>0</v>
          </cell>
          <cell r="M2028">
            <v>2344</v>
          </cell>
          <cell r="N2028">
            <v>2.58</v>
          </cell>
          <cell r="O2028">
            <v>2.58</v>
          </cell>
          <cell r="P2028">
            <v>0</v>
          </cell>
          <cell r="Q2028">
            <v>6047.52</v>
          </cell>
          <cell r="R2028">
            <v>-2344</v>
          </cell>
        </row>
        <row r="2029">
          <cell r="E2029" t="str">
            <v>SCS0004247</v>
          </cell>
          <cell r="F2029" t="str">
            <v>右座椅靠背骨架焊接总成</v>
          </cell>
          <cell r="G2029" t="str">
            <v>B40L中改后排</v>
          </cell>
          <cell r="H2029" t="str">
            <v>EA</v>
          </cell>
          <cell r="I2029">
            <v>-23817</v>
          </cell>
          <cell r="J2029">
            <v>86.1854379177</v>
          </cell>
          <cell r="K2029">
            <v>93.396739999999994</v>
          </cell>
          <cell r="L2029">
            <v>-2052678.5748858601</v>
          </cell>
          <cell r="M2029">
            <v>0</v>
          </cell>
          <cell r="N2029">
            <v>88.456662644000005</v>
          </cell>
          <cell r="O2029">
            <v>93.396739999999994</v>
          </cell>
          <cell r="P2029">
            <v>-4.9400773559999998</v>
          </cell>
          <cell r="Q2029">
            <v>0</v>
          </cell>
          <cell r="R2029">
            <v>-2343.0000000099999</v>
          </cell>
        </row>
        <row r="2030">
          <cell r="E2030" t="str">
            <v>SCS0004248</v>
          </cell>
          <cell r="F2030" t="str">
            <v>右座椅座垫骨架总成电泳</v>
          </cell>
          <cell r="G2030" t="str">
            <v>B40L中改后排</v>
          </cell>
          <cell r="H2030" t="str">
            <v>EA</v>
          </cell>
          <cell r="I2030">
            <v>-23904</v>
          </cell>
          <cell r="J2030">
            <v>95.320961049399997</v>
          </cell>
          <cell r="K2030">
            <v>103.29665</v>
          </cell>
          <cell r="L2030">
            <v>-2278552.25292486</v>
          </cell>
          <cell r="M2030">
            <v>0</v>
          </cell>
          <cell r="N2030">
            <v>96.951276985800007</v>
          </cell>
          <cell r="O2030">
            <v>103.29665</v>
          </cell>
          <cell r="P2030">
            <v>-6.3453730141999998</v>
          </cell>
          <cell r="Q2030">
            <v>0</v>
          </cell>
          <cell r="R2030">
            <v>-2343</v>
          </cell>
        </row>
        <row r="2031">
          <cell r="E2031" t="str">
            <v>SCS0004249</v>
          </cell>
          <cell r="F2031" t="str">
            <v>右座椅靠背背板</v>
          </cell>
          <cell r="G2031" t="str">
            <v>B40L中改后排</v>
          </cell>
          <cell r="H2031" t="str">
            <v>EA</v>
          </cell>
          <cell r="I2031">
            <v>586</v>
          </cell>
          <cell r="J2031">
            <v>1.7532981563000001</v>
          </cell>
          <cell r="K2031">
            <v>1.9</v>
          </cell>
          <cell r="L2031">
            <v>1027.4327195917999</v>
          </cell>
          <cell r="M2031">
            <v>3400</v>
          </cell>
          <cell r="N2031">
            <v>1.8121762539999999</v>
          </cell>
          <cell r="O2031">
            <v>1.9</v>
          </cell>
          <cell r="P2031">
            <v>-8.7823745999999994E-2</v>
          </cell>
          <cell r="Q2031">
            <v>6161.3992636000003</v>
          </cell>
          <cell r="R2031">
            <v>-2444</v>
          </cell>
        </row>
        <row r="2032">
          <cell r="E2032" t="str">
            <v>SCS0004271</v>
          </cell>
          <cell r="F2032" t="str">
            <v>外侧头枕骨架组合</v>
          </cell>
          <cell r="G2032" t="str">
            <v>B40L中改</v>
          </cell>
          <cell r="H2032" t="str">
            <v>EA</v>
          </cell>
          <cell r="I2032">
            <v>1864</v>
          </cell>
          <cell r="J2032">
            <v>7.9753841975000004</v>
          </cell>
          <cell r="K2032">
            <v>8.6426999999999996</v>
          </cell>
          <cell r="L2032">
            <v>14866.11614414</v>
          </cell>
          <cell r="M2032">
            <v>4247</v>
          </cell>
          <cell r="N2032">
            <v>8.2432082687000001</v>
          </cell>
          <cell r="O2032">
            <v>8.6426999999999996</v>
          </cell>
          <cell r="P2032">
            <v>-0.39949173129999999</v>
          </cell>
          <cell r="Q2032">
            <v>35008.905517168903</v>
          </cell>
          <cell r="R2032">
            <v>-2982</v>
          </cell>
        </row>
        <row r="2033">
          <cell r="E2033" t="str">
            <v>SCS0004272</v>
          </cell>
          <cell r="F2033" t="str">
            <v>中间头枕骨架组合</v>
          </cell>
          <cell r="G2033" t="str">
            <v>B40L中改</v>
          </cell>
          <cell r="H2033" t="str">
            <v>EA</v>
          </cell>
          <cell r="I2033">
            <v>862</v>
          </cell>
          <cell r="J2033">
            <v>8.1902093610000009</v>
          </cell>
          <cell r="K2033">
            <v>8.8755000000000006</v>
          </cell>
          <cell r="L2033">
            <v>7059.9604691820005</v>
          </cell>
          <cell r="M2033">
            <v>2140</v>
          </cell>
          <cell r="N2033">
            <v>8.4652475487000007</v>
          </cell>
          <cell r="O2033">
            <v>8.8755000000000006</v>
          </cell>
          <cell r="P2033">
            <v>-0.41025245129999999</v>
          </cell>
          <cell r="Q2033">
            <v>18115.629754218</v>
          </cell>
          <cell r="R2033">
            <v>-1520</v>
          </cell>
        </row>
        <row r="2034">
          <cell r="E2034" t="str">
            <v>SCS0004310</v>
          </cell>
          <cell r="F2034" t="str">
            <v>钢丝2.5*330</v>
          </cell>
          <cell r="H2034" t="str">
            <v>EA</v>
          </cell>
          <cell r="I2034">
            <v>20397</v>
          </cell>
          <cell r="J2034">
            <v>0.14986085290000001</v>
          </cell>
          <cell r="K2034">
            <v>0.16239999999999999</v>
          </cell>
          <cell r="L2034">
            <v>3056.7118166013001</v>
          </cell>
          <cell r="M2034">
            <v>50000</v>
          </cell>
          <cell r="N2034">
            <v>0.15489338089999999</v>
          </cell>
          <cell r="O2034">
            <v>0.16239999999999999</v>
          </cell>
          <cell r="P2034">
            <v>-7.5066191000000004E-3</v>
          </cell>
          <cell r="Q2034">
            <v>7744.6690449999996</v>
          </cell>
          <cell r="R2034">
            <v>-40840</v>
          </cell>
        </row>
        <row r="2035">
          <cell r="E2035" t="str">
            <v>SCS0004316</v>
          </cell>
          <cell r="F2035" t="str">
            <v>靠背扶手支撑钢丝</v>
          </cell>
          <cell r="G2035" t="str">
            <v>B40L中改后排</v>
          </cell>
          <cell r="H2035" t="str">
            <v>EA</v>
          </cell>
          <cell r="I2035">
            <v>166</v>
          </cell>
          <cell r="J2035">
            <v>0.56465428520000005</v>
          </cell>
          <cell r="K2035">
            <v>0.6119</v>
          </cell>
          <cell r="L2035">
            <v>93.732611343200006</v>
          </cell>
          <cell r="M2035">
            <v>2500</v>
          </cell>
          <cell r="N2035">
            <v>0.58361613150000002</v>
          </cell>
          <cell r="O2035">
            <v>0.6119</v>
          </cell>
          <cell r="P2035">
            <v>-2.82838685E-2</v>
          </cell>
          <cell r="Q2035">
            <v>1459.0403287500001</v>
          </cell>
          <cell r="R2035">
            <v>-1853</v>
          </cell>
        </row>
        <row r="2036">
          <cell r="E2036" t="str">
            <v>SCS0004324</v>
          </cell>
          <cell r="F2036" t="str">
            <v>左座椅泡沫填充块</v>
          </cell>
          <cell r="G2036" t="str">
            <v>B40L后排中改</v>
          </cell>
          <cell r="H2036" t="str">
            <v>EA</v>
          </cell>
          <cell r="I2036">
            <v>487</v>
          </cell>
          <cell r="J2036">
            <v>4.5821063130999997</v>
          </cell>
          <cell r="K2036">
            <v>4.9654999999999996</v>
          </cell>
          <cell r="L2036">
            <v>2231.4857744797</v>
          </cell>
          <cell r="M2036">
            <v>2700</v>
          </cell>
          <cell r="N2036">
            <v>4.7359795732999999</v>
          </cell>
          <cell r="O2036">
            <v>4.9654999999999996</v>
          </cell>
          <cell r="P2036">
            <v>-0.2295204267</v>
          </cell>
          <cell r="Q2036">
            <v>12787.14484791</v>
          </cell>
          <cell r="R2036">
            <v>-1853</v>
          </cell>
        </row>
        <row r="2037">
          <cell r="E2037" t="str">
            <v>SCS0004332</v>
          </cell>
          <cell r="F2037" t="str">
            <v>B40四分座（无纺布）</v>
          </cell>
          <cell r="H2037" t="str">
            <v>EA</v>
          </cell>
          <cell r="I2037">
            <v>1191</v>
          </cell>
          <cell r="J2037">
            <v>2.6828230155999999</v>
          </cell>
          <cell r="K2037">
            <v>2.9073000000000002</v>
          </cell>
          <cell r="L2037">
            <v>3195.2422115795998</v>
          </cell>
          <cell r="M2037">
            <v>2800</v>
          </cell>
          <cell r="N2037">
            <v>2.7729158017</v>
          </cell>
          <cell r="O2037">
            <v>2.9073000000000002</v>
          </cell>
          <cell r="P2037">
            <v>-0.13438419830000001</v>
          </cell>
          <cell r="Q2037">
            <v>7764.1642447599997</v>
          </cell>
          <cell r="R2037">
            <v>-2047</v>
          </cell>
        </row>
        <row r="2038">
          <cell r="E2038" t="str">
            <v>SCS0004333</v>
          </cell>
          <cell r="F2038" t="str">
            <v>B40六分座（无纺布）</v>
          </cell>
          <cell r="H2038" t="str">
            <v>EA</v>
          </cell>
          <cell r="I2038">
            <v>943</v>
          </cell>
          <cell r="J2038">
            <v>3.4990294467999998</v>
          </cell>
          <cell r="K2038">
            <v>3.7917999999999998</v>
          </cell>
          <cell r="L2038">
            <v>3299.5847683324</v>
          </cell>
          <cell r="M2038">
            <v>2775</v>
          </cell>
          <cell r="N2038">
            <v>3.6165315368000002</v>
          </cell>
          <cell r="O2038">
            <v>3.7917999999999998</v>
          </cell>
          <cell r="P2038">
            <v>-0.1752684632</v>
          </cell>
          <cell r="Q2038">
            <v>10035.87501462</v>
          </cell>
          <cell r="R2038">
            <v>-2152</v>
          </cell>
        </row>
        <row r="2039">
          <cell r="E2039" t="str">
            <v>SCS0005306</v>
          </cell>
          <cell r="F2039" t="str">
            <v>扶手骨架组合</v>
          </cell>
          <cell r="G2039" t="str">
            <v>B40L中改</v>
          </cell>
          <cell r="H2039" t="str">
            <v>EA</v>
          </cell>
          <cell r="I2039">
            <v>0</v>
          </cell>
          <cell r="J2039">
            <v>11.743600000000001</v>
          </cell>
          <cell r="K2039">
            <v>11.743600000000001</v>
          </cell>
          <cell r="L2039">
            <v>0</v>
          </cell>
          <cell r="M2039">
            <v>2185</v>
          </cell>
          <cell r="N2039">
            <v>11.743600000000001</v>
          </cell>
          <cell r="O2039">
            <v>11.743600000000001</v>
          </cell>
          <cell r="P2039">
            <v>0</v>
          </cell>
          <cell r="Q2039">
            <v>25659.766</v>
          </cell>
          <cell r="R2039">
            <v>-2185</v>
          </cell>
        </row>
        <row r="2040">
          <cell r="E2040" t="str">
            <v>SCS0005307</v>
          </cell>
          <cell r="F2040" t="str">
            <v>后排外侧头枕杆</v>
          </cell>
          <cell r="G2040" t="str">
            <v>C50E</v>
          </cell>
          <cell r="H2040" t="str">
            <v>EA</v>
          </cell>
          <cell r="I2040">
            <v>3020</v>
          </cell>
          <cell r="J2040">
            <v>6.7493673919999999</v>
          </cell>
          <cell r="K2040">
            <v>7.3140999999999998</v>
          </cell>
          <cell r="L2040">
            <v>20383.089523840001</v>
          </cell>
          <cell r="M2040">
            <v>0</v>
          </cell>
          <cell r="N2040">
            <v>6.9760201786999998</v>
          </cell>
          <cell r="O2040">
            <v>7.3140999999999998</v>
          </cell>
          <cell r="P2040">
            <v>-0.33807982130000003</v>
          </cell>
          <cell r="Q2040">
            <v>0</v>
          </cell>
          <cell r="R2040">
            <v>0</v>
          </cell>
        </row>
        <row r="2041">
          <cell r="E2041" t="str">
            <v>SCS0005333</v>
          </cell>
          <cell r="F2041" t="str">
            <v>B40L中改后座椅前安装护盖</v>
          </cell>
          <cell r="G2041" t="str">
            <v>B00012200</v>
          </cell>
          <cell r="H2041" t="str">
            <v>Ea</v>
          </cell>
          <cell r="I2041">
            <v>9320</v>
          </cell>
          <cell r="J2041">
            <v>0.91476024330000005</v>
          </cell>
          <cell r="K2041">
            <v>0.99129999999999996</v>
          </cell>
          <cell r="L2041">
            <v>8525.5654675559999</v>
          </cell>
          <cell r="M2041">
            <v>9200</v>
          </cell>
          <cell r="N2041">
            <v>0.94547911610000002</v>
          </cell>
          <cell r="O2041">
            <v>0.99129999999999996</v>
          </cell>
          <cell r="P2041">
            <v>-4.5820883899999998E-2</v>
          </cell>
          <cell r="Q2041">
            <v>8698.4078681200008</v>
          </cell>
          <cell r="R2041">
            <v>-9708</v>
          </cell>
        </row>
        <row r="2042">
          <cell r="E2042" t="str">
            <v>SCS0005334</v>
          </cell>
          <cell r="F2042" t="str">
            <v>B40L中改后座椅后安装护盖</v>
          </cell>
          <cell r="G2042" t="str">
            <v>B00012199</v>
          </cell>
          <cell r="H2042" t="str">
            <v>Ea</v>
          </cell>
          <cell r="I2042">
            <v>10068</v>
          </cell>
          <cell r="J2042">
            <v>1.1083612713</v>
          </cell>
          <cell r="K2042">
            <v>1.2011000000000001</v>
          </cell>
          <cell r="L2042">
            <v>11158.981279448401</v>
          </cell>
          <cell r="M2042">
            <v>9200</v>
          </cell>
          <cell r="N2042">
            <v>1.1455815255999999</v>
          </cell>
          <cell r="O2042">
            <v>1.2011000000000001</v>
          </cell>
          <cell r="P2042">
            <v>-5.5518474399999997E-2</v>
          </cell>
          <cell r="Q2042">
            <v>10539.350035519999</v>
          </cell>
          <cell r="R2042">
            <v>-9708</v>
          </cell>
        </row>
        <row r="2043">
          <cell r="E2043" t="str">
            <v>SCS0006611</v>
          </cell>
          <cell r="F2043" t="str">
            <v>C50头枕包装袋</v>
          </cell>
          <cell r="H2043" t="str">
            <v>EA</v>
          </cell>
          <cell r="I2043">
            <v>1900</v>
          </cell>
          <cell r="J2043">
            <v>0.168316623</v>
          </cell>
          <cell r="K2043">
            <v>0.18240000000000001</v>
          </cell>
          <cell r="L2043">
            <v>319.80158369999998</v>
          </cell>
          <cell r="M2043">
            <v>0</v>
          </cell>
          <cell r="N2043">
            <v>0.1739689204</v>
          </cell>
          <cell r="O2043">
            <v>0.18240000000000001</v>
          </cell>
          <cell r="P2043">
            <v>-8.4310796000000004E-3</v>
          </cell>
          <cell r="Q2043">
            <v>0</v>
          </cell>
          <cell r="R2043">
            <v>0</v>
          </cell>
        </row>
        <row r="2044">
          <cell r="E2044" t="str">
            <v>SCS0006613</v>
          </cell>
          <cell r="F2044" t="str">
            <v>后排座椅总成</v>
          </cell>
          <cell r="G2044" t="str">
            <v>B00022659_IB11</v>
          </cell>
          <cell r="H2044" t="str">
            <v>EA</v>
          </cell>
          <cell r="I2044">
            <v>7</v>
          </cell>
          <cell r="J2044">
            <v>486.97908343469999</v>
          </cell>
          <cell r="K2044">
            <v>518.82075693590002</v>
          </cell>
          <cell r="L2044">
            <v>3408.8535840428999</v>
          </cell>
          <cell r="M2044">
            <v>1</v>
          </cell>
          <cell r="N2044">
            <v>521.97487864560003</v>
          </cell>
          <cell r="O2044">
            <v>518.82075693590002</v>
          </cell>
          <cell r="P2044">
            <v>3.1541217097000001</v>
          </cell>
          <cell r="Q2044">
            <v>521.97487864560003</v>
          </cell>
          <cell r="R2044">
            <v>-6</v>
          </cell>
        </row>
        <row r="2045">
          <cell r="E2045" t="str">
            <v>SCS0006614</v>
          </cell>
          <cell r="F2045" t="str">
            <v>后排座椅总成</v>
          </cell>
          <cell r="G2045" t="str">
            <v>B00022659_IG42</v>
          </cell>
          <cell r="H2045" t="str">
            <v>EA</v>
          </cell>
          <cell r="I2045">
            <v>3</v>
          </cell>
          <cell r="J2045">
            <v>487.05438297659998</v>
          </cell>
          <cell r="K2045">
            <v>518.9023569359</v>
          </cell>
          <cell r="L2045">
            <v>1461.1631489297999</v>
          </cell>
          <cell r="M2045">
            <v>2</v>
          </cell>
          <cell r="N2045">
            <v>522.05270684679999</v>
          </cell>
          <cell r="O2045">
            <v>518.9023569359</v>
          </cell>
          <cell r="P2045">
            <v>3.1503499109000002</v>
          </cell>
          <cell r="Q2045">
            <v>1044.1054136936</v>
          </cell>
          <cell r="R2045">
            <v>0</v>
          </cell>
        </row>
        <row r="2046">
          <cell r="E2046" t="str">
            <v>SCS0006621</v>
          </cell>
          <cell r="F2046" t="str">
            <v>B40V后排安全带双搭扣</v>
          </cell>
          <cell r="H2046" t="str">
            <v>EA</v>
          </cell>
          <cell r="I2046">
            <v>131</v>
          </cell>
          <cell r="J2046">
            <v>15.632037245899999</v>
          </cell>
          <cell r="K2046">
            <v>16.940000000000001</v>
          </cell>
          <cell r="L2046">
            <v>2047.7968792129</v>
          </cell>
          <cell r="M2046">
            <v>0</v>
          </cell>
          <cell r="N2046">
            <v>16.156981970099999</v>
          </cell>
          <cell r="O2046">
            <v>16.940000000000001</v>
          </cell>
          <cell r="P2046">
            <v>-0.78301802990000002</v>
          </cell>
          <cell r="Q2046">
            <v>0</v>
          </cell>
          <cell r="R2046">
            <v>-4</v>
          </cell>
        </row>
        <row r="2047">
          <cell r="E2047" t="str">
            <v>SCS0006659</v>
          </cell>
          <cell r="F2047" t="str">
            <v>后排座椅总成</v>
          </cell>
          <cell r="G2047" t="str">
            <v>B00022659_IE25</v>
          </cell>
          <cell r="H2047" t="str">
            <v>EA</v>
          </cell>
          <cell r="I2047">
            <v>7</v>
          </cell>
          <cell r="J2047">
            <v>486.97908343469999</v>
          </cell>
          <cell r="K2047">
            <v>518.82075693590002</v>
          </cell>
          <cell r="L2047">
            <v>3408.8535840428999</v>
          </cell>
          <cell r="M2047">
            <v>1</v>
          </cell>
          <cell r="N2047">
            <v>521.97487864560003</v>
          </cell>
          <cell r="O2047">
            <v>518.82075693590002</v>
          </cell>
          <cell r="P2047">
            <v>3.1541217097000001</v>
          </cell>
          <cell r="Q2047">
            <v>521.97487864560003</v>
          </cell>
          <cell r="R2047">
            <v>-1</v>
          </cell>
        </row>
        <row r="2048">
          <cell r="E2048" t="str">
            <v>SCS0007499</v>
          </cell>
          <cell r="F2048" t="str">
            <v>后排头枕总成（带面套）</v>
          </cell>
          <cell r="G2048" t="str">
            <v>128418135</v>
          </cell>
          <cell r="H2048" t="str">
            <v>EA</v>
          </cell>
          <cell r="I2048">
            <v>5</v>
          </cell>
          <cell r="J2048">
            <v>36.223952975700001</v>
          </cell>
          <cell r="K2048">
            <v>35.945</v>
          </cell>
          <cell r="L2048">
            <v>181.11976487850001</v>
          </cell>
          <cell r="M2048">
            <v>0</v>
          </cell>
          <cell r="N2048">
            <v>37.426546085399998</v>
          </cell>
          <cell r="O2048">
            <v>35.945</v>
          </cell>
          <cell r="P2048">
            <v>1.4815460854</v>
          </cell>
          <cell r="Q2048">
            <v>0</v>
          </cell>
          <cell r="R2048">
            <v>0</v>
          </cell>
        </row>
        <row r="2049">
          <cell r="E2049" t="str">
            <v>SCS0010801</v>
          </cell>
          <cell r="F2049" t="str">
            <v>六分座垫泡沫总成</v>
          </cell>
          <cell r="G2049" t="str">
            <v>B40L中改后排舒适性</v>
          </cell>
          <cell r="H2049" t="str">
            <v>EA</v>
          </cell>
          <cell r="I2049">
            <v>560</v>
          </cell>
          <cell r="J2049">
            <v>38.744015290299998</v>
          </cell>
          <cell r="K2049">
            <v>39.896902866300003</v>
          </cell>
          <cell r="L2049">
            <v>21696.648562568</v>
          </cell>
          <cell r="M2049">
            <v>2152</v>
          </cell>
          <cell r="N2049">
            <v>40.083142888300003</v>
          </cell>
          <cell r="O2049">
            <v>39.896902866300003</v>
          </cell>
          <cell r="P2049">
            <v>0.18624002200000001</v>
          </cell>
          <cell r="Q2049">
            <v>86258.923495621595</v>
          </cell>
          <cell r="R2049">
            <v>-2346</v>
          </cell>
        </row>
        <row r="2050">
          <cell r="E2050" t="str">
            <v>SCS0010802</v>
          </cell>
          <cell r="F2050" t="str">
            <v>四分座垫泡沫总成</v>
          </cell>
          <cell r="G2050" t="str">
            <v>B40L中改后排舒适性</v>
          </cell>
          <cell r="H2050" t="str">
            <v>EA</v>
          </cell>
          <cell r="I2050">
            <v>792</v>
          </cell>
          <cell r="J2050">
            <v>32.184820240999997</v>
          </cell>
          <cell r="K2050">
            <v>32.788887296200002</v>
          </cell>
          <cell r="L2050">
            <v>25490.377630872001</v>
          </cell>
          <cell r="M2050">
            <v>2047</v>
          </cell>
          <cell r="N2050">
            <v>33.303681294</v>
          </cell>
          <cell r="O2050">
            <v>32.788887296200002</v>
          </cell>
          <cell r="P2050">
            <v>0.51479399780000001</v>
          </cell>
          <cell r="Q2050">
            <v>68172.635608818004</v>
          </cell>
          <cell r="R2050">
            <v>-2345</v>
          </cell>
        </row>
        <row r="2051">
          <cell r="E2051" t="str">
            <v>SCS0010814</v>
          </cell>
          <cell r="F2051" t="str">
            <v>左座垫-舒适性泡棉1</v>
          </cell>
          <cell r="G2051" t="str">
            <v>B40L中改舒适性左</v>
          </cell>
          <cell r="H2051" t="str">
            <v>EA</v>
          </cell>
          <cell r="I2051">
            <v>1686</v>
          </cell>
          <cell r="J2051">
            <v>4.508836906</v>
          </cell>
          <cell r="K2051">
            <v>4.8860999999999999</v>
          </cell>
          <cell r="L2051">
            <v>7601.8990235159999</v>
          </cell>
          <cell r="M2051">
            <v>660</v>
          </cell>
          <cell r="N2051">
            <v>4.8860999999999999</v>
          </cell>
          <cell r="O2051">
            <v>4.8860999999999999</v>
          </cell>
          <cell r="P2051">
            <v>0</v>
          </cell>
          <cell r="Q2051">
            <v>3224.826</v>
          </cell>
          <cell r="R2051">
            <v>-2346</v>
          </cell>
        </row>
        <row r="2052">
          <cell r="E2052" t="str">
            <v>SCS0010815</v>
          </cell>
          <cell r="F2052" t="str">
            <v>左座垫-舒适性泡棉2</v>
          </cell>
          <cell r="G2052" t="str">
            <v>B40L中改舒适性左</v>
          </cell>
          <cell r="H2052" t="str">
            <v>EA</v>
          </cell>
          <cell r="I2052">
            <v>1664</v>
          </cell>
          <cell r="J2052">
            <v>0.80707082500000005</v>
          </cell>
          <cell r="K2052">
            <v>0.87460000000000004</v>
          </cell>
          <cell r="L2052">
            <v>1342.9658528</v>
          </cell>
          <cell r="M2052">
            <v>682</v>
          </cell>
          <cell r="N2052">
            <v>0.87460000000000004</v>
          </cell>
          <cell r="O2052">
            <v>0.87460000000000004</v>
          </cell>
          <cell r="P2052">
            <v>0</v>
          </cell>
          <cell r="Q2052">
            <v>596.47720000000004</v>
          </cell>
          <cell r="R2052">
            <v>-2346</v>
          </cell>
        </row>
        <row r="2053">
          <cell r="E2053" t="str">
            <v>SCS0010816</v>
          </cell>
          <cell r="F2053" t="str">
            <v>左座垫-舒适性泡棉3</v>
          </cell>
          <cell r="G2053" t="str">
            <v>B40L中改舒适性左</v>
          </cell>
          <cell r="H2053" t="str">
            <v>EA</v>
          </cell>
          <cell r="I2053">
            <v>1652</v>
          </cell>
          <cell r="J2053">
            <v>2.8684880625</v>
          </cell>
          <cell r="K2053">
            <v>3.1084999999999998</v>
          </cell>
          <cell r="L2053">
            <v>4738.7422792500001</v>
          </cell>
          <cell r="M2053">
            <v>694</v>
          </cell>
          <cell r="N2053">
            <v>3.1084999999999998</v>
          </cell>
          <cell r="O2053">
            <v>3.1084999999999998</v>
          </cell>
          <cell r="P2053">
            <v>0</v>
          </cell>
          <cell r="Q2053">
            <v>2157.299</v>
          </cell>
          <cell r="R2053">
            <v>-2346</v>
          </cell>
        </row>
        <row r="2054">
          <cell r="E2054" t="str">
            <v>SCS0010818</v>
          </cell>
          <cell r="F2054" t="str">
            <v>左座垫-舒适性泡棉4</v>
          </cell>
          <cell r="G2054" t="str">
            <v>B40L中改舒适性左</v>
          </cell>
          <cell r="H2054" t="str">
            <v>EA</v>
          </cell>
          <cell r="I2054">
            <v>1624</v>
          </cell>
          <cell r="J2054">
            <v>0.83337029730000001</v>
          </cell>
          <cell r="K2054">
            <v>0.90310000000000001</v>
          </cell>
          <cell r="L2054">
            <v>1353.3933628151999</v>
          </cell>
          <cell r="M2054">
            <v>722</v>
          </cell>
          <cell r="N2054">
            <v>0.90310000000000001</v>
          </cell>
          <cell r="O2054">
            <v>0.90310000000000001</v>
          </cell>
          <cell r="P2054">
            <v>0</v>
          </cell>
          <cell r="Q2054">
            <v>652.03819999999996</v>
          </cell>
          <cell r="R2054">
            <v>-2346</v>
          </cell>
        </row>
        <row r="2055">
          <cell r="E2055" t="str">
            <v>SCS0010819</v>
          </cell>
          <cell r="F2055" t="str">
            <v>右座垫-舒适性泡棉5</v>
          </cell>
          <cell r="G2055" t="str">
            <v>B40L中改舒适性右</v>
          </cell>
          <cell r="H2055" t="str">
            <v>EA</v>
          </cell>
          <cell r="I2055">
            <v>1734</v>
          </cell>
          <cell r="J2055">
            <v>4.6667260189000004</v>
          </cell>
          <cell r="K2055">
            <v>5.0571999999999999</v>
          </cell>
          <cell r="L2055">
            <v>8092.1029167726001</v>
          </cell>
          <cell r="M2055">
            <v>610</v>
          </cell>
          <cell r="N2055">
            <v>5.0571999999999999</v>
          </cell>
          <cell r="O2055">
            <v>5.0571999999999999</v>
          </cell>
          <cell r="P2055">
            <v>0</v>
          </cell>
          <cell r="Q2055">
            <v>3084.8919999999998</v>
          </cell>
          <cell r="R2055">
            <v>-2344</v>
          </cell>
        </row>
        <row r="2056">
          <cell r="E2056" t="str">
            <v>SCS0010820</v>
          </cell>
          <cell r="F2056" t="str">
            <v>右座垫-舒适性泡棉6</v>
          </cell>
          <cell r="H2056" t="str">
            <v>EA</v>
          </cell>
          <cell r="I2056">
            <v>1699</v>
          </cell>
          <cell r="J2056">
            <v>0.90350222359999999</v>
          </cell>
          <cell r="K2056">
            <v>0.97909999999999997</v>
          </cell>
          <cell r="L2056">
            <v>1535.0502778964001</v>
          </cell>
          <cell r="M2056">
            <v>645</v>
          </cell>
          <cell r="N2056">
            <v>0.97909999999999997</v>
          </cell>
          <cell r="O2056">
            <v>0.97909999999999997</v>
          </cell>
          <cell r="P2056">
            <v>0</v>
          </cell>
          <cell r="Q2056">
            <v>631.51949999999999</v>
          </cell>
          <cell r="R2056">
            <v>-2344</v>
          </cell>
        </row>
        <row r="2057">
          <cell r="E2057" t="str">
            <v>SCS0010821</v>
          </cell>
          <cell r="F2057" t="str">
            <v>右座垫-舒适性泡棉7</v>
          </cell>
          <cell r="H2057" t="str">
            <v>EA</v>
          </cell>
          <cell r="I2057">
            <v>1750</v>
          </cell>
          <cell r="J2057">
            <v>0.82460380649999998</v>
          </cell>
          <cell r="K2057">
            <v>0.89359999999999995</v>
          </cell>
          <cell r="L2057">
            <v>1443.056661375</v>
          </cell>
          <cell r="M2057">
            <v>594</v>
          </cell>
          <cell r="N2057">
            <v>0.89359999999999995</v>
          </cell>
          <cell r="O2057">
            <v>0.89359999999999995</v>
          </cell>
          <cell r="P2057">
            <v>0</v>
          </cell>
          <cell r="Q2057">
            <v>530.79840000000002</v>
          </cell>
          <cell r="R2057">
            <v>-2344</v>
          </cell>
        </row>
        <row r="2058">
          <cell r="E2058" t="str">
            <v>SCS0010822</v>
          </cell>
          <cell r="F2058" t="str">
            <v>右座垫-舒适性泡棉8</v>
          </cell>
          <cell r="G2058" t="str">
            <v>B40L中改舒适性右</v>
          </cell>
          <cell r="H2058" t="str">
            <v>EA</v>
          </cell>
          <cell r="I2058">
            <v>1749</v>
          </cell>
          <cell r="J2058">
            <v>2.7631978943000002</v>
          </cell>
          <cell r="K2058">
            <v>2.9944000000000002</v>
          </cell>
          <cell r="L2058">
            <v>4832.8331171307</v>
          </cell>
          <cell r="M2058">
            <v>595</v>
          </cell>
          <cell r="N2058">
            <v>2.9944000000000002</v>
          </cell>
          <cell r="O2058">
            <v>2.9944000000000002</v>
          </cell>
          <cell r="P2058">
            <v>0</v>
          </cell>
          <cell r="Q2058">
            <v>1781.6679999999999</v>
          </cell>
          <cell r="R2058">
            <v>-2344</v>
          </cell>
        </row>
        <row r="2059">
          <cell r="E2059" t="str">
            <v>SCS0011903</v>
          </cell>
          <cell r="F2059" t="str">
            <v>后排座椅左总成</v>
          </cell>
          <cell r="G2059" t="str">
            <v>B00007325_IE34</v>
          </cell>
          <cell r="H2059" t="str">
            <v>EA</v>
          </cell>
          <cell r="I2059">
            <v>183</v>
          </cell>
          <cell r="J2059">
            <v>559.75888759839995</v>
          </cell>
          <cell r="K2059">
            <v>597.7214142281</v>
          </cell>
          <cell r="L2059">
            <v>102435.87643050701</v>
          </cell>
          <cell r="M2059">
            <v>190</v>
          </cell>
          <cell r="N2059">
            <v>575.18259413169994</v>
          </cell>
          <cell r="O2059">
            <v>597.7214142281</v>
          </cell>
          <cell r="P2059">
            <v>-22.538820096399999</v>
          </cell>
          <cell r="Q2059">
            <v>109284.692885023</v>
          </cell>
          <cell r="R2059">
            <v>-177</v>
          </cell>
        </row>
        <row r="2060">
          <cell r="E2060" t="str">
            <v>SCS0011909</v>
          </cell>
          <cell r="F2060" t="str">
            <v>后排座椅右总成</v>
          </cell>
          <cell r="G2060" t="str">
            <v>B00007347_IE34</v>
          </cell>
          <cell r="H2060" t="str">
            <v>EA</v>
          </cell>
          <cell r="I2060">
            <v>183</v>
          </cell>
          <cell r="J2060">
            <v>392.29989784809999</v>
          </cell>
          <cell r="K2060">
            <v>416.06561202180001</v>
          </cell>
          <cell r="L2060">
            <v>71790.881306202296</v>
          </cell>
          <cell r="M2060">
            <v>188</v>
          </cell>
          <cell r="N2060">
            <v>403.13348145280003</v>
          </cell>
          <cell r="O2060">
            <v>416.06561202180001</v>
          </cell>
          <cell r="P2060">
            <v>-12.932130569</v>
          </cell>
          <cell r="Q2060">
            <v>75789.094513126402</v>
          </cell>
          <cell r="R2060">
            <v>-177</v>
          </cell>
        </row>
        <row r="2061">
          <cell r="E2061" t="str">
            <v>SCS0011940</v>
          </cell>
          <cell r="F2061" t="str">
            <v>后排座椅总成</v>
          </cell>
          <cell r="G2061" t="str">
            <v>B00022659_IE34</v>
          </cell>
          <cell r="H2061" t="str">
            <v>EA</v>
          </cell>
          <cell r="I2061">
            <v>1</v>
          </cell>
          <cell r="J2061">
            <v>487.06073379460003</v>
          </cell>
          <cell r="K2061">
            <v>518.90825411289995</v>
          </cell>
          <cell r="L2061">
            <v>487.06073379460003</v>
          </cell>
          <cell r="M2061">
            <v>0</v>
          </cell>
          <cell r="N2061">
            <v>522.05934563519997</v>
          </cell>
          <cell r="O2061">
            <v>518.90825411289995</v>
          </cell>
          <cell r="P2061">
            <v>3.1510915222999998</v>
          </cell>
          <cell r="Q2061">
            <v>0</v>
          </cell>
          <cell r="R2061">
            <v>0</v>
          </cell>
        </row>
        <row r="2062">
          <cell r="E2062" t="str">
            <v>SCS0011957</v>
          </cell>
          <cell r="F2062" t="str">
            <v>前排左驾靠背泡沫总成</v>
          </cell>
          <cell r="G2062" t="str">
            <v>L002152793</v>
          </cell>
          <cell r="H2062" t="str">
            <v>EA</v>
          </cell>
          <cell r="I2062">
            <v>418</v>
          </cell>
          <cell r="J2062">
            <v>48.629759418299997</v>
          </cell>
          <cell r="K2062">
            <v>50.609806302599999</v>
          </cell>
          <cell r="L2062">
            <v>20327.239436849399</v>
          </cell>
          <cell r="M2062">
            <v>979</v>
          </cell>
          <cell r="N2062">
            <v>50.300863529899999</v>
          </cell>
          <cell r="O2062">
            <v>50.609806302599999</v>
          </cell>
          <cell r="P2062">
            <v>-0.30894277269999998</v>
          </cell>
          <cell r="Q2062">
            <v>49244.545395772097</v>
          </cell>
          <cell r="R2062">
            <v>0</v>
          </cell>
        </row>
        <row r="2063">
          <cell r="E2063" t="str">
            <v>SCS0011958</v>
          </cell>
          <cell r="F2063" t="str">
            <v>前排右驾靠背泡沫总成</v>
          </cell>
          <cell r="G2063" t="str">
            <v>L002152795</v>
          </cell>
          <cell r="H2063" t="str">
            <v>EA</v>
          </cell>
          <cell r="I2063">
            <v>457</v>
          </cell>
          <cell r="J2063">
            <v>48.629759418299997</v>
          </cell>
          <cell r="K2063">
            <v>50.609806302599999</v>
          </cell>
          <cell r="L2063">
            <v>22223.800054163101</v>
          </cell>
          <cell r="M2063">
            <v>975</v>
          </cell>
          <cell r="N2063">
            <v>50.300863529899999</v>
          </cell>
          <cell r="O2063">
            <v>50.609806302599999</v>
          </cell>
          <cell r="P2063">
            <v>-0.30894277269999998</v>
          </cell>
          <cell r="Q2063">
            <v>49043.341941652499</v>
          </cell>
          <cell r="R2063">
            <v>0</v>
          </cell>
        </row>
        <row r="2064">
          <cell r="E2064" t="str">
            <v>SCS0011960</v>
          </cell>
          <cell r="F2064" t="str">
            <v>前排左坐垫泡沫总成8向</v>
          </cell>
          <cell r="G2064" t="str">
            <v>L002152797</v>
          </cell>
          <cell r="H2064" t="str">
            <v>EA</v>
          </cell>
          <cell r="I2064">
            <v>410</v>
          </cell>
          <cell r="J2064">
            <v>51.090836340300001</v>
          </cell>
          <cell r="K2064">
            <v>53.276806284899997</v>
          </cell>
          <cell r="L2064">
            <v>20947.242899523</v>
          </cell>
          <cell r="M2064">
            <v>962</v>
          </cell>
          <cell r="N2064">
            <v>52.844586707399998</v>
          </cell>
          <cell r="O2064">
            <v>53.276806284899997</v>
          </cell>
          <cell r="P2064">
            <v>-0.43221957750000001</v>
          </cell>
          <cell r="Q2064">
            <v>50836.492412518797</v>
          </cell>
          <cell r="R2064">
            <v>0</v>
          </cell>
        </row>
        <row r="2065">
          <cell r="E2065" t="str">
            <v>SCS0011961</v>
          </cell>
          <cell r="F2065" t="str">
            <v>前排右坐垫泡沫总成4向</v>
          </cell>
          <cell r="G2065" t="str">
            <v>L002152798</v>
          </cell>
          <cell r="H2065" t="str">
            <v>EA</v>
          </cell>
          <cell r="I2065">
            <v>0</v>
          </cell>
          <cell r="J2065">
            <v>55.516806284899999</v>
          </cell>
          <cell r="K2065">
            <v>55.516806284899999</v>
          </cell>
          <cell r="L2065">
            <v>0</v>
          </cell>
          <cell r="M2065">
            <v>70</v>
          </cell>
          <cell r="N2065">
            <v>53.3596262744</v>
          </cell>
          <cell r="O2065">
            <v>55.516806284899999</v>
          </cell>
          <cell r="P2065">
            <v>-2.1571800104999999</v>
          </cell>
          <cell r="Q2065">
            <v>3735.1738392080001</v>
          </cell>
          <cell r="R2065">
            <v>0</v>
          </cell>
        </row>
        <row r="2066">
          <cell r="E2066" t="str">
            <v>SCS0011967</v>
          </cell>
          <cell r="F2066" t="str">
            <v>前排右坐垫泡沫6向带通风</v>
          </cell>
          <cell r="G2066" t="str">
            <v>L002452619</v>
          </cell>
          <cell r="H2066" t="str">
            <v>EA</v>
          </cell>
          <cell r="I2066">
            <v>773</v>
          </cell>
          <cell r="J2066">
            <v>51.736788292599996</v>
          </cell>
          <cell r="K2066">
            <v>53.9768062849</v>
          </cell>
          <cell r="L2066">
            <v>39992.537350179802</v>
          </cell>
          <cell r="M2066">
            <v>1067</v>
          </cell>
          <cell r="N2066">
            <v>53.512230590500003</v>
          </cell>
          <cell r="O2066">
            <v>53.9768062849</v>
          </cell>
          <cell r="P2066">
            <v>-0.46457569440000002</v>
          </cell>
          <cell r="Q2066">
            <v>57097.550040063499</v>
          </cell>
          <cell r="R2066">
            <v>0</v>
          </cell>
        </row>
        <row r="2067">
          <cell r="E2067" t="str">
            <v>SCS0011968</v>
          </cell>
          <cell r="F2067" t="str">
            <v>后排四分背泡沫总成无气囊</v>
          </cell>
          <cell r="G2067" t="str">
            <v>L002152804</v>
          </cell>
          <cell r="H2067" t="str">
            <v>EA</v>
          </cell>
          <cell r="I2067">
            <v>334</v>
          </cell>
          <cell r="J2067">
            <v>51.098605517199999</v>
          </cell>
          <cell r="K2067">
            <v>53.285225523900003</v>
          </cell>
          <cell r="L2067">
            <v>17066.934242744799</v>
          </cell>
          <cell r="M2067">
            <v>838</v>
          </cell>
          <cell r="N2067">
            <v>52.828772359399998</v>
          </cell>
          <cell r="O2067">
            <v>53.285225523900003</v>
          </cell>
          <cell r="P2067">
            <v>-0.45645316450000001</v>
          </cell>
          <cell r="Q2067">
            <v>44270.511237177197</v>
          </cell>
          <cell r="R2067">
            <v>0</v>
          </cell>
        </row>
        <row r="2068">
          <cell r="E2068" t="str">
            <v>SCS0011970</v>
          </cell>
          <cell r="F2068" t="str">
            <v>后排六分背泡沫总成</v>
          </cell>
          <cell r="G2068" t="str">
            <v>L002152801</v>
          </cell>
          <cell r="H2068" t="str">
            <v>EA</v>
          </cell>
          <cell r="I2068">
            <v>300</v>
          </cell>
          <cell r="J2068">
            <v>57.185954315700002</v>
          </cell>
          <cell r="K2068">
            <v>59.881914555800002</v>
          </cell>
          <cell r="L2068">
            <v>17155.78629471</v>
          </cell>
          <cell r="M2068">
            <v>1057</v>
          </cell>
          <cell r="N2068">
            <v>59.454364415999997</v>
          </cell>
          <cell r="O2068">
            <v>59.881914555800002</v>
          </cell>
          <cell r="P2068">
            <v>-0.42755013980000001</v>
          </cell>
          <cell r="Q2068">
            <v>62843.263187712</v>
          </cell>
          <cell r="R2068">
            <v>0</v>
          </cell>
        </row>
        <row r="2069">
          <cell r="E2069" t="str">
            <v>SCS0011972</v>
          </cell>
          <cell r="F2069" t="str">
            <v>后排坐垫泡沫总成</v>
          </cell>
          <cell r="G2069" t="str">
            <v>L002187704</v>
          </cell>
          <cell r="H2069" t="str">
            <v>EA</v>
          </cell>
          <cell r="I2069">
            <v>769</v>
          </cell>
          <cell r="J2069">
            <v>178.29169363849999</v>
          </cell>
          <cell r="K2069">
            <v>191.12080503799999</v>
          </cell>
          <cell r="L2069">
            <v>137106.31240800599</v>
          </cell>
          <cell r="M2069">
            <v>1105</v>
          </cell>
          <cell r="N2069">
            <v>180.68312869249999</v>
          </cell>
          <cell r="O2069">
            <v>191.12080503799999</v>
          </cell>
          <cell r="P2069">
            <v>-10.4376763455</v>
          </cell>
          <cell r="Q2069">
            <v>199654.857205212</v>
          </cell>
          <cell r="R2069">
            <v>0</v>
          </cell>
        </row>
        <row r="2070">
          <cell r="E2070" t="str">
            <v>SCS0011976</v>
          </cell>
          <cell r="F2070" t="str">
            <v>前排左侧靠背无纺布</v>
          </cell>
          <cell r="G2070" t="str">
            <v>V71</v>
          </cell>
          <cell r="H2070" t="str">
            <v>EA</v>
          </cell>
          <cell r="I2070">
            <v>752</v>
          </cell>
          <cell r="J2070">
            <v>1.6610193059</v>
          </cell>
          <cell r="K2070">
            <v>1.8</v>
          </cell>
          <cell r="L2070">
            <v>1249.0865180368</v>
          </cell>
          <cell r="M2070">
            <v>2400</v>
          </cell>
          <cell r="N2070">
            <v>1.7167985563999999</v>
          </cell>
          <cell r="O2070">
            <v>1.8</v>
          </cell>
          <cell r="P2070">
            <v>-8.3201443599999994E-2</v>
          </cell>
          <cell r="Q2070">
            <v>4120.3165353599998</v>
          </cell>
          <cell r="R2070">
            <v>-979</v>
          </cell>
        </row>
        <row r="2071">
          <cell r="E2071" t="str">
            <v>SCS0011977</v>
          </cell>
          <cell r="F2071" t="str">
            <v>前排右侧靠背无纺布</v>
          </cell>
          <cell r="G2071" t="str">
            <v>V71</v>
          </cell>
          <cell r="H2071" t="str">
            <v>EA</v>
          </cell>
          <cell r="I2071">
            <v>613</v>
          </cell>
          <cell r="J2071">
            <v>1.6610193059</v>
          </cell>
          <cell r="K2071">
            <v>1.8</v>
          </cell>
          <cell r="L2071">
            <v>1018.2048345167</v>
          </cell>
          <cell r="M2071">
            <v>2100</v>
          </cell>
          <cell r="N2071">
            <v>1.7167985563999999</v>
          </cell>
          <cell r="O2071">
            <v>1.8</v>
          </cell>
          <cell r="P2071">
            <v>-8.3201443599999994E-2</v>
          </cell>
          <cell r="Q2071">
            <v>3605.27696844</v>
          </cell>
          <cell r="R2071">
            <v>-975</v>
          </cell>
        </row>
        <row r="2072">
          <cell r="E2072" t="str">
            <v>SCS0011978</v>
          </cell>
          <cell r="F2072" t="str">
            <v>前排靠背舒适性海绵1</v>
          </cell>
          <cell r="G2072" t="str">
            <v>V71</v>
          </cell>
          <cell r="H2072" t="str">
            <v>EA</v>
          </cell>
          <cell r="I2072">
            <v>4300</v>
          </cell>
          <cell r="J2072">
            <v>2.8606443601999998</v>
          </cell>
          <cell r="K2072">
            <v>3.1</v>
          </cell>
          <cell r="L2072">
            <v>12300.770748860001</v>
          </cell>
          <cell r="M2072">
            <v>12858</v>
          </cell>
          <cell r="N2072">
            <v>2.9567086250000001</v>
          </cell>
          <cell r="O2072">
            <v>3.1</v>
          </cell>
          <cell r="P2072">
            <v>-0.143291375</v>
          </cell>
          <cell r="Q2072">
            <v>38017.359500250001</v>
          </cell>
          <cell r="R2072">
            <v>-13213</v>
          </cell>
        </row>
        <row r="2073">
          <cell r="E2073" t="str">
            <v>SCS0011979</v>
          </cell>
          <cell r="F2073" t="str">
            <v>前排靠背舒适性海绵2</v>
          </cell>
          <cell r="G2073" t="str">
            <v>V71</v>
          </cell>
          <cell r="H2073" t="str">
            <v>EA</v>
          </cell>
          <cell r="I2073">
            <v>2182</v>
          </cell>
          <cell r="J2073">
            <v>4.5678030913000001</v>
          </cell>
          <cell r="K2073">
            <v>4.95</v>
          </cell>
          <cell r="L2073">
            <v>9966.9463452166001</v>
          </cell>
          <cell r="M2073">
            <v>4010</v>
          </cell>
          <cell r="N2073">
            <v>4.7211960301999998</v>
          </cell>
          <cell r="O2073">
            <v>4.95</v>
          </cell>
          <cell r="P2073">
            <v>-0.22880396980000001</v>
          </cell>
          <cell r="Q2073">
            <v>18931.996081101999</v>
          </cell>
          <cell r="R2073">
            <v>-4234</v>
          </cell>
        </row>
        <row r="2074">
          <cell r="E2074" t="str">
            <v>SCS0011980</v>
          </cell>
          <cell r="F2074" t="str">
            <v>前排靠背舒适性海绵3</v>
          </cell>
          <cell r="G2074" t="str">
            <v>V71</v>
          </cell>
          <cell r="H2074" t="str">
            <v>EA</v>
          </cell>
          <cell r="I2074">
            <v>4321</v>
          </cell>
          <cell r="J2074">
            <v>2.1316414425999999</v>
          </cell>
          <cell r="K2074">
            <v>2.31</v>
          </cell>
          <cell r="L2074">
            <v>9210.8226734746004</v>
          </cell>
          <cell r="M2074">
            <v>6786</v>
          </cell>
          <cell r="N2074">
            <v>2.2032248140999999</v>
          </cell>
          <cell r="O2074">
            <v>2.31</v>
          </cell>
          <cell r="P2074">
            <v>-0.1067751859</v>
          </cell>
          <cell r="Q2074">
            <v>14951.083588482599</v>
          </cell>
          <cell r="R2074">
            <v>-9176</v>
          </cell>
        </row>
        <row r="2075">
          <cell r="E2075" t="str">
            <v>SCS0011981</v>
          </cell>
          <cell r="F2075" t="str">
            <v>前排靠背舒适性海绵4</v>
          </cell>
          <cell r="G2075" t="str">
            <v>V71</v>
          </cell>
          <cell r="H2075" t="str">
            <v>EA</v>
          </cell>
          <cell r="I2075">
            <v>2093</v>
          </cell>
          <cell r="J2075">
            <v>1.0612067787999999</v>
          </cell>
          <cell r="K2075">
            <v>1.1499999999999999</v>
          </cell>
          <cell r="L2075">
            <v>2221.1057880284002</v>
          </cell>
          <cell r="M2075">
            <v>4700</v>
          </cell>
          <cell r="N2075">
            <v>1.0968435221999999</v>
          </cell>
          <cell r="O2075">
            <v>1.1499999999999999</v>
          </cell>
          <cell r="P2075">
            <v>-5.3156477799999997E-2</v>
          </cell>
          <cell r="Q2075">
            <v>5155.16455434</v>
          </cell>
          <cell r="R2075">
            <v>-4254</v>
          </cell>
        </row>
        <row r="2076">
          <cell r="E2076" t="str">
            <v>SCS0011982</v>
          </cell>
          <cell r="F2076" t="str">
            <v>前排靠背吊紧钢丝1</v>
          </cell>
          <cell r="G2076" t="str">
            <v>V71</v>
          </cell>
          <cell r="H2076" t="str">
            <v>EA</v>
          </cell>
          <cell r="I2076">
            <v>3505</v>
          </cell>
          <cell r="J2076">
            <v>0.27683655099999999</v>
          </cell>
          <cell r="K2076">
            <v>0.3</v>
          </cell>
          <cell r="L2076">
            <v>970.31211125499999</v>
          </cell>
          <cell r="M2076">
            <v>2700</v>
          </cell>
          <cell r="N2076">
            <v>0.28613309269999998</v>
          </cell>
          <cell r="O2076">
            <v>0.3</v>
          </cell>
          <cell r="P2076">
            <v>-1.38669073E-2</v>
          </cell>
          <cell r="Q2076">
            <v>772.55935029</v>
          </cell>
          <cell r="R2076">
            <v>-1954</v>
          </cell>
        </row>
        <row r="2077">
          <cell r="E2077" t="str">
            <v>SCS0011983</v>
          </cell>
          <cell r="F2077" t="str">
            <v>前排靠背吊紧钢丝2</v>
          </cell>
          <cell r="G2077" t="str">
            <v>V71</v>
          </cell>
          <cell r="H2077" t="str">
            <v>EA</v>
          </cell>
          <cell r="I2077">
            <v>3528</v>
          </cell>
          <cell r="J2077">
            <v>0.27683655099999999</v>
          </cell>
          <cell r="K2077">
            <v>0.3</v>
          </cell>
          <cell r="L2077">
            <v>976.67935192799996</v>
          </cell>
          <cell r="M2077">
            <v>5100</v>
          </cell>
          <cell r="N2077">
            <v>0.28613309269999998</v>
          </cell>
          <cell r="O2077">
            <v>0.3</v>
          </cell>
          <cell r="P2077">
            <v>-1.38669073E-2</v>
          </cell>
          <cell r="Q2077">
            <v>1459.2787727699999</v>
          </cell>
          <cell r="R2077">
            <v>-1954</v>
          </cell>
        </row>
        <row r="2078">
          <cell r="E2078" t="str">
            <v>SCS0011984</v>
          </cell>
          <cell r="F2078" t="str">
            <v>前排靠背吊紧钢丝3</v>
          </cell>
          <cell r="G2078" t="str">
            <v>V71</v>
          </cell>
          <cell r="H2078" t="str">
            <v>EA</v>
          </cell>
          <cell r="I2078">
            <v>3328</v>
          </cell>
          <cell r="J2078">
            <v>0.32297597620000001</v>
          </cell>
          <cell r="K2078">
            <v>0.35</v>
          </cell>
          <cell r="L2078">
            <v>1074.8640487936</v>
          </cell>
          <cell r="M2078">
            <v>1500</v>
          </cell>
          <cell r="N2078">
            <v>0.3338219415</v>
          </cell>
          <cell r="O2078">
            <v>0.35</v>
          </cell>
          <cell r="P2078">
            <v>-1.6178058499999998E-2</v>
          </cell>
          <cell r="Q2078">
            <v>500.73291225000003</v>
          </cell>
          <cell r="R2078">
            <v>-1954</v>
          </cell>
        </row>
        <row r="2079">
          <cell r="E2079" t="str">
            <v>SCS0011985</v>
          </cell>
          <cell r="F2079" t="str">
            <v>前排靠背吊紧钢丝4</v>
          </cell>
          <cell r="G2079" t="str">
            <v>V71</v>
          </cell>
          <cell r="H2079" t="str">
            <v>EA</v>
          </cell>
          <cell r="I2079">
            <v>3706</v>
          </cell>
          <cell r="J2079">
            <v>0.32297597620000001</v>
          </cell>
          <cell r="K2079">
            <v>0.35</v>
          </cell>
          <cell r="L2079">
            <v>1196.9489677972001</v>
          </cell>
          <cell r="M2079">
            <v>1500</v>
          </cell>
          <cell r="N2079">
            <v>0.3338219415</v>
          </cell>
          <cell r="O2079">
            <v>0.35</v>
          </cell>
          <cell r="P2079">
            <v>-1.6178058499999998E-2</v>
          </cell>
          <cell r="Q2079">
            <v>500.73291225000003</v>
          </cell>
          <cell r="R2079">
            <v>-1954</v>
          </cell>
        </row>
        <row r="2080">
          <cell r="E2080" t="str">
            <v>SCS0011986</v>
          </cell>
          <cell r="F2080" t="str">
            <v>前排靠背刺毛条1</v>
          </cell>
          <cell r="G2080" t="str">
            <v>V71</v>
          </cell>
          <cell r="H2080" t="str">
            <v>EA</v>
          </cell>
          <cell r="I2080">
            <v>9058</v>
          </cell>
          <cell r="J2080">
            <v>0.45216636659999998</v>
          </cell>
          <cell r="K2080">
            <v>0.49</v>
          </cell>
          <cell r="L2080">
            <v>4095.7229486627998</v>
          </cell>
          <cell r="M2080">
            <v>10080</v>
          </cell>
          <cell r="N2080">
            <v>0.46735071810000001</v>
          </cell>
          <cell r="O2080">
            <v>0.49</v>
          </cell>
          <cell r="P2080">
            <v>-2.2649281899999998E-2</v>
          </cell>
          <cell r="Q2080">
            <v>4710.8952384479999</v>
          </cell>
          <cell r="R2080">
            <v>-1954</v>
          </cell>
        </row>
        <row r="2081">
          <cell r="E2081" t="str">
            <v>SCS0011987</v>
          </cell>
          <cell r="F2081" t="str">
            <v>前排靠背刺毛条2</v>
          </cell>
          <cell r="G2081" t="str">
            <v>V71</v>
          </cell>
          <cell r="H2081" t="str">
            <v>EA</v>
          </cell>
          <cell r="I2081">
            <v>9423</v>
          </cell>
          <cell r="J2081">
            <v>0.45216636659999998</v>
          </cell>
          <cell r="K2081">
            <v>0.49</v>
          </cell>
          <cell r="L2081">
            <v>4260.7636724718004</v>
          </cell>
          <cell r="M2081">
            <v>10080</v>
          </cell>
          <cell r="N2081">
            <v>0.46735071810000001</v>
          </cell>
          <cell r="O2081">
            <v>0.49</v>
          </cell>
          <cell r="P2081">
            <v>-2.2649281899999998E-2</v>
          </cell>
          <cell r="Q2081">
            <v>4710.8952384479999</v>
          </cell>
          <cell r="R2081">
            <v>-1954</v>
          </cell>
        </row>
        <row r="2082">
          <cell r="E2082" t="str">
            <v>SCS0011997</v>
          </cell>
          <cell r="F2082" t="str">
            <v>坐垫发泡背面无纺布 2</v>
          </cell>
          <cell r="G2082" t="str">
            <v>V71</v>
          </cell>
          <cell r="H2082" t="str">
            <v>EA</v>
          </cell>
          <cell r="I2082">
            <v>1340</v>
          </cell>
          <cell r="J2082">
            <v>1.5687404556</v>
          </cell>
          <cell r="K2082">
            <v>1.7</v>
          </cell>
          <cell r="L2082">
            <v>2102.1122105039999</v>
          </cell>
          <cell r="M2082">
            <v>1000</v>
          </cell>
          <cell r="N2082">
            <v>1.6214208589000001</v>
          </cell>
          <cell r="O2082">
            <v>1.7</v>
          </cell>
          <cell r="P2082">
            <v>-7.85791411E-2</v>
          </cell>
          <cell r="Q2082">
            <v>1621.4208589</v>
          </cell>
          <cell r="R2082">
            <v>-962</v>
          </cell>
        </row>
        <row r="2083">
          <cell r="E2083" t="str">
            <v>SCS0012000</v>
          </cell>
          <cell r="F2083" t="str">
            <v>副驾坐垫4向通风无纺布</v>
          </cell>
          <cell r="G2083" t="str">
            <v>V71</v>
          </cell>
          <cell r="H2083" t="str">
            <v>EA</v>
          </cell>
          <cell r="I2083">
            <v>1712</v>
          </cell>
          <cell r="J2083">
            <v>2.0670462474</v>
          </cell>
          <cell r="K2083">
            <v>2.2400000000000002</v>
          </cell>
          <cell r="L2083">
            <v>3538.7831755488</v>
          </cell>
          <cell r="M2083">
            <v>1200</v>
          </cell>
          <cell r="N2083">
            <v>2.1364604258000002</v>
          </cell>
          <cell r="O2083">
            <v>2.2400000000000002</v>
          </cell>
          <cell r="P2083">
            <v>-0.1035395742</v>
          </cell>
          <cell r="Q2083">
            <v>2563.7525109600001</v>
          </cell>
          <cell r="R2083">
            <v>-70</v>
          </cell>
        </row>
        <row r="2084">
          <cell r="E2084" t="str">
            <v>SCS0012001</v>
          </cell>
          <cell r="F2084" t="str">
            <v>坐垫前端B面硬毛毡</v>
          </cell>
          <cell r="G2084" t="str">
            <v>V71</v>
          </cell>
          <cell r="H2084" t="str">
            <v>EA</v>
          </cell>
          <cell r="I2084">
            <v>450</v>
          </cell>
          <cell r="J2084">
            <v>1.5687404556</v>
          </cell>
          <cell r="K2084">
            <v>1.7</v>
          </cell>
          <cell r="L2084">
            <v>705.93320501999995</v>
          </cell>
          <cell r="M2084">
            <v>0</v>
          </cell>
          <cell r="N2084">
            <v>1.6214208589000001</v>
          </cell>
          <cell r="O2084">
            <v>1.7</v>
          </cell>
          <cell r="P2084">
            <v>-7.85791411E-2</v>
          </cell>
          <cell r="Q2084">
            <v>0</v>
          </cell>
          <cell r="R2084">
            <v>0</v>
          </cell>
        </row>
        <row r="2085">
          <cell r="E2085" t="str">
            <v>SCS0012002</v>
          </cell>
          <cell r="F2085" t="str">
            <v>副驾坐垫4向不通风无纺布</v>
          </cell>
          <cell r="G2085" t="str">
            <v>V71</v>
          </cell>
          <cell r="H2085" t="str">
            <v>EA</v>
          </cell>
          <cell r="I2085">
            <v>545</v>
          </cell>
          <cell r="J2085">
            <v>2.2146924078999999</v>
          </cell>
          <cell r="K2085">
            <v>2.4</v>
          </cell>
          <cell r="L2085">
            <v>1207.0073623055</v>
          </cell>
          <cell r="M2085">
            <v>2100</v>
          </cell>
          <cell r="N2085">
            <v>2.2890647418999999</v>
          </cell>
          <cell r="O2085">
            <v>2.4</v>
          </cell>
          <cell r="P2085">
            <v>-0.1109352581</v>
          </cell>
          <cell r="Q2085">
            <v>4807.0359579899996</v>
          </cell>
          <cell r="R2085">
            <v>-1067</v>
          </cell>
        </row>
        <row r="2086">
          <cell r="E2086" t="str">
            <v>SCS0012006</v>
          </cell>
          <cell r="F2086" t="str">
            <v>前排坐垫吊紧钢丝1</v>
          </cell>
          <cell r="G2086" t="str">
            <v>V71</v>
          </cell>
          <cell r="H2086" t="str">
            <v>EA</v>
          </cell>
          <cell r="I2086">
            <v>2301</v>
          </cell>
          <cell r="J2086">
            <v>0.50753367680000006</v>
          </cell>
          <cell r="K2086">
            <v>0.55000000000000004</v>
          </cell>
          <cell r="L2086">
            <v>1167.8349903168</v>
          </cell>
          <cell r="M2086">
            <v>3500</v>
          </cell>
          <cell r="N2086">
            <v>0.52457733669999995</v>
          </cell>
          <cell r="O2086">
            <v>0.55000000000000004</v>
          </cell>
          <cell r="P2086">
            <v>-2.5422663299999999E-2</v>
          </cell>
          <cell r="Q2086">
            <v>1836.0206784500001</v>
          </cell>
          <cell r="R2086">
            <v>-2099</v>
          </cell>
        </row>
        <row r="2087">
          <cell r="E2087" t="str">
            <v>SCS0012007</v>
          </cell>
          <cell r="F2087" t="str">
            <v>前排坐垫吊紧钢丝2</v>
          </cell>
          <cell r="G2087" t="str">
            <v>V71</v>
          </cell>
          <cell r="H2087" t="str">
            <v>EA</v>
          </cell>
          <cell r="I2087">
            <v>2357</v>
          </cell>
          <cell r="J2087">
            <v>0.50753367680000006</v>
          </cell>
          <cell r="K2087">
            <v>0.55000000000000004</v>
          </cell>
          <cell r="L2087">
            <v>1196.2568762175999</v>
          </cell>
          <cell r="M2087">
            <v>2600</v>
          </cell>
          <cell r="N2087">
            <v>0.52457733669999995</v>
          </cell>
          <cell r="O2087">
            <v>0.55000000000000004</v>
          </cell>
          <cell r="P2087">
            <v>-2.5422663299999999E-2</v>
          </cell>
          <cell r="Q2087">
            <v>1363.9010754200001</v>
          </cell>
          <cell r="R2087">
            <v>-2099</v>
          </cell>
        </row>
        <row r="2088">
          <cell r="E2088" t="str">
            <v>SCS0012010</v>
          </cell>
          <cell r="F2088" t="str">
            <v>前排坐垫舒适海绵1</v>
          </cell>
          <cell r="G2088" t="str">
            <v>V71</v>
          </cell>
          <cell r="H2088" t="str">
            <v>EA</v>
          </cell>
          <cell r="I2088">
            <v>2600</v>
          </cell>
          <cell r="J2088">
            <v>1.6702471910000001</v>
          </cell>
          <cell r="K2088">
            <v>1.81</v>
          </cell>
          <cell r="L2088">
            <v>4342.6426965999999</v>
          </cell>
          <cell r="M2088">
            <v>7712</v>
          </cell>
          <cell r="N2088">
            <v>1.7263363262</v>
          </cell>
          <cell r="O2088">
            <v>1.81</v>
          </cell>
          <cell r="P2088">
            <v>-8.3663673800000005E-2</v>
          </cell>
          <cell r="Q2088">
            <v>13313.505747654401</v>
          </cell>
          <cell r="R2088">
            <v>-9504</v>
          </cell>
        </row>
        <row r="2089">
          <cell r="E2089" t="str">
            <v>SCS0012013</v>
          </cell>
          <cell r="F2089" t="str">
            <v>前排坐垫舒适海绵3</v>
          </cell>
          <cell r="G2089" t="str">
            <v>V71</v>
          </cell>
          <cell r="H2089" t="str">
            <v>EA</v>
          </cell>
          <cell r="I2089">
            <v>430</v>
          </cell>
          <cell r="J2089">
            <v>11.2118803151</v>
          </cell>
          <cell r="K2089">
            <v>12.15</v>
          </cell>
          <cell r="L2089">
            <v>4821.1085354930001</v>
          </cell>
          <cell r="M2089">
            <v>900</v>
          </cell>
          <cell r="N2089">
            <v>12.15</v>
          </cell>
          <cell r="O2089">
            <v>12.15</v>
          </cell>
          <cell r="P2089">
            <v>0</v>
          </cell>
          <cell r="Q2089">
            <v>10935</v>
          </cell>
          <cell r="R2089">
            <v>-1330</v>
          </cell>
        </row>
        <row r="2090">
          <cell r="E2090" t="str">
            <v>SCS0012014</v>
          </cell>
          <cell r="F2090" t="str">
            <v>前排左侧坐垫舒适海绵2</v>
          </cell>
          <cell r="G2090" t="str">
            <v>V71</v>
          </cell>
          <cell r="H2090" t="str">
            <v>EA</v>
          </cell>
          <cell r="I2090">
            <v>1925</v>
          </cell>
          <cell r="J2090">
            <v>3.4327732323000002</v>
          </cell>
          <cell r="K2090">
            <v>3.72</v>
          </cell>
          <cell r="L2090">
            <v>6608.0884721775001</v>
          </cell>
          <cell r="M2090">
            <v>3937</v>
          </cell>
          <cell r="N2090">
            <v>3.54805035</v>
          </cell>
          <cell r="O2090">
            <v>3.72</v>
          </cell>
          <cell r="P2090">
            <v>-0.17194965000000001</v>
          </cell>
          <cell r="Q2090">
            <v>13968.674227949999</v>
          </cell>
          <cell r="R2090">
            <v>-5131</v>
          </cell>
        </row>
        <row r="2091">
          <cell r="E2091" t="str">
            <v>SCS0012015</v>
          </cell>
          <cell r="F2091" t="str">
            <v>前排右侧坐垫舒适海绵2</v>
          </cell>
          <cell r="G2091" t="str">
            <v>V71</v>
          </cell>
          <cell r="H2091" t="str">
            <v>EA</v>
          </cell>
          <cell r="I2091">
            <v>1904</v>
          </cell>
          <cell r="J2091">
            <v>3.4327732323000002</v>
          </cell>
          <cell r="K2091">
            <v>3.72</v>
          </cell>
          <cell r="L2091">
            <v>6536.0002342992002</v>
          </cell>
          <cell r="M2091">
            <v>3945</v>
          </cell>
          <cell r="N2091">
            <v>3.54805035</v>
          </cell>
          <cell r="O2091">
            <v>3.72</v>
          </cell>
          <cell r="P2091">
            <v>-0.17194965000000001</v>
          </cell>
          <cell r="Q2091">
            <v>13997.05863075</v>
          </cell>
          <cell r="R2091">
            <v>-5009</v>
          </cell>
        </row>
        <row r="2092">
          <cell r="E2092" t="str">
            <v>SCS0012016</v>
          </cell>
          <cell r="F2092" t="str">
            <v>前排坐垫舒适海绵3</v>
          </cell>
          <cell r="G2092" t="str">
            <v>V71</v>
          </cell>
          <cell r="H2092" t="str">
            <v>EA</v>
          </cell>
          <cell r="I2092">
            <v>1323</v>
          </cell>
          <cell r="J2092">
            <v>11.2118803151</v>
          </cell>
          <cell r="K2092">
            <v>12.15</v>
          </cell>
          <cell r="L2092">
            <v>14833.3176568773</v>
          </cell>
          <cell r="M2092">
            <v>3146</v>
          </cell>
          <cell r="N2092">
            <v>11.588390256</v>
          </cell>
          <cell r="O2092">
            <v>12.15</v>
          </cell>
          <cell r="P2092">
            <v>-0.56160974399999997</v>
          </cell>
          <cell r="Q2092">
            <v>36457.075745376002</v>
          </cell>
          <cell r="R2092">
            <v>-2810</v>
          </cell>
        </row>
        <row r="2093">
          <cell r="E2093" t="str">
            <v>SCS0012017</v>
          </cell>
          <cell r="F2093" t="str">
            <v>前排左侧坐垫舒适海绵2</v>
          </cell>
          <cell r="G2093" t="str">
            <v>V71</v>
          </cell>
          <cell r="H2093" t="str">
            <v>EA</v>
          </cell>
          <cell r="I2093">
            <v>410</v>
          </cell>
          <cell r="J2093">
            <v>3.4327732323000002</v>
          </cell>
          <cell r="K2093">
            <v>3.72</v>
          </cell>
          <cell r="L2093">
            <v>1407.4370252430001</v>
          </cell>
          <cell r="M2093">
            <v>100</v>
          </cell>
          <cell r="N2093">
            <v>3.54805035</v>
          </cell>
          <cell r="O2093">
            <v>3.72</v>
          </cell>
          <cell r="P2093">
            <v>-0.17194965000000001</v>
          </cell>
          <cell r="Q2093">
            <v>354.80503499999998</v>
          </cell>
          <cell r="R2093">
            <v>-100</v>
          </cell>
        </row>
        <row r="2094">
          <cell r="E2094" t="str">
            <v>SCS0012018</v>
          </cell>
          <cell r="F2094" t="str">
            <v>前排右侧坐垫舒适海绵2</v>
          </cell>
          <cell r="G2094" t="str">
            <v>V71</v>
          </cell>
          <cell r="H2094" t="str">
            <v>EA</v>
          </cell>
          <cell r="I2094">
            <v>172</v>
          </cell>
          <cell r="J2094">
            <v>3.4327732323000002</v>
          </cell>
          <cell r="K2094">
            <v>3.72</v>
          </cell>
          <cell r="L2094">
            <v>590.43699595559997</v>
          </cell>
          <cell r="M2094">
            <v>100</v>
          </cell>
          <cell r="N2094">
            <v>3.54805035</v>
          </cell>
          <cell r="O2094">
            <v>3.72</v>
          </cell>
          <cell r="P2094">
            <v>-0.17194965000000001</v>
          </cell>
          <cell r="Q2094">
            <v>354.80503499999998</v>
          </cell>
          <cell r="R2094">
            <v>-100</v>
          </cell>
        </row>
        <row r="2095">
          <cell r="E2095" t="str">
            <v>SCS0012026</v>
          </cell>
          <cell r="F2095" t="str">
            <v>前排坐垫刺毛条</v>
          </cell>
          <cell r="G2095" t="str">
            <v>V71</v>
          </cell>
          <cell r="H2095" t="str">
            <v>EA</v>
          </cell>
          <cell r="I2095">
            <v>16486</v>
          </cell>
          <cell r="J2095">
            <v>0.38757117140000003</v>
          </cell>
          <cell r="K2095">
            <v>0.42</v>
          </cell>
          <cell r="L2095">
            <v>6389.4983317003998</v>
          </cell>
          <cell r="M2095">
            <v>19530</v>
          </cell>
          <cell r="N2095">
            <v>0.40058632979999997</v>
          </cell>
          <cell r="O2095">
            <v>0.42</v>
          </cell>
          <cell r="P2095">
            <v>-1.94136702E-2</v>
          </cell>
          <cell r="Q2095">
            <v>7823.4510209939999</v>
          </cell>
          <cell r="R2095">
            <v>-4198</v>
          </cell>
        </row>
        <row r="2096">
          <cell r="E2096" t="str">
            <v>SCS0012033</v>
          </cell>
          <cell r="F2096" t="str">
            <v>靠背转轴处无纺布衬垫1</v>
          </cell>
          <cell r="G2096" t="str">
            <v>V71</v>
          </cell>
          <cell r="H2096" t="str">
            <v>EA</v>
          </cell>
          <cell r="I2096">
            <v>1553</v>
          </cell>
          <cell r="J2096">
            <v>0.32297597620000001</v>
          </cell>
          <cell r="K2096">
            <v>0.35</v>
          </cell>
          <cell r="L2096">
            <v>501.58169103860001</v>
          </cell>
          <cell r="M2096">
            <v>1500</v>
          </cell>
          <cell r="N2096">
            <v>0.3338219415</v>
          </cell>
          <cell r="O2096">
            <v>0.35</v>
          </cell>
          <cell r="P2096">
            <v>-1.6178058499999998E-2</v>
          </cell>
          <cell r="Q2096">
            <v>500.73291225000003</v>
          </cell>
          <cell r="R2096">
            <v>-838</v>
          </cell>
        </row>
        <row r="2097">
          <cell r="E2097" t="str">
            <v>SCS0012034</v>
          </cell>
          <cell r="F2097" t="str">
            <v>靠背左侧锁处无纺布衬垫</v>
          </cell>
          <cell r="G2097" t="str">
            <v>V71</v>
          </cell>
          <cell r="H2097" t="str">
            <v>EA</v>
          </cell>
          <cell r="I2097">
            <v>1536</v>
          </cell>
          <cell r="J2097">
            <v>0.32297597620000001</v>
          </cell>
          <cell r="K2097">
            <v>0.35</v>
          </cell>
          <cell r="L2097">
            <v>496.09109944319999</v>
          </cell>
          <cell r="M2097">
            <v>1500</v>
          </cell>
          <cell r="N2097">
            <v>0.3338219415</v>
          </cell>
          <cell r="O2097">
            <v>0.35</v>
          </cell>
          <cell r="P2097">
            <v>-1.6178058499999998E-2</v>
          </cell>
          <cell r="Q2097">
            <v>500.73291225000003</v>
          </cell>
          <cell r="R2097">
            <v>-822</v>
          </cell>
        </row>
        <row r="2098">
          <cell r="E2098" t="str">
            <v>SCS0012036</v>
          </cell>
          <cell r="F2098" t="str">
            <v>靠背右侧锁处无纺布衬垫</v>
          </cell>
          <cell r="G2098" t="str">
            <v>V71</v>
          </cell>
          <cell r="H2098" t="str">
            <v>EA</v>
          </cell>
          <cell r="I2098">
            <v>1701</v>
          </cell>
          <cell r="J2098">
            <v>0.32297597620000001</v>
          </cell>
          <cell r="K2098">
            <v>0.35</v>
          </cell>
          <cell r="L2098">
            <v>549.38213551620004</v>
          </cell>
          <cell r="M2098">
            <v>1500</v>
          </cell>
          <cell r="N2098">
            <v>0.3338219415</v>
          </cell>
          <cell r="O2098">
            <v>0.35</v>
          </cell>
          <cell r="P2098">
            <v>-1.6178058499999998E-2</v>
          </cell>
          <cell r="Q2098">
            <v>500.73291225000003</v>
          </cell>
          <cell r="R2098">
            <v>-1057</v>
          </cell>
        </row>
        <row r="2099">
          <cell r="E2099" t="str">
            <v>SCS0012037</v>
          </cell>
          <cell r="F2099" t="str">
            <v>靠背转轴处无纺布衬垫2</v>
          </cell>
          <cell r="G2099" t="str">
            <v>V71</v>
          </cell>
          <cell r="H2099" t="str">
            <v>EA</v>
          </cell>
          <cell r="I2099">
            <v>1685</v>
          </cell>
          <cell r="J2099">
            <v>0.32297597620000001</v>
          </cell>
          <cell r="K2099">
            <v>0.35</v>
          </cell>
          <cell r="L2099">
            <v>544.21451989699995</v>
          </cell>
          <cell r="M2099">
            <v>1500</v>
          </cell>
          <cell r="N2099">
            <v>0.3338219415</v>
          </cell>
          <cell r="O2099">
            <v>0.35</v>
          </cell>
          <cell r="P2099">
            <v>-1.6178058499999998E-2</v>
          </cell>
          <cell r="Q2099">
            <v>500.73291225000003</v>
          </cell>
          <cell r="R2099">
            <v>-1057</v>
          </cell>
        </row>
        <row r="2100">
          <cell r="E2100" t="str">
            <v>SCS0012039</v>
          </cell>
          <cell r="F2100" t="str">
            <v>后排靠背舒适海绵1</v>
          </cell>
          <cell r="G2100" t="str">
            <v>V71</v>
          </cell>
          <cell r="H2100" t="str">
            <v>EA</v>
          </cell>
          <cell r="I2100">
            <v>4482</v>
          </cell>
          <cell r="J2100">
            <v>1.4487779502</v>
          </cell>
          <cell r="K2100">
            <v>1.57</v>
          </cell>
          <cell r="L2100">
            <v>6493.4227727963998</v>
          </cell>
          <cell r="M2100">
            <v>5864</v>
          </cell>
          <cell r="N2100">
            <v>1.497429852</v>
          </cell>
          <cell r="O2100">
            <v>1.57</v>
          </cell>
          <cell r="P2100">
            <v>-7.2570148000000001E-2</v>
          </cell>
          <cell r="Q2100">
            <v>8780.9286521279992</v>
          </cell>
          <cell r="R2100">
            <v>-7990</v>
          </cell>
        </row>
        <row r="2101">
          <cell r="E2101" t="str">
            <v>SCS0012040</v>
          </cell>
          <cell r="F2101" t="str">
            <v>后排靠背舒适海绵2</v>
          </cell>
          <cell r="G2101" t="str">
            <v>V71</v>
          </cell>
          <cell r="H2101" t="str">
            <v>EA</v>
          </cell>
          <cell r="I2101">
            <v>1364</v>
          </cell>
          <cell r="J2101">
            <v>7.7514234276999998</v>
          </cell>
          <cell r="K2101">
            <v>8.4</v>
          </cell>
          <cell r="L2101">
            <v>10572.9415553828</v>
          </cell>
          <cell r="M2101">
            <v>3086</v>
          </cell>
          <cell r="N2101">
            <v>8.0117265967000009</v>
          </cell>
          <cell r="O2101">
            <v>8.4</v>
          </cell>
          <cell r="P2101">
            <v>-0.38827340329999999</v>
          </cell>
          <cell r="Q2101">
            <v>24724.1882774162</v>
          </cell>
          <cell r="R2101">
            <v>-3341</v>
          </cell>
        </row>
        <row r="2102">
          <cell r="E2102" t="str">
            <v>SCS0012041</v>
          </cell>
          <cell r="F2102" t="str">
            <v>后排左侧靠背舒适海绵3</v>
          </cell>
          <cell r="G2102" t="str">
            <v>V71</v>
          </cell>
          <cell r="H2102" t="str">
            <v>EA</v>
          </cell>
          <cell r="I2102">
            <v>1531</v>
          </cell>
          <cell r="J2102">
            <v>4.2909665403000004</v>
          </cell>
          <cell r="K2102">
            <v>4.6500000000000004</v>
          </cell>
          <cell r="L2102">
            <v>6569.4697731993001</v>
          </cell>
          <cell r="M2102">
            <v>2515</v>
          </cell>
          <cell r="N2102">
            <v>4.4350629374999997</v>
          </cell>
          <cell r="O2102">
            <v>4.6500000000000004</v>
          </cell>
          <cell r="P2102">
            <v>-0.2149370625</v>
          </cell>
          <cell r="Q2102">
            <v>11154.183287812501</v>
          </cell>
          <cell r="R2102">
            <v>-3390</v>
          </cell>
        </row>
        <row r="2103">
          <cell r="E2103" t="str">
            <v>SCS0012042</v>
          </cell>
          <cell r="F2103" t="str">
            <v>后排右侧靠背舒适海绵3</v>
          </cell>
          <cell r="G2103" t="str">
            <v>V71</v>
          </cell>
          <cell r="H2103" t="str">
            <v>EA</v>
          </cell>
          <cell r="I2103">
            <v>1519</v>
          </cell>
          <cell r="J2103">
            <v>4.2909665403000004</v>
          </cell>
          <cell r="K2103">
            <v>4.6500000000000004</v>
          </cell>
          <cell r="L2103">
            <v>6517.9781747157003</v>
          </cell>
          <cell r="M2103">
            <v>2417</v>
          </cell>
          <cell r="N2103">
            <v>4.4350629374999997</v>
          </cell>
          <cell r="O2103">
            <v>4.6500000000000004</v>
          </cell>
          <cell r="P2103">
            <v>-0.2149370625</v>
          </cell>
          <cell r="Q2103">
            <v>10719.547119937501</v>
          </cell>
          <cell r="R2103">
            <v>-3332</v>
          </cell>
        </row>
        <row r="2104">
          <cell r="E2104" t="str">
            <v>SCS0012043</v>
          </cell>
          <cell r="F2104" t="str">
            <v>后排靠背刺毛条</v>
          </cell>
          <cell r="G2104" t="str">
            <v>V71</v>
          </cell>
          <cell r="H2104" t="str">
            <v>EA</v>
          </cell>
          <cell r="I2104">
            <v>34265</v>
          </cell>
          <cell r="J2104">
            <v>0.267608666</v>
          </cell>
          <cell r="K2104">
            <v>0.28999999999999998</v>
          </cell>
          <cell r="L2104">
            <v>9169.6109404899998</v>
          </cell>
          <cell r="M2104">
            <v>52080</v>
          </cell>
          <cell r="N2104">
            <v>0.276595323</v>
          </cell>
          <cell r="O2104">
            <v>0.28999999999999998</v>
          </cell>
          <cell r="P2104">
            <v>-1.3404677E-2</v>
          </cell>
          <cell r="Q2104">
            <v>14405.08442184</v>
          </cell>
          <cell r="R2104">
            <v>-9694</v>
          </cell>
        </row>
        <row r="2105">
          <cell r="E2105" t="str">
            <v>SCS0012044</v>
          </cell>
          <cell r="F2105" t="str">
            <v>后排靠背PE硬发泡1</v>
          </cell>
          <cell r="G2105" t="str">
            <v>V71</v>
          </cell>
          <cell r="H2105" t="str">
            <v>EA</v>
          </cell>
          <cell r="I2105">
            <v>3499</v>
          </cell>
          <cell r="J2105">
            <v>0.55367310199999997</v>
          </cell>
          <cell r="K2105">
            <v>0.6</v>
          </cell>
          <cell r="L2105">
            <v>1937.3021838980001</v>
          </cell>
          <cell r="M2105">
            <v>2500</v>
          </cell>
          <cell r="N2105">
            <v>0.57226618549999997</v>
          </cell>
          <cell r="O2105">
            <v>0.6</v>
          </cell>
          <cell r="P2105">
            <v>-2.7733814499999999E-2</v>
          </cell>
          <cell r="Q2105">
            <v>1430.6654637500001</v>
          </cell>
          <cell r="R2105">
            <v>-1895</v>
          </cell>
        </row>
        <row r="2106">
          <cell r="E2106" t="str">
            <v>SCS0012045</v>
          </cell>
          <cell r="F2106" t="str">
            <v>后排靠背PE硬发泡2</v>
          </cell>
          <cell r="G2106" t="str">
            <v>V71</v>
          </cell>
          <cell r="H2106" t="str">
            <v>EA</v>
          </cell>
          <cell r="I2106">
            <v>1754</v>
          </cell>
          <cell r="J2106">
            <v>0.55367310199999997</v>
          </cell>
          <cell r="K2106">
            <v>0.6</v>
          </cell>
          <cell r="L2106">
            <v>971.14262090800003</v>
          </cell>
          <cell r="M2106">
            <v>1500</v>
          </cell>
          <cell r="N2106">
            <v>0.57226618549999997</v>
          </cell>
          <cell r="O2106">
            <v>0.6</v>
          </cell>
          <cell r="P2106">
            <v>-2.7733814499999999E-2</v>
          </cell>
          <cell r="Q2106">
            <v>858.39927824999995</v>
          </cell>
          <cell r="R2106">
            <v>-1057</v>
          </cell>
        </row>
        <row r="2107">
          <cell r="E2107" t="str">
            <v>SCS0012046</v>
          </cell>
          <cell r="F2107" t="str">
            <v>后排靠背PE硬发泡3</v>
          </cell>
          <cell r="G2107" t="str">
            <v>V71</v>
          </cell>
          <cell r="H2107" t="str">
            <v>EA</v>
          </cell>
          <cell r="I2107">
            <v>2203</v>
          </cell>
          <cell r="J2107">
            <v>0.55367310199999997</v>
          </cell>
          <cell r="K2107">
            <v>0.6</v>
          </cell>
          <cell r="L2107">
            <v>1219.7418437060001</v>
          </cell>
          <cell r="M2107">
            <v>1500</v>
          </cell>
          <cell r="N2107">
            <v>0.57226618549999997</v>
          </cell>
          <cell r="O2107">
            <v>0.6</v>
          </cell>
          <cell r="P2107">
            <v>-2.7733814499999999E-2</v>
          </cell>
          <cell r="Q2107">
            <v>858.39927824999995</v>
          </cell>
          <cell r="R2107">
            <v>-1057</v>
          </cell>
        </row>
        <row r="2108">
          <cell r="E2108" t="str">
            <v>SCS0012047</v>
          </cell>
          <cell r="F2108" t="str">
            <v>后排靠背PE硬发泡4</v>
          </cell>
          <cell r="G2108" t="str">
            <v>V71</v>
          </cell>
          <cell r="H2108" t="str">
            <v>EA</v>
          </cell>
          <cell r="I2108">
            <v>2111</v>
          </cell>
          <cell r="J2108">
            <v>0.55367310199999997</v>
          </cell>
          <cell r="K2108">
            <v>0.6</v>
          </cell>
          <cell r="L2108">
            <v>1168.8039183220001</v>
          </cell>
          <cell r="M2108">
            <v>1000</v>
          </cell>
          <cell r="N2108">
            <v>0.57226618549999997</v>
          </cell>
          <cell r="O2108">
            <v>0.6</v>
          </cell>
          <cell r="P2108">
            <v>-2.7733814499999999E-2</v>
          </cell>
          <cell r="Q2108">
            <v>572.26618550000001</v>
          </cell>
          <cell r="R2108">
            <v>-838</v>
          </cell>
        </row>
        <row r="2109">
          <cell r="E2109" t="str">
            <v>SCS0012048</v>
          </cell>
          <cell r="F2109" t="str">
            <v>后排靠背面套吊紧钢丝1</v>
          </cell>
          <cell r="G2109" t="str">
            <v>V71</v>
          </cell>
          <cell r="H2109" t="str">
            <v>EA</v>
          </cell>
          <cell r="I2109">
            <v>2654</v>
          </cell>
          <cell r="J2109">
            <v>0.23069712580000001</v>
          </cell>
          <cell r="K2109">
            <v>0.25</v>
          </cell>
          <cell r="L2109">
            <v>612.27017187319996</v>
          </cell>
          <cell r="M2109">
            <v>2500</v>
          </cell>
          <cell r="N2109">
            <v>0.23844424389999999</v>
          </cell>
          <cell r="O2109">
            <v>0.25</v>
          </cell>
          <cell r="P2109">
            <v>-1.15557561E-2</v>
          </cell>
          <cell r="Q2109">
            <v>596.11060974999998</v>
          </cell>
          <cell r="R2109">
            <v>-1895</v>
          </cell>
        </row>
        <row r="2110">
          <cell r="E2110" t="str">
            <v>SCS0012049</v>
          </cell>
          <cell r="F2110" t="str">
            <v>后排靠背面套吊紧钢丝3</v>
          </cell>
          <cell r="G2110" t="str">
            <v>V71</v>
          </cell>
          <cell r="H2110" t="str">
            <v>EA</v>
          </cell>
          <cell r="I2110">
            <v>4278</v>
          </cell>
          <cell r="J2110">
            <v>0.36911540129999998</v>
          </cell>
          <cell r="K2110">
            <v>0.4</v>
          </cell>
          <cell r="L2110">
            <v>1579.0756867614</v>
          </cell>
          <cell r="M2110">
            <v>2500</v>
          </cell>
          <cell r="N2110">
            <v>0.38151079030000001</v>
          </cell>
          <cell r="O2110">
            <v>0.4</v>
          </cell>
          <cell r="P2110">
            <v>-1.8489209699999998E-2</v>
          </cell>
          <cell r="Q2110">
            <v>953.77697575000002</v>
          </cell>
          <cell r="R2110">
            <v>-1895</v>
          </cell>
        </row>
        <row r="2111">
          <cell r="E2111" t="str">
            <v>SCS0012050</v>
          </cell>
          <cell r="F2111" t="str">
            <v>后排靠背面套吊紧钢丝2</v>
          </cell>
          <cell r="G2111" t="str">
            <v>V71</v>
          </cell>
          <cell r="H2111" t="str">
            <v>EA</v>
          </cell>
          <cell r="I2111">
            <v>2650</v>
          </cell>
          <cell r="J2111">
            <v>0.36911540129999998</v>
          </cell>
          <cell r="K2111">
            <v>0.4</v>
          </cell>
          <cell r="L2111">
            <v>978.15581344500004</v>
          </cell>
          <cell r="M2111">
            <v>2500</v>
          </cell>
          <cell r="N2111">
            <v>0.38151079030000001</v>
          </cell>
          <cell r="O2111">
            <v>0.4</v>
          </cell>
          <cell r="P2111">
            <v>-1.8489209699999998E-2</v>
          </cell>
          <cell r="Q2111">
            <v>953.77697575000002</v>
          </cell>
          <cell r="R2111">
            <v>-1895</v>
          </cell>
        </row>
        <row r="2112">
          <cell r="E2112" t="str">
            <v>SCS0012051</v>
          </cell>
          <cell r="F2112" t="str">
            <v>后排靠背面套吊紧钢丝4</v>
          </cell>
          <cell r="G2112" t="str">
            <v>V71</v>
          </cell>
          <cell r="H2112" t="str">
            <v>EA</v>
          </cell>
          <cell r="I2112">
            <v>2728</v>
          </cell>
          <cell r="J2112">
            <v>0.36911540129999998</v>
          </cell>
          <cell r="K2112">
            <v>0.4</v>
          </cell>
          <cell r="L2112">
            <v>1006.9468147464</v>
          </cell>
          <cell r="M2112">
            <v>2500</v>
          </cell>
          <cell r="N2112">
            <v>0.38151079030000001</v>
          </cell>
          <cell r="O2112">
            <v>0.4</v>
          </cell>
          <cell r="P2112">
            <v>-1.8489209699999998E-2</v>
          </cell>
          <cell r="Q2112">
            <v>953.77697575000002</v>
          </cell>
          <cell r="R2112">
            <v>-1895</v>
          </cell>
        </row>
        <row r="2113">
          <cell r="E2113" t="str">
            <v>SCS0012053</v>
          </cell>
          <cell r="F2113" t="str">
            <v>后排坐垫左侧EPP发泡1</v>
          </cell>
          <cell r="G2113" t="str">
            <v>V71</v>
          </cell>
          <cell r="H2113" t="str">
            <v>EA</v>
          </cell>
          <cell r="I2113">
            <v>495</v>
          </cell>
          <cell r="J2113">
            <v>9.9984134332999997</v>
          </cell>
          <cell r="K2113">
            <v>10.835000000000001</v>
          </cell>
          <cell r="L2113">
            <v>4949.2146494834997</v>
          </cell>
          <cell r="M2113">
            <v>1880</v>
          </cell>
          <cell r="N2113">
            <v>10.3341735328</v>
          </cell>
          <cell r="O2113">
            <v>10.835000000000001</v>
          </cell>
          <cell r="P2113">
            <v>-0.50082646720000001</v>
          </cell>
          <cell r="Q2113">
            <v>19428.246241664001</v>
          </cell>
          <cell r="R2113">
            <v>-1031</v>
          </cell>
        </row>
        <row r="2114">
          <cell r="E2114" t="str">
            <v>SCS0012054</v>
          </cell>
          <cell r="F2114" t="str">
            <v>后排坐垫右侧EPP发泡1</v>
          </cell>
          <cell r="G2114" t="str">
            <v>V71</v>
          </cell>
          <cell r="H2114" t="str">
            <v>EA</v>
          </cell>
          <cell r="I2114">
            <v>449</v>
          </cell>
          <cell r="J2114">
            <v>9.9984134332999997</v>
          </cell>
          <cell r="K2114">
            <v>10.835000000000001</v>
          </cell>
          <cell r="L2114">
            <v>4489.2876315516996</v>
          </cell>
          <cell r="M2114">
            <v>1880</v>
          </cell>
          <cell r="N2114">
            <v>10.3341735328</v>
          </cell>
          <cell r="O2114">
            <v>10.835000000000001</v>
          </cell>
          <cell r="P2114">
            <v>-0.50082646720000001</v>
          </cell>
          <cell r="Q2114">
            <v>19428.246241664001</v>
          </cell>
          <cell r="R2114">
            <v>-1085</v>
          </cell>
        </row>
        <row r="2115">
          <cell r="E2115" t="str">
            <v>SCS0012055</v>
          </cell>
          <cell r="F2115" t="str">
            <v>后排坐垫左侧舒适海绵1</v>
          </cell>
          <cell r="G2115" t="str">
            <v>V71</v>
          </cell>
          <cell r="H2115" t="str">
            <v>EA</v>
          </cell>
          <cell r="I2115">
            <v>1294</v>
          </cell>
          <cell r="J2115">
            <v>5.0476531131</v>
          </cell>
          <cell r="K2115">
            <v>5.47</v>
          </cell>
          <cell r="L2115">
            <v>6531.6631283513998</v>
          </cell>
          <cell r="M2115">
            <v>1263</v>
          </cell>
          <cell r="N2115">
            <v>5.2171600576000001</v>
          </cell>
          <cell r="O2115">
            <v>5.47</v>
          </cell>
          <cell r="P2115">
            <v>-0.25283994240000002</v>
          </cell>
          <cell r="Q2115">
            <v>6589.2731527488004</v>
          </cell>
          <cell r="R2115">
            <v>-1888</v>
          </cell>
        </row>
        <row r="2116">
          <cell r="E2116" t="str">
            <v>SCS0012056</v>
          </cell>
          <cell r="F2116" t="str">
            <v>后排坐垫右侧舒适海绵1</v>
          </cell>
          <cell r="G2116" t="str">
            <v>V71</v>
          </cell>
          <cell r="H2116" t="str">
            <v>EA</v>
          </cell>
          <cell r="I2116">
            <v>360</v>
          </cell>
          <cell r="J2116">
            <v>5.0476531131</v>
          </cell>
          <cell r="K2116">
            <v>5.47</v>
          </cell>
          <cell r="L2116">
            <v>1817.1551207160001</v>
          </cell>
          <cell r="M2116">
            <v>1197</v>
          </cell>
          <cell r="N2116">
            <v>5.47</v>
          </cell>
          <cell r="O2116">
            <v>5.47</v>
          </cell>
          <cell r="P2116">
            <v>0</v>
          </cell>
          <cell r="Q2116">
            <v>6547.59</v>
          </cell>
          <cell r="R2116">
            <v>-1557</v>
          </cell>
        </row>
        <row r="2117">
          <cell r="E2117" t="str">
            <v>SCS0012057</v>
          </cell>
          <cell r="F2117" t="str">
            <v>后排坐垫舒适海绵2</v>
          </cell>
          <cell r="G2117" t="str">
            <v>V71</v>
          </cell>
          <cell r="H2117" t="str">
            <v>EA</v>
          </cell>
          <cell r="I2117">
            <v>1155</v>
          </cell>
          <cell r="J2117">
            <v>14.257082376</v>
          </cell>
          <cell r="K2117">
            <v>15.45</v>
          </cell>
          <cell r="L2117">
            <v>16466.930144279999</v>
          </cell>
          <cell r="M2117">
            <v>4040</v>
          </cell>
          <cell r="N2117">
            <v>14.7358542761</v>
          </cell>
          <cell r="O2117">
            <v>15.45</v>
          </cell>
          <cell r="P2117">
            <v>-0.71414572389999997</v>
          </cell>
          <cell r="Q2117">
            <v>59532.851275444002</v>
          </cell>
          <cell r="R2117">
            <v>-4774</v>
          </cell>
        </row>
        <row r="2118">
          <cell r="E2118" t="str">
            <v>SCS0012058</v>
          </cell>
          <cell r="F2118" t="str">
            <v>后排坐垫左侧舒适海绵3</v>
          </cell>
          <cell r="G2118" t="str">
            <v>V71</v>
          </cell>
          <cell r="H2118" t="str">
            <v>EA</v>
          </cell>
          <cell r="I2118">
            <v>1158</v>
          </cell>
          <cell r="J2118">
            <v>5.5367310198000004</v>
          </cell>
          <cell r="K2118">
            <v>6</v>
          </cell>
          <cell r="L2118">
            <v>6411.5345209283996</v>
          </cell>
          <cell r="M2118">
            <v>1560</v>
          </cell>
          <cell r="N2118">
            <v>5.7226618548000001</v>
          </cell>
          <cell r="O2118">
            <v>6</v>
          </cell>
          <cell r="P2118">
            <v>-0.2773381452</v>
          </cell>
          <cell r="Q2118">
            <v>8927.3524934880006</v>
          </cell>
          <cell r="R2118">
            <v>-2145</v>
          </cell>
        </row>
        <row r="2119">
          <cell r="E2119" t="str">
            <v>SCS0012059</v>
          </cell>
          <cell r="F2119" t="str">
            <v>后排坐垫右侧舒适海绵3</v>
          </cell>
          <cell r="G2119" t="str">
            <v>V71</v>
          </cell>
          <cell r="H2119" t="str">
            <v>EA</v>
          </cell>
          <cell r="I2119">
            <v>941</v>
          </cell>
          <cell r="J2119">
            <v>5.5367310198000004</v>
          </cell>
          <cell r="K2119">
            <v>6</v>
          </cell>
          <cell r="L2119">
            <v>5210.0638896317996</v>
          </cell>
          <cell r="M2119">
            <v>1440</v>
          </cell>
          <cell r="N2119">
            <v>5.7226618548000001</v>
          </cell>
          <cell r="O2119">
            <v>6</v>
          </cell>
          <cell r="P2119">
            <v>-0.2773381452</v>
          </cell>
          <cell r="Q2119">
            <v>8240.6330709119993</v>
          </cell>
          <cell r="R2119">
            <v>-2005</v>
          </cell>
        </row>
        <row r="2120">
          <cell r="E2120" t="str">
            <v>SCS0012060</v>
          </cell>
          <cell r="F2120" t="str">
            <v>后排坐垫舒适海绵4</v>
          </cell>
          <cell r="G2120" t="str">
            <v>V71</v>
          </cell>
          <cell r="H2120" t="str">
            <v>EA</v>
          </cell>
          <cell r="I2120">
            <v>1186</v>
          </cell>
          <cell r="J2120">
            <v>8.0282599786999995</v>
          </cell>
          <cell r="K2120">
            <v>8.6999999999999993</v>
          </cell>
          <cell r="L2120">
            <v>9521.5163347382004</v>
          </cell>
          <cell r="M2120">
            <v>2650</v>
          </cell>
          <cell r="N2120">
            <v>8.2978596894999992</v>
          </cell>
          <cell r="O2120">
            <v>8.6999999999999993</v>
          </cell>
          <cell r="P2120">
            <v>-0.40214031049999999</v>
          </cell>
          <cell r="Q2120">
            <v>21989.328177175001</v>
          </cell>
          <cell r="R2120">
            <v>-2288</v>
          </cell>
        </row>
        <row r="2121">
          <cell r="E2121" t="str">
            <v>SCS0012061</v>
          </cell>
          <cell r="F2121" t="str">
            <v>后排坐垫舒适海绵5</v>
          </cell>
          <cell r="G2121" t="str">
            <v>V71</v>
          </cell>
          <cell r="H2121" t="str">
            <v>EA</v>
          </cell>
          <cell r="I2121">
            <v>2524</v>
          </cell>
          <cell r="J2121">
            <v>1.7071587311</v>
          </cell>
          <cell r="K2121">
            <v>1.85</v>
          </cell>
          <cell r="L2121">
            <v>4308.8686372964003</v>
          </cell>
          <cell r="M2121">
            <v>5915</v>
          </cell>
          <cell r="N2121">
            <v>1.7644874051999999</v>
          </cell>
          <cell r="O2121">
            <v>1.85</v>
          </cell>
          <cell r="P2121">
            <v>-8.5512594799999994E-2</v>
          </cell>
          <cell r="Q2121">
            <v>10436.943001758</v>
          </cell>
          <cell r="R2121">
            <v>-4040</v>
          </cell>
        </row>
        <row r="2122">
          <cell r="E2122" t="str">
            <v>SCS0012062</v>
          </cell>
          <cell r="F2122" t="str">
            <v>1mm 长条毛毡</v>
          </cell>
          <cell r="G2122" t="str">
            <v>V71</v>
          </cell>
          <cell r="H2122" t="str">
            <v>EA</v>
          </cell>
          <cell r="I2122">
            <v>6715</v>
          </cell>
          <cell r="J2122">
            <v>0.32297597620000001</v>
          </cell>
          <cell r="K2122">
            <v>0.35</v>
          </cell>
          <cell r="L2122">
            <v>2168.7836801829999</v>
          </cell>
          <cell r="M2122">
            <v>0</v>
          </cell>
          <cell r="N2122">
            <v>0.3338219415</v>
          </cell>
          <cell r="O2122">
            <v>0.35</v>
          </cell>
          <cell r="P2122">
            <v>-1.6178058499999998E-2</v>
          </cell>
          <cell r="Q2122">
            <v>0</v>
          </cell>
          <cell r="R2122">
            <v>-2210</v>
          </cell>
        </row>
        <row r="2123">
          <cell r="E2123" t="str">
            <v>SCS0012063</v>
          </cell>
          <cell r="F2123" t="str">
            <v>后排坐垫骨架</v>
          </cell>
          <cell r="G2123" t="str">
            <v>V71</v>
          </cell>
          <cell r="H2123" t="str">
            <v>EA</v>
          </cell>
          <cell r="I2123">
            <v>690</v>
          </cell>
          <cell r="J2123">
            <v>20.8550201746</v>
          </cell>
          <cell r="K2123">
            <v>22.6</v>
          </cell>
          <cell r="L2123">
            <v>14389.963920474</v>
          </cell>
          <cell r="M2123">
            <v>2092</v>
          </cell>
          <cell r="N2123">
            <v>21.555359653099998</v>
          </cell>
          <cell r="O2123">
            <v>22.6</v>
          </cell>
          <cell r="P2123">
            <v>-1.0446403469000001</v>
          </cell>
          <cell r="Q2123">
            <v>45093.812394285203</v>
          </cell>
          <cell r="R2123">
            <v>-1620</v>
          </cell>
        </row>
        <row r="2124">
          <cell r="E2124" t="str">
            <v>SCS0012064</v>
          </cell>
          <cell r="F2124" t="str">
            <v>后排坐垫刺毛条</v>
          </cell>
          <cell r="G2124" t="str">
            <v>V71</v>
          </cell>
          <cell r="H2124" t="str">
            <v>EA</v>
          </cell>
          <cell r="I2124">
            <v>6965</v>
          </cell>
          <cell r="J2124">
            <v>0.45216636659999998</v>
          </cell>
          <cell r="K2124">
            <v>0.49</v>
          </cell>
          <cell r="L2124">
            <v>3149.338743369</v>
          </cell>
          <cell r="M2124">
            <v>9300</v>
          </cell>
          <cell r="N2124">
            <v>0.46735071810000001</v>
          </cell>
          <cell r="O2124">
            <v>0.49</v>
          </cell>
          <cell r="P2124">
            <v>-2.2649281899999998E-2</v>
          </cell>
          <cell r="Q2124">
            <v>4346.3616783300004</v>
          </cell>
          <cell r="R2124">
            <v>-2210</v>
          </cell>
        </row>
        <row r="2125">
          <cell r="E2125" t="str">
            <v>SCS0012065</v>
          </cell>
          <cell r="F2125" t="str">
            <v>后排坐垫吊紧钢丝1</v>
          </cell>
          <cell r="G2125" t="str">
            <v>V71</v>
          </cell>
          <cell r="H2125" t="str">
            <v>EA</v>
          </cell>
          <cell r="I2125">
            <v>1631</v>
          </cell>
          <cell r="J2125">
            <v>0.46139425160000003</v>
          </cell>
          <cell r="K2125">
            <v>0.5</v>
          </cell>
          <cell r="L2125">
            <v>752.53402435960004</v>
          </cell>
          <cell r="M2125">
            <v>1000</v>
          </cell>
          <cell r="N2125">
            <v>0.47688848789999999</v>
          </cell>
          <cell r="O2125">
            <v>0.5</v>
          </cell>
          <cell r="P2125">
            <v>-2.3111512099999999E-2</v>
          </cell>
          <cell r="Q2125">
            <v>476.88848789999997</v>
          </cell>
          <cell r="R2125">
            <v>-995</v>
          </cell>
        </row>
        <row r="2126">
          <cell r="E2126" t="str">
            <v>SCS0012066</v>
          </cell>
          <cell r="F2126" t="str">
            <v>后排坐垫吊紧钢丝2</v>
          </cell>
          <cell r="G2126" t="str">
            <v>V71</v>
          </cell>
          <cell r="H2126" t="str">
            <v>EA</v>
          </cell>
          <cell r="I2126">
            <v>1628</v>
          </cell>
          <cell r="J2126">
            <v>0.46139425160000003</v>
          </cell>
          <cell r="K2126">
            <v>0.5</v>
          </cell>
          <cell r="L2126">
            <v>751.14984160480003</v>
          </cell>
          <cell r="M2126">
            <v>1000</v>
          </cell>
          <cell r="N2126">
            <v>0.47688848789999999</v>
          </cell>
          <cell r="O2126">
            <v>0.5</v>
          </cell>
          <cell r="P2126">
            <v>-2.3111512099999999E-2</v>
          </cell>
          <cell r="Q2126">
            <v>476.88848789999997</v>
          </cell>
          <cell r="R2126">
            <v>-1105</v>
          </cell>
        </row>
        <row r="2127">
          <cell r="E2127" t="str">
            <v>SCS0012067</v>
          </cell>
          <cell r="F2127" t="str">
            <v>后排坐垫吊紧钢丝3</v>
          </cell>
          <cell r="G2127" t="str">
            <v>V71</v>
          </cell>
          <cell r="H2127" t="str">
            <v>EA</v>
          </cell>
          <cell r="I2127">
            <v>1633</v>
          </cell>
          <cell r="J2127">
            <v>0.46139425160000003</v>
          </cell>
          <cell r="K2127">
            <v>0.5</v>
          </cell>
          <cell r="L2127">
            <v>753.45681286280001</v>
          </cell>
          <cell r="M2127">
            <v>1000</v>
          </cell>
          <cell r="N2127">
            <v>0.47688848789999999</v>
          </cell>
          <cell r="O2127">
            <v>0.5</v>
          </cell>
          <cell r="P2127">
            <v>-2.3111512099999999E-2</v>
          </cell>
          <cell r="Q2127">
            <v>476.88848789999997</v>
          </cell>
          <cell r="R2127">
            <v>-1105</v>
          </cell>
        </row>
        <row r="2128">
          <cell r="E2128" t="str">
            <v>SCS0012068</v>
          </cell>
          <cell r="F2128" t="str">
            <v>后排坐垫吊紧钢丝4</v>
          </cell>
          <cell r="G2128" t="str">
            <v>V71</v>
          </cell>
          <cell r="H2128" t="str">
            <v>EA</v>
          </cell>
          <cell r="I2128">
            <v>4353</v>
          </cell>
          <cell r="J2128">
            <v>0.46139425160000003</v>
          </cell>
          <cell r="K2128">
            <v>0.5</v>
          </cell>
          <cell r="L2128">
            <v>2008.4491772148001</v>
          </cell>
          <cell r="M2128">
            <v>4500</v>
          </cell>
          <cell r="N2128">
            <v>0.47688848789999999</v>
          </cell>
          <cell r="O2128">
            <v>0.5</v>
          </cell>
          <cell r="P2128">
            <v>-2.3111512099999999E-2</v>
          </cell>
          <cell r="Q2128">
            <v>2145.9981955500002</v>
          </cell>
          <cell r="R2128">
            <v>-4420</v>
          </cell>
        </row>
        <row r="2129">
          <cell r="E2129" t="str">
            <v>SCS0012069</v>
          </cell>
          <cell r="F2129" t="str">
            <v>后排坐垫吊紧钢丝5</v>
          </cell>
          <cell r="G2129" t="str">
            <v>V71</v>
          </cell>
          <cell r="H2129" t="str">
            <v>EA</v>
          </cell>
          <cell r="I2129">
            <v>2162</v>
          </cell>
          <cell r="J2129">
            <v>0.46139425160000003</v>
          </cell>
          <cell r="K2129">
            <v>0.5</v>
          </cell>
          <cell r="L2129">
            <v>997.53437195920003</v>
          </cell>
          <cell r="M2129">
            <v>2500</v>
          </cell>
          <cell r="N2129">
            <v>0.47688848789999999</v>
          </cell>
          <cell r="O2129">
            <v>0.5</v>
          </cell>
          <cell r="P2129">
            <v>-2.3111512099999999E-2</v>
          </cell>
          <cell r="Q2129">
            <v>1192.22121975</v>
          </cell>
          <cell r="R2129">
            <v>-2210</v>
          </cell>
        </row>
        <row r="2130">
          <cell r="E2130" t="str">
            <v>SCS0012074</v>
          </cell>
          <cell r="F2130" t="str">
            <v>前排左驾靠背泡沫总成</v>
          </cell>
          <cell r="G2130" t="str">
            <v>L002063797</v>
          </cell>
          <cell r="H2130" t="str">
            <v>EA</v>
          </cell>
          <cell r="I2130">
            <v>0</v>
          </cell>
          <cell r="J2130">
            <v>33.361608120100001</v>
          </cell>
          <cell r="K2130">
            <v>33.361608120100001</v>
          </cell>
          <cell r="L2130">
            <v>0</v>
          </cell>
          <cell r="M2130">
            <v>35</v>
          </cell>
          <cell r="N2130">
            <v>33.849929229399997</v>
          </cell>
          <cell r="O2130">
            <v>33.361608120100001</v>
          </cell>
          <cell r="P2130">
            <v>0.4883211093</v>
          </cell>
          <cell r="Q2130">
            <v>1184.7475230289999</v>
          </cell>
          <cell r="R2130">
            <v>0</v>
          </cell>
        </row>
        <row r="2131">
          <cell r="E2131" t="str">
            <v>SCS0012075</v>
          </cell>
          <cell r="F2131" t="str">
            <v>前排右驾靠背泡沫总成</v>
          </cell>
          <cell r="G2131" t="str">
            <v>L002063961</v>
          </cell>
          <cell r="H2131" t="str">
            <v>EA</v>
          </cell>
          <cell r="I2131">
            <v>0</v>
          </cell>
          <cell r="J2131">
            <v>33.361608120100001</v>
          </cell>
          <cell r="K2131">
            <v>33.361608120100001</v>
          </cell>
          <cell r="L2131">
            <v>0</v>
          </cell>
          <cell r="M2131">
            <v>57</v>
          </cell>
          <cell r="N2131">
            <v>33.849929229399997</v>
          </cell>
          <cell r="O2131">
            <v>33.361608120100001</v>
          </cell>
          <cell r="P2131">
            <v>0.4883211093</v>
          </cell>
          <cell r="Q2131">
            <v>1929.4459660758</v>
          </cell>
          <cell r="R2131">
            <v>0</v>
          </cell>
        </row>
        <row r="2132">
          <cell r="E2132" t="str">
            <v>SCS0012076</v>
          </cell>
          <cell r="F2132" t="str">
            <v>前排左驾坐垫泡沫总成</v>
          </cell>
          <cell r="G2132" t="str">
            <v>L002063982</v>
          </cell>
          <cell r="H2132" t="str">
            <v>EA</v>
          </cell>
          <cell r="I2132">
            <v>0</v>
          </cell>
          <cell r="J2132">
            <v>29.238721172200002</v>
          </cell>
          <cell r="K2132">
            <v>29.238721172200002</v>
          </cell>
          <cell r="L2132">
            <v>0</v>
          </cell>
          <cell r="M2132">
            <v>65</v>
          </cell>
          <cell r="N2132">
            <v>29.917614584599999</v>
          </cell>
          <cell r="O2132">
            <v>29.238721172200002</v>
          </cell>
          <cell r="P2132">
            <v>0.67889341240000001</v>
          </cell>
          <cell r="Q2132">
            <v>1944.6449479989999</v>
          </cell>
          <cell r="R2132">
            <v>0</v>
          </cell>
        </row>
        <row r="2133">
          <cell r="E2133" t="str">
            <v>SCS0012077</v>
          </cell>
          <cell r="F2133" t="str">
            <v>前排右驾坐垫泡沫总成</v>
          </cell>
          <cell r="G2133" t="str">
            <v>L002063991</v>
          </cell>
          <cell r="H2133" t="str">
            <v>EA</v>
          </cell>
          <cell r="I2133">
            <v>0</v>
          </cell>
          <cell r="J2133">
            <v>29.238721172200002</v>
          </cell>
          <cell r="K2133">
            <v>29.238721172200002</v>
          </cell>
          <cell r="L2133">
            <v>0</v>
          </cell>
          <cell r="M2133">
            <v>20</v>
          </cell>
          <cell r="N2133">
            <v>29.917614584599999</v>
          </cell>
          <cell r="O2133">
            <v>29.238721172200002</v>
          </cell>
          <cell r="P2133">
            <v>0.67889341240000001</v>
          </cell>
          <cell r="Q2133">
            <v>598.35229169199999</v>
          </cell>
          <cell r="R2133">
            <v>0</v>
          </cell>
        </row>
        <row r="2134">
          <cell r="E2134" t="str">
            <v>SCS0012078</v>
          </cell>
          <cell r="F2134" t="str">
            <v>后排四分靠背发泡总成</v>
          </cell>
          <cell r="G2134" t="str">
            <v>L002064876</v>
          </cell>
          <cell r="H2134" t="str">
            <v>EA</v>
          </cell>
          <cell r="I2134">
            <v>0</v>
          </cell>
          <cell r="J2134">
            <v>33.438606498299997</v>
          </cell>
          <cell r="K2134">
            <v>33.438606498299997</v>
          </cell>
          <cell r="L2134">
            <v>0</v>
          </cell>
          <cell r="M2134">
            <v>61</v>
          </cell>
          <cell r="N2134">
            <v>33.923368509699998</v>
          </cell>
          <cell r="O2134">
            <v>33.438606498299997</v>
          </cell>
          <cell r="P2134">
            <v>0.48476201140000003</v>
          </cell>
          <cell r="Q2134">
            <v>2069.3254790916999</v>
          </cell>
          <cell r="R2134">
            <v>0</v>
          </cell>
        </row>
        <row r="2135">
          <cell r="E2135" t="str">
            <v>SCS0012079</v>
          </cell>
          <cell r="F2135" t="str">
            <v>后排六分靠背发泡总成</v>
          </cell>
          <cell r="G2135" t="str">
            <v>L002064868</v>
          </cell>
          <cell r="H2135" t="str">
            <v>EA</v>
          </cell>
          <cell r="I2135">
            <v>0</v>
          </cell>
          <cell r="J2135">
            <v>38.8701525492</v>
          </cell>
          <cell r="K2135">
            <v>38.8701525492</v>
          </cell>
          <cell r="L2135">
            <v>0</v>
          </cell>
          <cell r="M2135">
            <v>14</v>
          </cell>
          <cell r="N2135">
            <v>39.103852076000003</v>
          </cell>
          <cell r="O2135">
            <v>38.8701525492</v>
          </cell>
          <cell r="P2135">
            <v>0.2336995268</v>
          </cell>
          <cell r="Q2135">
            <v>547.45392906400002</v>
          </cell>
          <cell r="R2135">
            <v>0</v>
          </cell>
        </row>
        <row r="2136">
          <cell r="E2136" t="str">
            <v>SCS0012080</v>
          </cell>
          <cell r="F2136" t="str">
            <v>后排坐垫泡沫总成</v>
          </cell>
          <cell r="G2136" t="str">
            <v>L002064772</v>
          </cell>
          <cell r="H2136" t="str">
            <v>EA</v>
          </cell>
          <cell r="I2136">
            <v>0</v>
          </cell>
          <cell r="J2136">
            <v>115.0290703495</v>
          </cell>
          <cell r="K2136">
            <v>115.0290703495</v>
          </cell>
          <cell r="L2136">
            <v>0</v>
          </cell>
          <cell r="M2136">
            <v>48</v>
          </cell>
          <cell r="N2136">
            <v>111.7424743758</v>
          </cell>
          <cell r="O2136">
            <v>115.0290703495</v>
          </cell>
          <cell r="P2136">
            <v>-3.2865959736999999</v>
          </cell>
          <cell r="Q2136">
            <v>5363.6387700384003</v>
          </cell>
          <cell r="R2136">
            <v>0</v>
          </cell>
        </row>
        <row r="2137">
          <cell r="E2137" t="str">
            <v>SCS0012083</v>
          </cell>
          <cell r="F2137" t="str">
            <v>驾驶座靠背无纺布衬垫1</v>
          </cell>
          <cell r="G2137" t="str">
            <v>B01</v>
          </cell>
          <cell r="H2137" t="str">
            <v>EA</v>
          </cell>
          <cell r="I2137">
            <v>200</v>
          </cell>
          <cell r="J2137">
            <v>2.7683655099000002</v>
          </cell>
          <cell r="K2137">
            <v>3</v>
          </cell>
          <cell r="L2137">
            <v>553.67310197999996</v>
          </cell>
          <cell r="M2137">
            <v>200</v>
          </cell>
          <cell r="N2137">
            <v>2.8613309274000001</v>
          </cell>
          <cell r="O2137">
            <v>3</v>
          </cell>
          <cell r="P2137">
            <v>-0.1386690726</v>
          </cell>
          <cell r="Q2137">
            <v>572.26618547999999</v>
          </cell>
          <cell r="R2137">
            <v>-35</v>
          </cell>
        </row>
        <row r="2138">
          <cell r="E2138" t="str">
            <v>SCS0012084</v>
          </cell>
          <cell r="F2138" t="str">
            <v>驾驶座靠背无纺布衬垫3</v>
          </cell>
          <cell r="G2138" t="str">
            <v>B01</v>
          </cell>
          <cell r="H2138" t="str">
            <v>EA</v>
          </cell>
          <cell r="I2138">
            <v>200</v>
          </cell>
          <cell r="J2138">
            <v>2.7683655099000002</v>
          </cell>
          <cell r="K2138">
            <v>3</v>
          </cell>
          <cell r="L2138">
            <v>553.67310197999996</v>
          </cell>
          <cell r="M2138">
            <v>200</v>
          </cell>
          <cell r="N2138">
            <v>2.8613309274000001</v>
          </cell>
          <cell r="O2138">
            <v>3</v>
          </cell>
          <cell r="P2138">
            <v>-0.1386690726</v>
          </cell>
          <cell r="Q2138">
            <v>572.26618547999999</v>
          </cell>
          <cell r="R2138">
            <v>-57</v>
          </cell>
        </row>
        <row r="2139">
          <cell r="E2139" t="str">
            <v>SCS0012087</v>
          </cell>
          <cell r="F2139" t="str">
            <v>前排靠背支撑钢丝1</v>
          </cell>
          <cell r="G2139" t="str">
            <v>B01</v>
          </cell>
          <cell r="H2139" t="str">
            <v>EA</v>
          </cell>
          <cell r="I2139">
            <v>400</v>
          </cell>
          <cell r="J2139">
            <v>0.32297597620000001</v>
          </cell>
          <cell r="K2139">
            <v>0.35</v>
          </cell>
          <cell r="L2139">
            <v>129.19039047999999</v>
          </cell>
          <cell r="M2139">
            <v>400</v>
          </cell>
          <cell r="N2139">
            <v>0.3338219415</v>
          </cell>
          <cell r="O2139">
            <v>0.35</v>
          </cell>
          <cell r="P2139">
            <v>-1.6178058499999998E-2</v>
          </cell>
          <cell r="Q2139">
            <v>133.52877659999999</v>
          </cell>
          <cell r="R2139">
            <v>-92</v>
          </cell>
        </row>
        <row r="2140">
          <cell r="E2140" t="str">
            <v>SCS0012088</v>
          </cell>
          <cell r="F2140" t="str">
            <v>前排靠背支撑钢丝2</v>
          </cell>
          <cell r="G2140" t="str">
            <v>B01</v>
          </cell>
          <cell r="H2140" t="str">
            <v>EA</v>
          </cell>
          <cell r="I2140">
            <v>400</v>
          </cell>
          <cell r="J2140">
            <v>0.32297597620000001</v>
          </cell>
          <cell r="K2140">
            <v>0.35</v>
          </cell>
          <cell r="L2140">
            <v>129.19039047999999</v>
          </cell>
          <cell r="M2140">
            <v>400</v>
          </cell>
          <cell r="N2140">
            <v>0.3338219415</v>
          </cell>
          <cell r="O2140">
            <v>0.35</v>
          </cell>
          <cell r="P2140">
            <v>-1.6178058499999998E-2</v>
          </cell>
          <cell r="Q2140">
            <v>133.52877659999999</v>
          </cell>
          <cell r="R2140">
            <v>-92</v>
          </cell>
        </row>
        <row r="2141">
          <cell r="E2141" t="str">
            <v>SCS0012089</v>
          </cell>
          <cell r="F2141" t="str">
            <v>前排靠背支撑钢丝3</v>
          </cell>
          <cell r="G2141" t="str">
            <v>B01</v>
          </cell>
          <cell r="H2141" t="str">
            <v>EA</v>
          </cell>
          <cell r="I2141">
            <v>400</v>
          </cell>
          <cell r="J2141">
            <v>0.23069712580000001</v>
          </cell>
          <cell r="K2141">
            <v>0.25</v>
          </cell>
          <cell r="L2141">
            <v>92.278850320000004</v>
          </cell>
          <cell r="M2141">
            <v>400</v>
          </cell>
          <cell r="N2141">
            <v>0.23844424389999999</v>
          </cell>
          <cell r="O2141">
            <v>0.25</v>
          </cell>
          <cell r="P2141">
            <v>-1.15557561E-2</v>
          </cell>
          <cell r="Q2141">
            <v>95.377697560000001</v>
          </cell>
          <cell r="R2141">
            <v>-92</v>
          </cell>
        </row>
        <row r="2142">
          <cell r="E2142" t="str">
            <v>SCS0012090</v>
          </cell>
          <cell r="F2142" t="str">
            <v>前排靠背刺毛条</v>
          </cell>
          <cell r="G2142" t="str">
            <v>B01</v>
          </cell>
          <cell r="H2142" t="str">
            <v>EA</v>
          </cell>
          <cell r="I2142">
            <v>800</v>
          </cell>
          <cell r="J2142">
            <v>0.23069712580000001</v>
          </cell>
          <cell r="K2142">
            <v>0.25</v>
          </cell>
          <cell r="L2142">
            <v>184.55770064000001</v>
          </cell>
          <cell r="M2142">
            <v>800</v>
          </cell>
          <cell r="N2142">
            <v>0.23844424389999999</v>
          </cell>
          <cell r="O2142">
            <v>0.25</v>
          </cell>
          <cell r="P2142">
            <v>-1.15557561E-2</v>
          </cell>
          <cell r="Q2142">
            <v>190.75539512</v>
          </cell>
          <cell r="R2142">
            <v>-184</v>
          </cell>
        </row>
        <row r="2143">
          <cell r="E2143" t="str">
            <v>SCS0012091</v>
          </cell>
          <cell r="F2143" t="str">
            <v>前排靠背中间造型刺毛条</v>
          </cell>
          <cell r="G2143" t="str">
            <v>B01</v>
          </cell>
          <cell r="H2143" t="str">
            <v>EA</v>
          </cell>
          <cell r="I2143">
            <v>200</v>
          </cell>
          <cell r="J2143">
            <v>1.3749548699</v>
          </cell>
          <cell r="K2143">
            <v>1.49</v>
          </cell>
          <cell r="L2143">
            <v>274.99097397999998</v>
          </cell>
          <cell r="M2143">
            <v>400</v>
          </cell>
          <cell r="N2143">
            <v>1.4211276938999999</v>
          </cell>
          <cell r="O2143">
            <v>1.49</v>
          </cell>
          <cell r="P2143">
            <v>-6.8872306100000003E-2</v>
          </cell>
          <cell r="Q2143">
            <v>568.45107756000004</v>
          </cell>
          <cell r="R2143">
            <v>-92</v>
          </cell>
        </row>
        <row r="2144">
          <cell r="E2144" t="str">
            <v>SCS0012094</v>
          </cell>
          <cell r="F2144" t="str">
            <v>驾驶座左侧坐垫无纺布衬垫</v>
          </cell>
          <cell r="G2144" t="str">
            <v>B01</v>
          </cell>
          <cell r="H2144" t="str">
            <v>EA</v>
          </cell>
          <cell r="I2144">
            <v>200</v>
          </cell>
          <cell r="J2144">
            <v>1.4303221800999999</v>
          </cell>
          <cell r="K2144">
            <v>1.55</v>
          </cell>
          <cell r="L2144">
            <v>286.06443602000002</v>
          </cell>
          <cell r="M2144">
            <v>200</v>
          </cell>
          <cell r="N2144">
            <v>1.4783543125</v>
          </cell>
          <cell r="O2144">
            <v>1.55</v>
          </cell>
          <cell r="P2144">
            <v>-7.1645687499999999E-2</v>
          </cell>
          <cell r="Q2144">
            <v>295.6708625</v>
          </cell>
          <cell r="R2144">
            <v>-65</v>
          </cell>
        </row>
        <row r="2145">
          <cell r="E2145" t="str">
            <v>SCS0012095</v>
          </cell>
          <cell r="F2145" t="str">
            <v>驾驶座右侧坐垫无纺布衬垫</v>
          </cell>
          <cell r="G2145" t="str">
            <v>B01</v>
          </cell>
          <cell r="H2145" t="str">
            <v>EA</v>
          </cell>
          <cell r="I2145">
            <v>200</v>
          </cell>
          <cell r="J2145">
            <v>1.4303221800999999</v>
          </cell>
          <cell r="K2145">
            <v>1.55</v>
          </cell>
          <cell r="L2145">
            <v>286.06443602000002</v>
          </cell>
          <cell r="M2145">
            <v>200</v>
          </cell>
          <cell r="N2145">
            <v>1.4783543125</v>
          </cell>
          <cell r="O2145">
            <v>1.55</v>
          </cell>
          <cell r="P2145">
            <v>-7.1645687499999999E-2</v>
          </cell>
          <cell r="Q2145">
            <v>295.6708625</v>
          </cell>
          <cell r="R2145">
            <v>-20</v>
          </cell>
        </row>
        <row r="2146">
          <cell r="E2146" t="str">
            <v>SCS0012096</v>
          </cell>
          <cell r="F2146" t="str">
            <v>前排坐垫硬毛毡</v>
          </cell>
          <cell r="G2146" t="str">
            <v>B01</v>
          </cell>
          <cell r="H2146" t="str">
            <v>EA</v>
          </cell>
          <cell r="I2146">
            <v>0</v>
          </cell>
          <cell r="J2146">
            <v>1.95</v>
          </cell>
          <cell r="K2146">
            <v>1.95</v>
          </cell>
          <cell r="L2146">
            <v>0</v>
          </cell>
          <cell r="M2146">
            <v>400</v>
          </cell>
          <cell r="N2146">
            <v>1.8598651027999999</v>
          </cell>
          <cell r="O2146">
            <v>1.95</v>
          </cell>
          <cell r="P2146">
            <v>-9.0134897199999994E-2</v>
          </cell>
          <cell r="Q2146">
            <v>743.94604112000002</v>
          </cell>
          <cell r="R2146">
            <v>-85</v>
          </cell>
        </row>
        <row r="2147">
          <cell r="E2147" t="str">
            <v>SCS0012097</v>
          </cell>
          <cell r="F2147" t="str">
            <v>前排坐垫发泡钢丝-01</v>
          </cell>
          <cell r="G2147" t="str">
            <v>B01</v>
          </cell>
          <cell r="H2147" t="str">
            <v>EA</v>
          </cell>
          <cell r="I2147">
            <v>400</v>
          </cell>
          <cell r="J2147">
            <v>0.27683655099999999</v>
          </cell>
          <cell r="K2147">
            <v>0.3</v>
          </cell>
          <cell r="L2147">
            <v>110.7346204</v>
          </cell>
          <cell r="M2147">
            <v>400</v>
          </cell>
          <cell r="N2147">
            <v>0.28613309269999998</v>
          </cell>
          <cell r="O2147">
            <v>0.3</v>
          </cell>
          <cell r="P2147">
            <v>-1.38669073E-2</v>
          </cell>
          <cell r="Q2147">
            <v>114.45323707999999</v>
          </cell>
          <cell r="R2147">
            <v>-85</v>
          </cell>
        </row>
        <row r="2148">
          <cell r="E2148" t="str">
            <v>SCS0012098</v>
          </cell>
          <cell r="F2148" t="str">
            <v>前排坐垫发泡钢丝-02</v>
          </cell>
          <cell r="G2148" t="str">
            <v>B01</v>
          </cell>
          <cell r="H2148" t="str">
            <v>EA</v>
          </cell>
          <cell r="I2148">
            <v>400</v>
          </cell>
          <cell r="J2148">
            <v>0.27683655099999999</v>
          </cell>
          <cell r="K2148">
            <v>0.3</v>
          </cell>
          <cell r="L2148">
            <v>110.7346204</v>
          </cell>
          <cell r="M2148">
            <v>400</v>
          </cell>
          <cell r="N2148">
            <v>0.28613309269999998</v>
          </cell>
          <cell r="O2148">
            <v>0.3</v>
          </cell>
          <cell r="P2148">
            <v>-1.38669073E-2</v>
          </cell>
          <cell r="Q2148">
            <v>114.45323707999999</v>
          </cell>
          <cell r="R2148">
            <v>-85</v>
          </cell>
        </row>
        <row r="2149">
          <cell r="E2149" t="str">
            <v>SCS0012099</v>
          </cell>
          <cell r="F2149" t="str">
            <v>前排坐垫发泡钢丝-03</v>
          </cell>
          <cell r="G2149" t="str">
            <v>B01</v>
          </cell>
          <cell r="H2149" t="str">
            <v>EA</v>
          </cell>
          <cell r="I2149">
            <v>1800</v>
          </cell>
          <cell r="J2149">
            <v>0.1199625054</v>
          </cell>
          <cell r="K2149">
            <v>0.13</v>
          </cell>
          <cell r="L2149">
            <v>215.93250972000001</v>
          </cell>
          <cell r="M2149">
            <v>1800</v>
          </cell>
          <cell r="N2149">
            <v>0.12399100690000001</v>
          </cell>
          <cell r="O2149">
            <v>0.13</v>
          </cell>
          <cell r="P2149">
            <v>-6.0089931000000003E-3</v>
          </cell>
          <cell r="Q2149">
            <v>223.18381242000001</v>
          </cell>
          <cell r="R2149">
            <v>-410</v>
          </cell>
        </row>
        <row r="2150">
          <cell r="E2150" t="str">
            <v>SCS0012102</v>
          </cell>
          <cell r="F2150" t="str">
            <v>后排靠背左侧无纺布1</v>
          </cell>
          <cell r="G2150" t="str">
            <v>B01</v>
          </cell>
          <cell r="H2150" t="str">
            <v>EA</v>
          </cell>
          <cell r="I2150">
            <v>200</v>
          </cell>
          <cell r="J2150">
            <v>0.2122413558</v>
          </cell>
          <cell r="K2150">
            <v>0.23</v>
          </cell>
          <cell r="L2150">
            <v>42.448271159999997</v>
          </cell>
          <cell r="M2150">
            <v>200</v>
          </cell>
          <cell r="N2150">
            <v>0.2193687044</v>
          </cell>
          <cell r="O2150">
            <v>0.23</v>
          </cell>
          <cell r="P2150">
            <v>-1.06312956E-2</v>
          </cell>
          <cell r="Q2150">
            <v>43.87374088</v>
          </cell>
          <cell r="R2150">
            <v>-61</v>
          </cell>
        </row>
        <row r="2151">
          <cell r="E2151" t="str">
            <v>SCS0012103</v>
          </cell>
          <cell r="F2151" t="str">
            <v>后排靠背左侧无纺布2</v>
          </cell>
          <cell r="G2151" t="str">
            <v>B01</v>
          </cell>
          <cell r="H2151" t="str">
            <v>EA</v>
          </cell>
          <cell r="I2151">
            <v>200</v>
          </cell>
          <cell r="J2151">
            <v>0.2122413558</v>
          </cell>
          <cell r="K2151">
            <v>0.23</v>
          </cell>
          <cell r="L2151">
            <v>42.448271159999997</v>
          </cell>
          <cell r="M2151">
            <v>200</v>
          </cell>
          <cell r="N2151">
            <v>0.2193687044</v>
          </cell>
          <cell r="O2151">
            <v>0.23</v>
          </cell>
          <cell r="P2151">
            <v>-1.06312956E-2</v>
          </cell>
          <cell r="Q2151">
            <v>43.87374088</v>
          </cell>
          <cell r="R2151">
            <v>-61</v>
          </cell>
        </row>
        <row r="2152">
          <cell r="E2152" t="str">
            <v>SCS0012104</v>
          </cell>
          <cell r="F2152" t="str">
            <v>后排靠背无纺布3</v>
          </cell>
          <cell r="G2152" t="str">
            <v>B01</v>
          </cell>
          <cell r="H2152" t="str">
            <v>EA</v>
          </cell>
          <cell r="I2152">
            <v>200</v>
          </cell>
          <cell r="J2152">
            <v>0.2122413558</v>
          </cell>
          <cell r="K2152">
            <v>0.23</v>
          </cell>
          <cell r="L2152">
            <v>42.448271159999997</v>
          </cell>
          <cell r="M2152">
            <v>200</v>
          </cell>
          <cell r="N2152">
            <v>0.2193687044</v>
          </cell>
          <cell r="O2152">
            <v>0.23</v>
          </cell>
          <cell r="P2152">
            <v>-1.06312956E-2</v>
          </cell>
          <cell r="Q2152">
            <v>43.87374088</v>
          </cell>
          <cell r="R2152">
            <v>-61</v>
          </cell>
        </row>
        <row r="2153">
          <cell r="E2153" t="str">
            <v>SCS0012105</v>
          </cell>
          <cell r="F2153" t="str">
            <v>后排靠背右侧无纺布1</v>
          </cell>
          <cell r="G2153" t="str">
            <v>B01</v>
          </cell>
          <cell r="H2153" t="str">
            <v>EA</v>
          </cell>
          <cell r="I2153">
            <v>200</v>
          </cell>
          <cell r="J2153">
            <v>0.2122413558</v>
          </cell>
          <cell r="K2153">
            <v>0.23</v>
          </cell>
          <cell r="L2153">
            <v>42.448271159999997</v>
          </cell>
          <cell r="M2153">
            <v>200</v>
          </cell>
          <cell r="N2153">
            <v>0.2193687044</v>
          </cell>
          <cell r="O2153">
            <v>0.23</v>
          </cell>
          <cell r="P2153">
            <v>-1.06312956E-2</v>
          </cell>
          <cell r="Q2153">
            <v>43.87374088</v>
          </cell>
          <cell r="R2153">
            <v>-14</v>
          </cell>
        </row>
        <row r="2154">
          <cell r="E2154" t="str">
            <v>SCS0012106</v>
          </cell>
          <cell r="F2154" t="str">
            <v>后排靠背右侧无纺布2</v>
          </cell>
          <cell r="G2154" t="str">
            <v>B01</v>
          </cell>
          <cell r="H2154" t="str">
            <v>EA</v>
          </cell>
          <cell r="I2154">
            <v>200</v>
          </cell>
          <cell r="J2154">
            <v>0.2122413558</v>
          </cell>
          <cell r="K2154">
            <v>0.23</v>
          </cell>
          <cell r="L2154">
            <v>42.448271159999997</v>
          </cell>
          <cell r="M2154">
            <v>200</v>
          </cell>
          <cell r="N2154">
            <v>0.2193687044</v>
          </cell>
          <cell r="O2154">
            <v>0.23</v>
          </cell>
          <cell r="P2154">
            <v>-1.06312956E-2</v>
          </cell>
          <cell r="Q2154">
            <v>43.87374088</v>
          </cell>
          <cell r="R2154">
            <v>-14</v>
          </cell>
        </row>
        <row r="2155">
          <cell r="E2155" t="str">
            <v>SCS0012107</v>
          </cell>
          <cell r="F2155" t="str">
            <v>后排靠背无纺布4</v>
          </cell>
          <cell r="G2155" t="str">
            <v>B01</v>
          </cell>
          <cell r="H2155" t="str">
            <v>EA</v>
          </cell>
          <cell r="I2155">
            <v>200</v>
          </cell>
          <cell r="J2155">
            <v>0.2122413558</v>
          </cell>
          <cell r="K2155">
            <v>0.23</v>
          </cell>
          <cell r="L2155">
            <v>42.448271159999997</v>
          </cell>
          <cell r="M2155">
            <v>200</v>
          </cell>
          <cell r="N2155">
            <v>0.2193687044</v>
          </cell>
          <cell r="O2155">
            <v>0.23</v>
          </cell>
          <cell r="P2155">
            <v>-1.06312956E-2</v>
          </cell>
          <cell r="Q2155">
            <v>43.87374088</v>
          </cell>
          <cell r="R2155">
            <v>-14</v>
          </cell>
        </row>
        <row r="2156">
          <cell r="E2156" t="str">
            <v>SCS0012108</v>
          </cell>
          <cell r="F2156" t="str">
            <v>后排靠背扶手框吊紧钢丝</v>
          </cell>
          <cell r="G2156" t="str">
            <v>B01</v>
          </cell>
          <cell r="H2156" t="str">
            <v>EA</v>
          </cell>
          <cell r="I2156">
            <v>200</v>
          </cell>
          <cell r="J2156">
            <v>2.2146924078999999</v>
          </cell>
          <cell r="K2156">
            <v>2.4</v>
          </cell>
          <cell r="L2156">
            <v>442.93848157999997</v>
          </cell>
          <cell r="M2156">
            <v>200</v>
          </cell>
          <cell r="N2156">
            <v>2.2890647418999999</v>
          </cell>
          <cell r="O2156">
            <v>2.4</v>
          </cell>
          <cell r="P2156">
            <v>-0.1109352581</v>
          </cell>
          <cell r="Q2156">
            <v>457.81294838000002</v>
          </cell>
          <cell r="R2156">
            <v>-14</v>
          </cell>
        </row>
        <row r="2157">
          <cell r="E2157" t="str">
            <v>SCS0012109</v>
          </cell>
          <cell r="F2157" t="str">
            <v>靠背面套吊紧钢丝3</v>
          </cell>
          <cell r="G2157" t="str">
            <v>B01</v>
          </cell>
          <cell r="H2157" t="str">
            <v>EA</v>
          </cell>
          <cell r="I2157">
            <v>200</v>
          </cell>
          <cell r="J2157">
            <v>0.44293848159999999</v>
          </cell>
          <cell r="K2157">
            <v>0.48</v>
          </cell>
          <cell r="L2157">
            <v>88.587696320000006</v>
          </cell>
          <cell r="M2157">
            <v>200</v>
          </cell>
          <cell r="N2157">
            <v>0.45781294839999997</v>
          </cell>
          <cell r="O2157">
            <v>0.48</v>
          </cell>
          <cell r="P2157">
            <v>-2.21870516E-2</v>
          </cell>
          <cell r="Q2157">
            <v>91.562589680000002</v>
          </cell>
          <cell r="R2157">
            <v>-61</v>
          </cell>
        </row>
        <row r="2158">
          <cell r="E2158" t="str">
            <v>SCS0012110</v>
          </cell>
          <cell r="F2158" t="str">
            <v>靠背面套吊紧钢丝1</v>
          </cell>
          <cell r="G2158" t="str">
            <v>B01</v>
          </cell>
          <cell r="H2158" t="str">
            <v>EA</v>
          </cell>
          <cell r="I2158">
            <v>200</v>
          </cell>
          <cell r="J2158">
            <v>0.55367310199999997</v>
          </cell>
          <cell r="K2158">
            <v>0.6</v>
          </cell>
          <cell r="L2158">
            <v>110.7346204</v>
          </cell>
          <cell r="M2158">
            <v>200</v>
          </cell>
          <cell r="N2158">
            <v>0.57226618549999997</v>
          </cell>
          <cell r="O2158">
            <v>0.6</v>
          </cell>
          <cell r="P2158">
            <v>-2.7733814499999999E-2</v>
          </cell>
          <cell r="Q2158">
            <v>114.4532371</v>
          </cell>
          <cell r="R2158">
            <v>-14</v>
          </cell>
        </row>
        <row r="2159">
          <cell r="E2159" t="str">
            <v>SCS0012111</v>
          </cell>
          <cell r="F2159" t="str">
            <v>靠背面套吊紧钢丝2</v>
          </cell>
          <cell r="G2159" t="str">
            <v>B01</v>
          </cell>
          <cell r="H2159" t="str">
            <v>EA</v>
          </cell>
          <cell r="I2159">
            <v>800</v>
          </cell>
          <cell r="J2159">
            <v>0.23069712580000001</v>
          </cell>
          <cell r="K2159">
            <v>0.25</v>
          </cell>
          <cell r="L2159">
            <v>184.55770064000001</v>
          </cell>
          <cell r="M2159">
            <v>800</v>
          </cell>
          <cell r="N2159">
            <v>0.23844424389999999</v>
          </cell>
          <cell r="O2159">
            <v>0.25</v>
          </cell>
          <cell r="P2159">
            <v>-1.15557561E-2</v>
          </cell>
          <cell r="Q2159">
            <v>190.75539512</v>
          </cell>
          <cell r="R2159">
            <v>-150</v>
          </cell>
        </row>
        <row r="2160">
          <cell r="E2160" t="str">
            <v>SCS0012112</v>
          </cell>
          <cell r="F2160" t="str">
            <v>后排靠背刺毛条-1</v>
          </cell>
          <cell r="G2160" t="str">
            <v>B01</v>
          </cell>
          <cell r="H2160" t="str">
            <v>EA</v>
          </cell>
          <cell r="I2160">
            <v>800</v>
          </cell>
          <cell r="J2160">
            <v>0.1291903905</v>
          </cell>
          <cell r="K2160">
            <v>0.14000000000000001</v>
          </cell>
          <cell r="L2160">
            <v>103.3523124</v>
          </cell>
          <cell r="M2160">
            <v>800</v>
          </cell>
          <cell r="N2160">
            <v>0.13352877660000001</v>
          </cell>
          <cell r="O2160">
            <v>0.14000000000000001</v>
          </cell>
          <cell r="P2160">
            <v>-6.4712234E-3</v>
          </cell>
          <cell r="Q2160">
            <v>106.82302128000001</v>
          </cell>
          <cell r="R2160">
            <v>-150</v>
          </cell>
        </row>
        <row r="2161">
          <cell r="E2161" t="str">
            <v>SCS0012113</v>
          </cell>
          <cell r="F2161" t="str">
            <v>后排靠背刺毛条-2</v>
          </cell>
          <cell r="G2161" t="str">
            <v>B01</v>
          </cell>
          <cell r="H2161" t="str">
            <v>EA</v>
          </cell>
          <cell r="I2161">
            <v>800</v>
          </cell>
          <cell r="J2161">
            <v>0.38757117140000003</v>
          </cell>
          <cell r="K2161">
            <v>0.42</v>
          </cell>
          <cell r="L2161">
            <v>310.05693711999999</v>
          </cell>
          <cell r="M2161">
            <v>800</v>
          </cell>
          <cell r="N2161">
            <v>0.40058632979999997</v>
          </cell>
          <cell r="O2161">
            <v>0.42</v>
          </cell>
          <cell r="P2161">
            <v>-1.94136702E-2</v>
          </cell>
          <cell r="Q2161">
            <v>320.46906383999999</v>
          </cell>
          <cell r="R2161">
            <v>-150</v>
          </cell>
        </row>
        <row r="2162">
          <cell r="E2162" t="str">
            <v>SCS0012115</v>
          </cell>
          <cell r="F2162" t="str">
            <v>100%座垫吊紧钢丝左后</v>
          </cell>
          <cell r="G2162" t="str">
            <v>B01</v>
          </cell>
          <cell r="H2162" t="str">
            <v>EA</v>
          </cell>
          <cell r="I2162">
            <v>200</v>
          </cell>
          <cell r="J2162">
            <v>0.2583807809</v>
          </cell>
          <cell r="K2162">
            <v>0.28000000000000003</v>
          </cell>
          <cell r="L2162">
            <v>51.67615618</v>
          </cell>
          <cell r="M2162">
            <v>200</v>
          </cell>
          <cell r="N2162">
            <v>0.26705755320000002</v>
          </cell>
          <cell r="O2162">
            <v>0.28000000000000003</v>
          </cell>
          <cell r="P2162">
            <v>-1.29424468E-2</v>
          </cell>
          <cell r="Q2162">
            <v>53.411510640000003</v>
          </cell>
          <cell r="R2162">
            <v>-48</v>
          </cell>
        </row>
        <row r="2163">
          <cell r="E2163" t="str">
            <v>SCS0012117</v>
          </cell>
          <cell r="F2163" t="str">
            <v>100%座垫吊紧钢丝中间右侧</v>
          </cell>
          <cell r="G2163" t="str">
            <v>B01</v>
          </cell>
          <cell r="H2163" t="str">
            <v>EA</v>
          </cell>
          <cell r="I2163">
            <v>200</v>
          </cell>
          <cell r="J2163">
            <v>0.23069712580000001</v>
          </cell>
          <cell r="K2163">
            <v>0.25</v>
          </cell>
          <cell r="L2163">
            <v>46.139425160000002</v>
          </cell>
          <cell r="M2163">
            <v>200</v>
          </cell>
          <cell r="N2163">
            <v>0.23844424389999999</v>
          </cell>
          <cell r="O2163">
            <v>0.25</v>
          </cell>
          <cell r="P2163">
            <v>-1.15557561E-2</v>
          </cell>
          <cell r="Q2163">
            <v>47.688848780000001</v>
          </cell>
          <cell r="R2163">
            <v>-48</v>
          </cell>
        </row>
        <row r="2164">
          <cell r="E2164" t="str">
            <v>SCS0012118</v>
          </cell>
          <cell r="F2164" t="str">
            <v>100%座垫吊紧钢丝景中左侧</v>
          </cell>
          <cell r="G2164" t="str">
            <v>B01</v>
          </cell>
          <cell r="H2164" t="str">
            <v>EA</v>
          </cell>
          <cell r="I2164">
            <v>400</v>
          </cell>
          <cell r="J2164">
            <v>0.27683655099999999</v>
          </cell>
          <cell r="K2164">
            <v>0.3</v>
          </cell>
          <cell r="L2164">
            <v>110.7346204</v>
          </cell>
          <cell r="M2164">
            <v>400</v>
          </cell>
          <cell r="N2164">
            <v>0.28613309269999998</v>
          </cell>
          <cell r="O2164">
            <v>0.3</v>
          </cell>
          <cell r="P2164">
            <v>-1.38669073E-2</v>
          </cell>
          <cell r="Q2164">
            <v>114.45323707999999</v>
          </cell>
          <cell r="R2164">
            <v>-96</v>
          </cell>
        </row>
        <row r="2165">
          <cell r="E2165" t="str">
            <v>SCS0012119</v>
          </cell>
          <cell r="F2165" t="str">
            <v>100%座垫吊紧钢丝景中右侧</v>
          </cell>
          <cell r="G2165" t="str">
            <v>B01</v>
          </cell>
          <cell r="H2165" t="str">
            <v>EA</v>
          </cell>
          <cell r="I2165">
            <v>400</v>
          </cell>
          <cell r="J2165">
            <v>0.27683655099999999</v>
          </cell>
          <cell r="K2165">
            <v>0.3</v>
          </cell>
          <cell r="L2165">
            <v>110.7346204</v>
          </cell>
          <cell r="M2165">
            <v>400</v>
          </cell>
          <cell r="N2165">
            <v>0.28613309269999998</v>
          </cell>
          <cell r="O2165">
            <v>0.3</v>
          </cell>
          <cell r="P2165">
            <v>-1.38669073E-2</v>
          </cell>
          <cell r="Q2165">
            <v>114.45323707999999</v>
          </cell>
          <cell r="R2165">
            <v>-96</v>
          </cell>
        </row>
        <row r="2166">
          <cell r="E2166" t="str">
            <v>SCS0012120</v>
          </cell>
          <cell r="F2166" t="str">
            <v>100%座垫吊紧钢丝中间左侧</v>
          </cell>
          <cell r="G2166" t="str">
            <v>B01</v>
          </cell>
          <cell r="H2166" t="str">
            <v>EA</v>
          </cell>
          <cell r="I2166">
            <v>200</v>
          </cell>
          <cell r="J2166">
            <v>0.2583807809</v>
          </cell>
          <cell r="K2166">
            <v>0.28000000000000003</v>
          </cell>
          <cell r="L2166">
            <v>51.67615618</v>
          </cell>
          <cell r="M2166">
            <v>200</v>
          </cell>
          <cell r="N2166">
            <v>0.26705755320000002</v>
          </cell>
          <cell r="O2166">
            <v>0.28000000000000003</v>
          </cell>
          <cell r="P2166">
            <v>-1.29424468E-2</v>
          </cell>
          <cell r="Q2166">
            <v>53.411510640000003</v>
          </cell>
          <cell r="R2166">
            <v>-48</v>
          </cell>
        </row>
        <row r="2167">
          <cell r="E2167" t="str">
            <v>SCS0012121</v>
          </cell>
          <cell r="F2167" t="str">
            <v>100%座垫吊紧钢丝_右后</v>
          </cell>
          <cell r="G2167" t="str">
            <v>B01</v>
          </cell>
          <cell r="H2167" t="str">
            <v>EA</v>
          </cell>
          <cell r="I2167">
            <v>200</v>
          </cell>
          <cell r="J2167">
            <v>0.2583807809</v>
          </cell>
          <cell r="K2167">
            <v>0.28000000000000003</v>
          </cell>
          <cell r="L2167">
            <v>51.67615618</v>
          </cell>
          <cell r="M2167">
            <v>200</v>
          </cell>
          <cell r="N2167">
            <v>0.26705755320000002</v>
          </cell>
          <cell r="O2167">
            <v>0.28000000000000003</v>
          </cell>
          <cell r="P2167">
            <v>-1.29424468E-2</v>
          </cell>
          <cell r="Q2167">
            <v>53.411510640000003</v>
          </cell>
          <cell r="R2167">
            <v>-48</v>
          </cell>
        </row>
        <row r="2168">
          <cell r="E2168" t="str">
            <v>SCS0012122</v>
          </cell>
          <cell r="F2168" t="str">
            <v>后排坐垫刺毛条1</v>
          </cell>
          <cell r="G2168" t="str">
            <v>B01</v>
          </cell>
          <cell r="H2168" t="str">
            <v>EA</v>
          </cell>
          <cell r="I2168">
            <v>200</v>
          </cell>
          <cell r="J2168">
            <v>0.4337105966</v>
          </cell>
          <cell r="K2168">
            <v>0.47</v>
          </cell>
          <cell r="L2168">
            <v>86.74211932</v>
          </cell>
          <cell r="M2168">
            <v>0</v>
          </cell>
          <cell r="N2168">
            <v>0.44827517859999999</v>
          </cell>
          <cell r="O2168">
            <v>0.47</v>
          </cell>
          <cell r="P2168">
            <v>-2.17248214E-2</v>
          </cell>
          <cell r="Q2168">
            <v>0</v>
          </cell>
          <cell r="R2168">
            <v>0</v>
          </cell>
        </row>
        <row r="2169">
          <cell r="E2169" t="str">
            <v>SCS0012123</v>
          </cell>
          <cell r="F2169" t="str">
            <v>后排坐垫刺毛条2</v>
          </cell>
          <cell r="G2169" t="str">
            <v>B01</v>
          </cell>
          <cell r="H2169" t="str">
            <v>EA</v>
          </cell>
          <cell r="I2169">
            <v>200</v>
          </cell>
          <cell r="J2169">
            <v>0.4337105966</v>
          </cell>
          <cell r="K2169">
            <v>0.47</v>
          </cell>
          <cell r="L2169">
            <v>86.74211932</v>
          </cell>
          <cell r="M2169">
            <v>0</v>
          </cell>
          <cell r="N2169">
            <v>0.44827517859999999</v>
          </cell>
          <cell r="O2169">
            <v>0.47</v>
          </cell>
          <cell r="P2169">
            <v>-2.17248214E-2</v>
          </cell>
          <cell r="Q2169">
            <v>0</v>
          </cell>
          <cell r="R2169">
            <v>0</v>
          </cell>
        </row>
        <row r="2170">
          <cell r="E2170" t="str">
            <v>SCS0012124</v>
          </cell>
          <cell r="F2170" t="str">
            <v>后排坐垫左侧EPP发泡</v>
          </cell>
          <cell r="G2170" t="str">
            <v>B01</v>
          </cell>
          <cell r="H2170" t="str">
            <v>EA</v>
          </cell>
          <cell r="I2170">
            <v>0</v>
          </cell>
          <cell r="J2170">
            <v>11.5</v>
          </cell>
          <cell r="K2170">
            <v>11.5</v>
          </cell>
          <cell r="L2170">
            <v>0</v>
          </cell>
          <cell r="M2170">
            <v>200</v>
          </cell>
          <cell r="N2170">
            <v>10.9684352217</v>
          </cell>
          <cell r="O2170">
            <v>11.5</v>
          </cell>
          <cell r="P2170">
            <v>-0.53156477830000004</v>
          </cell>
          <cell r="Q2170">
            <v>2193.6870443399998</v>
          </cell>
          <cell r="R2170">
            <v>-48</v>
          </cell>
        </row>
        <row r="2171">
          <cell r="E2171" t="str">
            <v>SCS0012125</v>
          </cell>
          <cell r="F2171" t="str">
            <v>后排坐垫右侧EPP发泡</v>
          </cell>
          <cell r="G2171" t="str">
            <v>B01</v>
          </cell>
          <cell r="H2171" t="str">
            <v>EA</v>
          </cell>
          <cell r="I2171">
            <v>0</v>
          </cell>
          <cell r="J2171">
            <v>11.5</v>
          </cell>
          <cell r="K2171">
            <v>11.5</v>
          </cell>
          <cell r="L2171">
            <v>0</v>
          </cell>
          <cell r="M2171">
            <v>200</v>
          </cell>
          <cell r="N2171">
            <v>10.9684352217</v>
          </cell>
          <cell r="O2171">
            <v>11.5</v>
          </cell>
          <cell r="P2171">
            <v>-0.53156477830000004</v>
          </cell>
          <cell r="Q2171">
            <v>2193.6870443399998</v>
          </cell>
          <cell r="R2171">
            <v>-48</v>
          </cell>
        </row>
        <row r="2172">
          <cell r="E2172" t="str">
            <v>SCS0012126</v>
          </cell>
          <cell r="F2172" t="str">
            <v>后排坐垫骨架</v>
          </cell>
          <cell r="G2172" t="str">
            <v>B01</v>
          </cell>
          <cell r="H2172" t="str">
            <v>EA</v>
          </cell>
          <cell r="I2172">
            <v>0</v>
          </cell>
          <cell r="J2172">
            <v>20.8</v>
          </cell>
          <cell r="K2172">
            <v>20.8</v>
          </cell>
          <cell r="L2172">
            <v>0</v>
          </cell>
          <cell r="M2172">
            <v>260</v>
          </cell>
          <cell r="N2172">
            <v>19.838561096599999</v>
          </cell>
          <cell r="O2172">
            <v>20.8</v>
          </cell>
          <cell r="P2172">
            <v>-0.96143890340000004</v>
          </cell>
          <cell r="Q2172">
            <v>5158.0258851159997</v>
          </cell>
          <cell r="R2172">
            <v>-38</v>
          </cell>
        </row>
        <row r="2173">
          <cell r="E2173" t="str">
            <v>SHT0000001</v>
          </cell>
          <cell r="F2173" t="str">
            <v>福田H4安全带导向板</v>
          </cell>
          <cell r="G2173" t="str">
            <v>福田H4</v>
          </cell>
          <cell r="H2173" t="str">
            <v>EA</v>
          </cell>
          <cell r="I2173">
            <v>700</v>
          </cell>
          <cell r="J2173">
            <v>1.9616638003</v>
          </cell>
          <cell r="K2173">
            <v>2.1257999999999999</v>
          </cell>
          <cell r="L2173">
            <v>1373.16466021</v>
          </cell>
          <cell r="M2173">
            <v>0</v>
          </cell>
          <cell r="N2173">
            <v>2.0275390951999999</v>
          </cell>
          <cell r="O2173">
            <v>2.1257999999999999</v>
          </cell>
          <cell r="P2173">
            <v>-9.8260904800000007E-2</v>
          </cell>
          <cell r="Q2173">
            <v>0</v>
          </cell>
          <cell r="R2173">
            <v>0</v>
          </cell>
        </row>
        <row r="2174">
          <cell r="E2174" t="str">
            <v>SHT0000052</v>
          </cell>
          <cell r="F2174" t="str">
            <v>调角器左罩壳</v>
          </cell>
          <cell r="G2174" t="str">
            <v>重汽价值版/一汽</v>
          </cell>
          <cell r="H2174" t="str">
            <v>EA</v>
          </cell>
          <cell r="I2174">
            <v>-128</v>
          </cell>
          <cell r="J2174">
            <v>7.1545545958999996</v>
          </cell>
          <cell r="K2174">
            <v>7.75319</v>
          </cell>
          <cell r="L2174">
            <v>-915.78298827519995</v>
          </cell>
          <cell r="M2174">
            <v>0</v>
          </cell>
          <cell r="N2174">
            <v>7.3948141109999996</v>
          </cell>
          <cell r="O2174">
            <v>7.75319</v>
          </cell>
          <cell r="P2174">
            <v>-0.358375889</v>
          </cell>
          <cell r="Q2174">
            <v>0</v>
          </cell>
          <cell r="R2174">
            <v>0</v>
          </cell>
        </row>
        <row r="2175">
          <cell r="E2175" t="str">
            <v>SHT0000059</v>
          </cell>
          <cell r="F2175" t="str">
            <v>主驾调角器总成</v>
          </cell>
          <cell r="G2175" t="str">
            <v>一汽</v>
          </cell>
          <cell r="H2175" t="str">
            <v>EA</v>
          </cell>
          <cell r="I2175">
            <v>-100</v>
          </cell>
          <cell r="J2175">
            <v>68.568547196400004</v>
          </cell>
          <cell r="K2175">
            <v>74.305809999999994</v>
          </cell>
          <cell r="L2175">
            <v>-6856.8547196400004</v>
          </cell>
          <cell r="M2175">
            <v>0</v>
          </cell>
          <cell r="N2175">
            <v>69.023733357400005</v>
          </cell>
          <cell r="O2175">
            <v>74.305809999999994</v>
          </cell>
          <cell r="P2175">
            <v>-5.2820766425999999</v>
          </cell>
          <cell r="Q2175">
            <v>0</v>
          </cell>
          <cell r="R2175">
            <v>0</v>
          </cell>
        </row>
        <row r="2176">
          <cell r="E2176" t="str">
            <v>SHT0000063</v>
          </cell>
          <cell r="F2176" t="str">
            <v>驾驶员座垫泡沫总成</v>
          </cell>
          <cell r="G2176" t="str">
            <v>D03</v>
          </cell>
          <cell r="H2176" t="str">
            <v>EA</v>
          </cell>
          <cell r="I2176">
            <v>1245</v>
          </cell>
          <cell r="J2176">
            <v>25.6099241535</v>
          </cell>
          <cell r="K2176">
            <v>25.6638569518</v>
          </cell>
          <cell r="L2176">
            <v>31884.355571107499</v>
          </cell>
          <cell r="M2176">
            <v>0</v>
          </cell>
          <cell r="N2176">
            <v>26.507991399600002</v>
          </cell>
          <cell r="O2176">
            <v>25.6638569518</v>
          </cell>
          <cell r="P2176">
            <v>0.84413444780000002</v>
          </cell>
          <cell r="Q2176">
            <v>0</v>
          </cell>
          <cell r="R2176">
            <v>0</v>
          </cell>
        </row>
        <row r="2177">
          <cell r="E2177" t="str">
            <v>SHT0000064</v>
          </cell>
          <cell r="F2177" t="str">
            <v>驾驶员座垫泡沫总成</v>
          </cell>
          <cell r="G2177" t="str">
            <v>一汽B27</v>
          </cell>
          <cell r="H2177" t="str">
            <v>EA</v>
          </cell>
          <cell r="I2177">
            <v>156</v>
          </cell>
          <cell r="J2177">
            <v>25.6099241535</v>
          </cell>
          <cell r="K2177">
            <v>25.6638569518</v>
          </cell>
          <cell r="L2177">
            <v>3995.1481679459998</v>
          </cell>
          <cell r="M2177">
            <v>0</v>
          </cell>
          <cell r="N2177">
            <v>26.507991399600002</v>
          </cell>
          <cell r="O2177">
            <v>25.6638569518</v>
          </cell>
          <cell r="P2177">
            <v>0.84413444780000002</v>
          </cell>
          <cell r="Q2177">
            <v>0</v>
          </cell>
          <cell r="R2177">
            <v>0</v>
          </cell>
        </row>
        <row r="2178">
          <cell r="E2178" t="str">
            <v>SHT0000083</v>
          </cell>
          <cell r="F2178" t="str">
            <v>驾驶员靠背泡沫总成</v>
          </cell>
          <cell r="G2178" t="str">
            <v>M4中卡</v>
          </cell>
          <cell r="H2178" t="str">
            <v>EA</v>
          </cell>
          <cell r="I2178">
            <v>968</v>
          </cell>
          <cell r="J2178">
            <v>34.625922157300003</v>
          </cell>
          <cell r="K2178">
            <v>35.418868496999998</v>
          </cell>
          <cell r="L2178">
            <v>33517.892648266403</v>
          </cell>
          <cell r="M2178">
            <v>210</v>
          </cell>
          <cell r="N2178">
            <v>35.828445953799999</v>
          </cell>
          <cell r="O2178">
            <v>35.418868496999998</v>
          </cell>
          <cell r="P2178">
            <v>0.40957745680000002</v>
          </cell>
          <cell r="Q2178">
            <v>7523.9736502980004</v>
          </cell>
          <cell r="R2178">
            <v>-398</v>
          </cell>
        </row>
        <row r="2179">
          <cell r="E2179" t="str">
            <v>SHT0000084</v>
          </cell>
          <cell r="F2179" t="str">
            <v>驾驶员座垫泡沫总成</v>
          </cell>
          <cell r="G2179" t="str">
            <v>M4中卡</v>
          </cell>
          <cell r="H2179" t="str">
            <v>EA</v>
          </cell>
          <cell r="I2179">
            <v>985</v>
          </cell>
          <cell r="J2179">
            <v>28.664885681400001</v>
          </cell>
          <cell r="K2179">
            <v>28.9744330123</v>
          </cell>
          <cell r="L2179">
            <v>28234.912396178999</v>
          </cell>
          <cell r="M2179">
            <v>195</v>
          </cell>
          <cell r="N2179">
            <v>29.665542622699999</v>
          </cell>
          <cell r="O2179">
            <v>28.9744330123</v>
          </cell>
          <cell r="P2179">
            <v>0.69110961039999996</v>
          </cell>
          <cell r="Q2179">
            <v>5784.7808114264999</v>
          </cell>
          <cell r="R2179">
            <v>-398</v>
          </cell>
        </row>
        <row r="2180">
          <cell r="E2180" t="str">
            <v>SHT0000085</v>
          </cell>
          <cell r="F2180" t="str">
            <v>驾驶员座垫护面总成</v>
          </cell>
          <cell r="G2180" t="str">
            <v>M4中重卡</v>
          </cell>
          <cell r="H2180" t="str">
            <v>EA</v>
          </cell>
          <cell r="I2180">
            <v>1138</v>
          </cell>
          <cell r="J2180">
            <v>21.685529827500002</v>
          </cell>
          <cell r="K2180">
            <v>23.5</v>
          </cell>
          <cell r="L2180">
            <v>24678.132943695</v>
          </cell>
          <cell r="M2180">
            <v>0</v>
          </cell>
          <cell r="N2180">
            <v>22.413758931299999</v>
          </cell>
          <cell r="O2180">
            <v>23.5</v>
          </cell>
          <cell r="P2180">
            <v>-1.0862410686999999</v>
          </cell>
          <cell r="Q2180">
            <v>0</v>
          </cell>
          <cell r="R2180">
            <v>-399</v>
          </cell>
        </row>
        <row r="2181">
          <cell r="E2181" t="str">
            <v>SHT0000086</v>
          </cell>
          <cell r="F2181" t="str">
            <v>驾驶员靠背护面总成</v>
          </cell>
          <cell r="G2181" t="str">
            <v>M4中重卡</v>
          </cell>
          <cell r="H2181" t="str">
            <v>EA</v>
          </cell>
          <cell r="I2181">
            <v>1181</v>
          </cell>
          <cell r="J2181">
            <v>44.755242410000001</v>
          </cell>
          <cell r="K2181">
            <v>48.5</v>
          </cell>
          <cell r="L2181">
            <v>52855.94128621</v>
          </cell>
          <cell r="M2181">
            <v>0</v>
          </cell>
          <cell r="N2181">
            <v>46.258183326299999</v>
          </cell>
          <cell r="O2181">
            <v>48.5</v>
          </cell>
          <cell r="P2181">
            <v>-2.2418166736999998</v>
          </cell>
          <cell r="Q2181">
            <v>0</v>
          </cell>
          <cell r="R2181">
            <v>-400</v>
          </cell>
        </row>
        <row r="2182">
          <cell r="E2182" t="str">
            <v>SHT0000087</v>
          </cell>
          <cell r="F2182" t="str">
            <v>M4重卡司机背包装膜</v>
          </cell>
          <cell r="H2182" t="str">
            <v>EA</v>
          </cell>
          <cell r="I2182">
            <v>176</v>
          </cell>
          <cell r="J2182">
            <v>0.92278850329999995</v>
          </cell>
          <cell r="K2182">
            <v>1</v>
          </cell>
          <cell r="L2182">
            <v>162.41077658079999</v>
          </cell>
          <cell r="M2182">
            <v>0</v>
          </cell>
          <cell r="N2182">
            <v>0.95377697579999998</v>
          </cell>
          <cell r="O2182">
            <v>1</v>
          </cell>
          <cell r="P2182">
            <v>-4.6223024199999997E-2</v>
          </cell>
          <cell r="Q2182">
            <v>0</v>
          </cell>
          <cell r="R2182">
            <v>0</v>
          </cell>
        </row>
        <row r="2183">
          <cell r="E2183" t="str">
            <v>SHT0000088</v>
          </cell>
          <cell r="F2183" t="str">
            <v>司机靠背骨架总成</v>
          </cell>
          <cell r="G2183" t="str">
            <v>M4中重卡</v>
          </cell>
          <cell r="H2183" t="str">
            <v>EA</v>
          </cell>
          <cell r="I2183">
            <v>52</v>
          </cell>
          <cell r="J2183">
            <v>23.456176407699999</v>
          </cell>
          <cell r="K2183">
            <v>25.418800000000001</v>
          </cell>
          <cell r="L2183">
            <v>1219.7211732004</v>
          </cell>
          <cell r="M2183">
            <v>357</v>
          </cell>
          <cell r="N2183">
            <v>24.243866192500001</v>
          </cell>
          <cell r="O2183">
            <v>25.418800000000001</v>
          </cell>
          <cell r="P2183">
            <v>-1.1749338075</v>
          </cell>
          <cell r="Q2183">
            <v>8655.0602307224999</v>
          </cell>
          <cell r="R2183">
            <v>-398</v>
          </cell>
        </row>
        <row r="2184">
          <cell r="E2184" t="str">
            <v>SHT0000089</v>
          </cell>
          <cell r="F2184" t="str">
            <v>座盆组件</v>
          </cell>
          <cell r="G2184" t="str">
            <v>M4中重卡</v>
          </cell>
          <cell r="H2184" t="str">
            <v>EA</v>
          </cell>
          <cell r="I2184">
            <v>47</v>
          </cell>
          <cell r="J2184">
            <v>18.753461637200001</v>
          </cell>
          <cell r="K2184">
            <v>20.322600000000001</v>
          </cell>
          <cell r="L2184">
            <v>881.41269694840003</v>
          </cell>
          <cell r="M2184">
            <v>434</v>
          </cell>
          <cell r="N2184">
            <v>19.3832279684</v>
          </cell>
          <cell r="O2184">
            <v>20.322600000000001</v>
          </cell>
          <cell r="P2184">
            <v>-0.93937203160000005</v>
          </cell>
          <cell r="Q2184">
            <v>8412.3209382856003</v>
          </cell>
          <cell r="R2184">
            <v>-478</v>
          </cell>
        </row>
        <row r="2185">
          <cell r="E2185" t="str">
            <v>SHT0000090</v>
          </cell>
          <cell r="F2185" t="str">
            <v>主驾底座模块化总成</v>
          </cell>
          <cell r="G2185" t="str">
            <v>M4中重卡左舵机械升降</v>
          </cell>
          <cell r="H2185" t="str">
            <v>EA</v>
          </cell>
          <cell r="I2185">
            <v>-984</v>
          </cell>
          <cell r="J2185">
            <v>345.15968258390001</v>
          </cell>
          <cell r="K2185">
            <v>374.03985999999998</v>
          </cell>
          <cell r="L2185">
            <v>-339637.12766255799</v>
          </cell>
          <cell r="M2185">
            <v>0</v>
          </cell>
          <cell r="N2185">
            <v>340.98345225499997</v>
          </cell>
          <cell r="O2185">
            <v>374.03985999999998</v>
          </cell>
          <cell r="P2185">
            <v>-33.056407745000001</v>
          </cell>
          <cell r="Q2185">
            <v>0</v>
          </cell>
          <cell r="R2185">
            <v>-98</v>
          </cell>
        </row>
        <row r="2186">
          <cell r="E2186" t="str">
            <v>SHT0000092</v>
          </cell>
          <cell r="F2186" t="str">
            <v>M4右舵副边罩壳</v>
          </cell>
          <cell r="G2186" t="str">
            <v>M4灰色</v>
          </cell>
          <cell r="H2186" t="str">
            <v>Ea</v>
          </cell>
          <cell r="I2186">
            <v>-95</v>
          </cell>
          <cell r="J2186">
            <v>3.9213066938000001</v>
          </cell>
          <cell r="K2186">
            <v>4.2494100000000001</v>
          </cell>
          <cell r="L2186">
            <v>-372.52413591099997</v>
          </cell>
          <cell r="M2186">
            <v>0</v>
          </cell>
          <cell r="N2186">
            <v>4.0529894187000002</v>
          </cell>
          <cell r="O2186">
            <v>4.2494100000000001</v>
          </cell>
          <cell r="P2186">
            <v>-0.19642058130000001</v>
          </cell>
          <cell r="Q2186">
            <v>0</v>
          </cell>
          <cell r="R2186">
            <v>0</v>
          </cell>
        </row>
        <row r="2187">
          <cell r="E2187" t="str">
            <v>SHT0000095</v>
          </cell>
          <cell r="F2187" t="str">
            <v>主驾底座模块化总成</v>
          </cell>
          <cell r="G2187" t="str">
            <v>M4中重卡右舵气囊减震</v>
          </cell>
          <cell r="H2187" t="str">
            <v>EA</v>
          </cell>
          <cell r="I2187">
            <v>-327</v>
          </cell>
          <cell r="J2187">
            <v>384.44047297029999</v>
          </cell>
          <cell r="K2187">
            <v>416.60735</v>
          </cell>
          <cell r="L2187">
            <v>-125712.03466128799</v>
          </cell>
          <cell r="M2187">
            <v>0</v>
          </cell>
          <cell r="N2187">
            <v>402.1656700547</v>
          </cell>
          <cell r="O2187">
            <v>416.60735</v>
          </cell>
          <cell r="P2187">
            <v>-14.441679945300001</v>
          </cell>
          <cell r="Q2187">
            <v>0</v>
          </cell>
          <cell r="R2187">
            <v>0</v>
          </cell>
        </row>
        <row r="2188">
          <cell r="E2188" t="str">
            <v>SHT0000096</v>
          </cell>
          <cell r="F2188" t="str">
            <v>左侧副边调角器总成</v>
          </cell>
          <cell r="G2188" t="str">
            <v>M4</v>
          </cell>
          <cell r="H2188" t="str">
            <v>EA</v>
          </cell>
          <cell r="I2188">
            <v>-4846</v>
          </cell>
          <cell r="J2188">
            <v>14.5889171218</v>
          </cell>
          <cell r="K2188">
            <v>15.8096</v>
          </cell>
          <cell r="L2188">
            <v>-70697.892372242801</v>
          </cell>
          <cell r="M2188">
            <v>0</v>
          </cell>
          <cell r="N2188">
            <v>13.858207778500001</v>
          </cell>
          <cell r="O2188">
            <v>15.8096</v>
          </cell>
          <cell r="P2188">
            <v>-1.9513922214999999</v>
          </cell>
          <cell r="Q2188">
            <v>0</v>
          </cell>
          <cell r="R2188">
            <v>-211</v>
          </cell>
        </row>
        <row r="2189">
          <cell r="E2189" t="str">
            <v>SHT0000097</v>
          </cell>
          <cell r="F2189" t="str">
            <v>左侧升降器手柄前</v>
          </cell>
          <cell r="G2189" t="str">
            <v>M4中重卡气囊升降</v>
          </cell>
          <cell r="H2189" t="str">
            <v>EA</v>
          </cell>
          <cell r="I2189">
            <v>370</v>
          </cell>
          <cell r="J2189">
            <v>1.6794750759999999</v>
          </cell>
          <cell r="K2189">
            <v>1.82</v>
          </cell>
          <cell r="L2189">
            <v>621.40577812000004</v>
          </cell>
          <cell r="M2189">
            <v>0</v>
          </cell>
          <cell r="N2189">
            <v>1.7358740960000001</v>
          </cell>
          <cell r="O2189">
            <v>1.82</v>
          </cell>
          <cell r="P2189">
            <v>-8.4125904000000001E-2</v>
          </cell>
          <cell r="Q2189">
            <v>0</v>
          </cell>
          <cell r="R2189">
            <v>-99</v>
          </cell>
        </row>
        <row r="2190">
          <cell r="E2190" t="str">
            <v>SHT0000098</v>
          </cell>
          <cell r="F2190" t="str">
            <v>气控升降手柄总成</v>
          </cell>
          <cell r="G2190" t="str">
            <v>M4中重卡</v>
          </cell>
          <cell r="H2190" t="str">
            <v>EA</v>
          </cell>
          <cell r="I2190">
            <v>545</v>
          </cell>
          <cell r="J2190">
            <v>54.749041900800002</v>
          </cell>
          <cell r="K2190">
            <v>59.33</v>
          </cell>
          <cell r="L2190">
            <v>29838.227835935999</v>
          </cell>
          <cell r="M2190">
            <v>400</v>
          </cell>
          <cell r="N2190">
            <v>56.587587974199998</v>
          </cell>
          <cell r="O2190">
            <v>59.33</v>
          </cell>
          <cell r="P2190">
            <v>-2.7424120258000002</v>
          </cell>
          <cell r="Q2190">
            <v>22635.035189679998</v>
          </cell>
          <cell r="R2190">
            <v>-99</v>
          </cell>
        </row>
        <row r="2191">
          <cell r="E2191" t="str">
            <v>SHT0000099</v>
          </cell>
          <cell r="F2191" t="str">
            <v>主驾底座模块化总成</v>
          </cell>
          <cell r="G2191" t="str">
            <v>M4中重卡左舵气囊升降</v>
          </cell>
          <cell r="H2191" t="str">
            <v>EA</v>
          </cell>
          <cell r="I2191">
            <v>-2934</v>
          </cell>
          <cell r="J2191">
            <v>319.48324935369999</v>
          </cell>
          <cell r="K2191">
            <v>346.21503000000001</v>
          </cell>
          <cell r="L2191">
            <v>-937363.85360375606</v>
          </cell>
          <cell r="M2191">
            <v>0</v>
          </cell>
          <cell r="N2191">
            <v>324.75301991999999</v>
          </cell>
          <cell r="O2191">
            <v>346.21503000000001</v>
          </cell>
          <cell r="P2191">
            <v>-21.462010079999999</v>
          </cell>
          <cell r="Q2191">
            <v>0</v>
          </cell>
          <cell r="R2191">
            <v>-99</v>
          </cell>
        </row>
        <row r="2192">
          <cell r="E2192" t="str">
            <v>SHT0000100</v>
          </cell>
          <cell r="F2192" t="str">
            <v>副司机副边左罩壳</v>
          </cell>
          <cell r="G2192" t="str">
            <v>M4中重卡</v>
          </cell>
          <cell r="H2192" t="str">
            <v>EA</v>
          </cell>
          <cell r="I2192">
            <v>0</v>
          </cell>
          <cell r="J2192">
            <v>1.3462000000000001</v>
          </cell>
          <cell r="K2192">
            <v>1.3462000000000001</v>
          </cell>
          <cell r="L2192">
            <v>0</v>
          </cell>
          <cell r="M2192">
            <v>166</v>
          </cell>
          <cell r="N2192">
            <v>1.3462000000000001</v>
          </cell>
          <cell r="O2192">
            <v>1.3462000000000001</v>
          </cell>
          <cell r="P2192">
            <v>0</v>
          </cell>
          <cell r="Q2192">
            <v>223.4692</v>
          </cell>
          <cell r="R2192">
            <v>-166</v>
          </cell>
        </row>
        <row r="2193">
          <cell r="E2193" t="str">
            <v>SHT0000101</v>
          </cell>
          <cell r="F2193" t="str">
            <v>M4副司机总罩壳（主动）</v>
          </cell>
          <cell r="H2193" t="str">
            <v>EA</v>
          </cell>
          <cell r="I2193">
            <v>17</v>
          </cell>
          <cell r="J2193">
            <v>2.4070938109000002</v>
          </cell>
          <cell r="K2193">
            <v>2.6084999999999998</v>
          </cell>
          <cell r="L2193">
            <v>40.920594785299997</v>
          </cell>
          <cell r="M2193">
            <v>183</v>
          </cell>
          <cell r="N2193">
            <v>2.6084999999999998</v>
          </cell>
          <cell r="O2193">
            <v>2.6084999999999998</v>
          </cell>
          <cell r="P2193">
            <v>0</v>
          </cell>
          <cell r="Q2193">
            <v>477.35550000000001</v>
          </cell>
          <cell r="R2193">
            <v>-200</v>
          </cell>
        </row>
        <row r="2194">
          <cell r="E2194" t="str">
            <v>SHT0000103</v>
          </cell>
          <cell r="F2194" t="str">
            <v>副驾底座总成</v>
          </cell>
          <cell r="G2194" t="str">
            <v>M4中重卡左舵</v>
          </cell>
          <cell r="H2194" t="str">
            <v>EA</v>
          </cell>
          <cell r="I2194">
            <v>17</v>
          </cell>
          <cell r="J2194">
            <v>55.079307906099999</v>
          </cell>
          <cell r="K2194">
            <v>59.687899999999999</v>
          </cell>
          <cell r="L2194">
            <v>936.34823440369996</v>
          </cell>
          <cell r="M2194">
            <v>200</v>
          </cell>
          <cell r="N2194">
            <v>56.928944753899998</v>
          </cell>
          <cell r="O2194">
            <v>59.687899999999999</v>
          </cell>
          <cell r="P2194">
            <v>-2.7589552461000002</v>
          </cell>
          <cell r="Q2194">
            <v>11385.788950779999</v>
          </cell>
          <cell r="R2194">
            <v>-201</v>
          </cell>
        </row>
        <row r="2195">
          <cell r="E2195" t="str">
            <v>SHT0000105</v>
          </cell>
          <cell r="F2195" t="str">
            <v>卧铺木板</v>
          </cell>
          <cell r="G2195" t="str">
            <v>M4中重卡</v>
          </cell>
          <cell r="H2195" t="str">
            <v>EA</v>
          </cell>
          <cell r="I2195">
            <v>0</v>
          </cell>
          <cell r="J2195">
            <v>37.47</v>
          </cell>
          <cell r="K2195">
            <v>37.47</v>
          </cell>
          <cell r="L2195">
            <v>0</v>
          </cell>
          <cell r="M2195">
            <v>483</v>
          </cell>
          <cell r="N2195">
            <v>35.7380232832</v>
          </cell>
          <cell r="O2195">
            <v>37.47</v>
          </cell>
          <cell r="P2195">
            <v>-1.7319767168</v>
          </cell>
          <cell r="Q2195">
            <v>17261.465245785599</v>
          </cell>
          <cell r="R2195">
            <v>-439</v>
          </cell>
        </row>
        <row r="2196">
          <cell r="E2196" t="str">
            <v>SHT0000106</v>
          </cell>
          <cell r="F2196" t="str">
            <v>下卧铺泡沫总成</v>
          </cell>
          <cell r="G2196" t="str">
            <v>M4中卡</v>
          </cell>
          <cell r="H2196" t="str">
            <v>EA</v>
          </cell>
          <cell r="I2196">
            <v>580</v>
          </cell>
          <cell r="J2196">
            <v>72.777156855200005</v>
          </cell>
          <cell r="K2196">
            <v>74.688764102299999</v>
          </cell>
          <cell r="L2196">
            <v>42210.750976016003</v>
          </cell>
          <cell r="M2196">
            <v>77</v>
          </cell>
          <cell r="N2196">
            <v>75.297214609299999</v>
          </cell>
          <cell r="O2196">
            <v>74.688764102299999</v>
          </cell>
          <cell r="P2196">
            <v>0.60845050700000003</v>
          </cell>
          <cell r="Q2196">
            <v>5797.8855249160997</v>
          </cell>
          <cell r="R2196">
            <v>-439</v>
          </cell>
        </row>
        <row r="2197">
          <cell r="E2197" t="str">
            <v>SHT0000107</v>
          </cell>
          <cell r="F2197" t="str">
            <v>卧铺护面总成</v>
          </cell>
          <cell r="G2197" t="str">
            <v>M4中重卡</v>
          </cell>
          <cell r="H2197" t="str">
            <v>EA</v>
          </cell>
          <cell r="I2197">
            <v>454</v>
          </cell>
          <cell r="J2197">
            <v>63.0079990053</v>
          </cell>
          <cell r="K2197">
            <v>68.28</v>
          </cell>
          <cell r="L2197">
            <v>28605.6315484062</v>
          </cell>
          <cell r="M2197">
            <v>210</v>
          </cell>
          <cell r="N2197">
            <v>65.123891907599997</v>
          </cell>
          <cell r="O2197">
            <v>68.28</v>
          </cell>
          <cell r="P2197">
            <v>-3.1561080923999998</v>
          </cell>
          <cell r="Q2197">
            <v>13676.017300596</v>
          </cell>
          <cell r="R2197">
            <v>-439</v>
          </cell>
        </row>
        <row r="2198">
          <cell r="E2198" t="str">
            <v>SHT0000108</v>
          </cell>
          <cell r="F2198" t="str">
            <v>驾驶员座椅总成</v>
          </cell>
          <cell r="G2198" t="str">
            <v>M4681010101A0</v>
          </cell>
          <cell r="H2198" t="str">
            <v>EA</v>
          </cell>
          <cell r="I2198">
            <v>183</v>
          </cell>
          <cell r="J2198">
            <v>618.2117573301</v>
          </cell>
          <cell r="K2198">
            <v>661.39637611169996</v>
          </cell>
          <cell r="L2198">
            <v>113132.751591408</v>
          </cell>
          <cell r="M2198">
            <v>98</v>
          </cell>
          <cell r="N2198">
            <v>622.39197030920002</v>
          </cell>
          <cell r="O2198">
            <v>661.39637611169996</v>
          </cell>
          <cell r="P2198">
            <v>-39.004405802500003</v>
          </cell>
          <cell r="Q2198">
            <v>60994.413090301598</v>
          </cell>
          <cell r="R2198">
            <v>-183</v>
          </cell>
        </row>
        <row r="2199">
          <cell r="E2199" t="str">
            <v>SHT0000109</v>
          </cell>
          <cell r="F2199" t="str">
            <v>驾驶员座椅总成</v>
          </cell>
          <cell r="G2199" t="str">
            <v>M4681010102A0</v>
          </cell>
          <cell r="H2199" t="str">
            <v>EA</v>
          </cell>
          <cell r="I2199">
            <v>83</v>
          </cell>
          <cell r="J2199">
            <v>658.74324911439999</v>
          </cell>
          <cell r="K2199">
            <v>705.31921611170003</v>
          </cell>
          <cell r="L2199">
            <v>54675.689676495203</v>
          </cell>
          <cell r="M2199">
            <v>0</v>
          </cell>
          <cell r="N2199">
            <v>684.86688973310004</v>
          </cell>
          <cell r="O2199">
            <v>705.31921611170003</v>
          </cell>
          <cell r="P2199">
            <v>-20.452326378599999</v>
          </cell>
          <cell r="Q2199">
            <v>0</v>
          </cell>
          <cell r="R2199">
            <v>-37</v>
          </cell>
        </row>
        <row r="2200">
          <cell r="E2200" t="str">
            <v>SHT0000110</v>
          </cell>
          <cell r="F2200" t="str">
            <v>驾驶员座椅总成</v>
          </cell>
          <cell r="G2200" t="str">
            <v>M4681010104A0</v>
          </cell>
          <cell r="H2200" t="str">
            <v>EA</v>
          </cell>
          <cell r="I2200">
            <v>302</v>
          </cell>
          <cell r="J2200">
            <v>639.54723103009997</v>
          </cell>
          <cell r="K2200">
            <v>684.51703011170002</v>
          </cell>
          <cell r="L2200">
            <v>193143.26377108999</v>
          </cell>
          <cell r="M2200">
            <v>99</v>
          </cell>
          <cell r="N2200">
            <v>654.50979001430005</v>
          </cell>
          <cell r="O2200">
            <v>684.51703011170002</v>
          </cell>
          <cell r="P2200">
            <v>-30.0072400974</v>
          </cell>
          <cell r="Q2200">
            <v>64796.469211415701</v>
          </cell>
          <cell r="R2200">
            <v>-215</v>
          </cell>
        </row>
        <row r="2201">
          <cell r="E2201" t="str">
            <v>SHT0000111</v>
          </cell>
          <cell r="F2201" t="str">
            <v>副驾驶员座椅总成</v>
          </cell>
          <cell r="G2201" t="str">
            <v>M4681020101A0</v>
          </cell>
          <cell r="H2201" t="str">
            <v>EA</v>
          </cell>
          <cell r="I2201">
            <v>492</v>
          </cell>
          <cell r="J2201">
            <v>303.34365281750001</v>
          </cell>
          <cell r="K2201">
            <v>320.98926030050001</v>
          </cell>
          <cell r="L2201">
            <v>149245.07718620999</v>
          </cell>
          <cell r="M2201">
            <v>201</v>
          </cell>
          <cell r="N2201">
            <v>312.65615791710002</v>
          </cell>
          <cell r="O2201">
            <v>320.98926030050001</v>
          </cell>
          <cell r="P2201">
            <v>-8.3331023834</v>
          </cell>
          <cell r="Q2201">
            <v>62843.887741337101</v>
          </cell>
          <cell r="R2201">
            <v>-388</v>
          </cell>
        </row>
        <row r="2202">
          <cell r="E2202" t="str">
            <v>SHT0000112</v>
          </cell>
          <cell r="F2202" t="str">
            <v>副驾驶员座椅总成</v>
          </cell>
          <cell r="G2202" t="str">
            <v>M4681020103A0</v>
          </cell>
          <cell r="H2202" t="str">
            <v>EA</v>
          </cell>
          <cell r="I2202">
            <v>87</v>
          </cell>
          <cell r="J2202">
            <v>307.98369179280002</v>
          </cell>
          <cell r="K2202">
            <v>326.0175403005</v>
          </cell>
          <cell r="L2202">
            <v>26794.581185973599</v>
          </cell>
          <cell r="M2202">
            <v>0</v>
          </cell>
          <cell r="N2202">
            <v>317.452015609</v>
          </cell>
          <cell r="O2202">
            <v>326.0175403005</v>
          </cell>
          <cell r="P2202">
            <v>-8.5655246915000003</v>
          </cell>
          <cell r="Q2202">
            <v>0</v>
          </cell>
          <cell r="R2202">
            <v>-35</v>
          </cell>
        </row>
        <row r="2203">
          <cell r="E2203" t="str">
            <v>SHT0000113</v>
          </cell>
          <cell r="F2203" t="str">
            <v>卧铺总成</v>
          </cell>
          <cell r="G2203" t="str">
            <v>M4704010200A0</v>
          </cell>
          <cell r="H2203" t="str">
            <v>EA</v>
          </cell>
          <cell r="I2203">
            <v>618</v>
          </cell>
          <cell r="J2203">
            <v>187.77357023869999</v>
          </cell>
          <cell r="K2203">
            <v>196.9454544077</v>
          </cell>
          <cell r="L2203">
            <v>116044.06640751701</v>
          </cell>
          <cell r="M2203">
            <v>439</v>
          </cell>
          <cell r="N2203">
            <v>194.33446777250001</v>
          </cell>
          <cell r="O2203">
            <v>196.9454544077</v>
          </cell>
          <cell r="P2203">
            <v>-2.6109866352000002</v>
          </cell>
          <cell r="Q2203">
            <v>85312.831352127498</v>
          </cell>
          <cell r="R2203">
            <v>-748</v>
          </cell>
        </row>
        <row r="2204">
          <cell r="E2204" t="str">
            <v>SHT0000141</v>
          </cell>
          <cell r="F2204" t="str">
            <v>H3改型司机升降把手前</v>
          </cell>
          <cell r="H2204" t="str">
            <v>EA</v>
          </cell>
          <cell r="I2204">
            <v>187</v>
          </cell>
          <cell r="J2204">
            <v>2.0393625922999998</v>
          </cell>
          <cell r="K2204">
            <v>2.21</v>
          </cell>
          <cell r="L2204">
            <v>381.3608047601</v>
          </cell>
          <cell r="M2204">
            <v>0</v>
          </cell>
          <cell r="N2204">
            <v>2.1078471164999999</v>
          </cell>
          <cell r="O2204">
            <v>2.21</v>
          </cell>
          <cell r="P2204">
            <v>-0.1021528835</v>
          </cell>
          <cell r="Q2204">
            <v>0</v>
          </cell>
          <cell r="R2204">
            <v>0</v>
          </cell>
        </row>
        <row r="2205">
          <cell r="E2205" t="str">
            <v>SHT0000144</v>
          </cell>
          <cell r="F2205" t="str">
            <v>H3改型气控升降手柄总成</v>
          </cell>
          <cell r="H2205" t="str">
            <v>EA</v>
          </cell>
          <cell r="I2205">
            <v>17</v>
          </cell>
          <cell r="J2205">
            <v>53.9093043628</v>
          </cell>
          <cell r="K2205">
            <v>58.42</v>
          </cell>
          <cell r="L2205">
            <v>916.45817416759996</v>
          </cell>
          <cell r="M2205">
            <v>0</v>
          </cell>
          <cell r="N2205">
            <v>55.719650926200003</v>
          </cell>
          <cell r="O2205">
            <v>58.42</v>
          </cell>
          <cell r="P2205">
            <v>-2.7003490738</v>
          </cell>
          <cell r="Q2205">
            <v>0</v>
          </cell>
          <cell r="R2205">
            <v>0</v>
          </cell>
        </row>
        <row r="2206">
          <cell r="E2206" t="str">
            <v>SHT0000148</v>
          </cell>
          <cell r="F2206" t="str">
            <v>H3腰部调节机构总成</v>
          </cell>
          <cell r="H2206" t="str">
            <v>EA</v>
          </cell>
          <cell r="I2206">
            <v>7</v>
          </cell>
          <cell r="J2206">
            <v>19.9058399201</v>
          </cell>
          <cell r="K2206">
            <v>21.571400000000001</v>
          </cell>
          <cell r="L2206">
            <v>139.34087944070001</v>
          </cell>
          <cell r="M2206">
            <v>9</v>
          </cell>
          <cell r="N2206">
            <v>21.571400000000001</v>
          </cell>
          <cell r="O2206">
            <v>21.571400000000001</v>
          </cell>
          <cell r="P2206">
            <v>0</v>
          </cell>
          <cell r="Q2206">
            <v>194.14259999999999</v>
          </cell>
          <cell r="R2206">
            <v>-16</v>
          </cell>
        </row>
        <row r="2207">
          <cell r="E2207" t="str">
            <v>SHT0000150</v>
          </cell>
          <cell r="F2207" t="str">
            <v>驾驶员靠背泡沫总成</v>
          </cell>
          <cell r="G2207" t="str">
            <v>欧曼重卡</v>
          </cell>
          <cell r="H2207" t="str">
            <v>EA</v>
          </cell>
          <cell r="I2207">
            <v>169</v>
          </cell>
          <cell r="J2207">
            <v>31.113409905000001</v>
          </cell>
          <cell r="K2207">
            <v>31.6278299877</v>
          </cell>
          <cell r="L2207">
            <v>5258.1662739450003</v>
          </cell>
          <cell r="M2207">
            <v>0</v>
          </cell>
          <cell r="N2207">
            <v>32.196291565499997</v>
          </cell>
          <cell r="O2207">
            <v>31.6278299877</v>
          </cell>
          <cell r="P2207">
            <v>0.56846157779999995</v>
          </cell>
          <cell r="Q2207">
            <v>0</v>
          </cell>
          <cell r="R2207">
            <v>0</v>
          </cell>
        </row>
        <row r="2208">
          <cell r="E2208" t="str">
            <v>SHT0000156</v>
          </cell>
          <cell r="F2208" t="str">
            <v>H3改型副司机右侧罩壳</v>
          </cell>
          <cell r="H2208" t="str">
            <v>EA</v>
          </cell>
          <cell r="I2208">
            <v>102</v>
          </cell>
          <cell r="J2208">
            <v>1.6834430666</v>
          </cell>
          <cell r="K2208">
            <v>1.8243</v>
          </cell>
          <cell r="L2208">
            <v>171.71119279320001</v>
          </cell>
          <cell r="M2208">
            <v>10</v>
          </cell>
          <cell r="N2208">
            <v>1.739975337</v>
          </cell>
          <cell r="O2208">
            <v>1.8243</v>
          </cell>
          <cell r="P2208">
            <v>-8.4324662999999994E-2</v>
          </cell>
          <cell r="Q2208">
            <v>17.399753369999999</v>
          </cell>
          <cell r="R2208">
            <v>-110</v>
          </cell>
        </row>
        <row r="2209">
          <cell r="E2209" t="str">
            <v>SHT0000157</v>
          </cell>
          <cell r="F2209" t="str">
            <v>H3改型副司机左侧罩壳</v>
          </cell>
          <cell r="H2209" t="str">
            <v>EA</v>
          </cell>
          <cell r="I2209">
            <v>106</v>
          </cell>
          <cell r="J2209">
            <v>3.2674095324999999</v>
          </cell>
          <cell r="K2209">
            <v>3.5407999999999999</v>
          </cell>
          <cell r="L2209">
            <v>346.34541044500003</v>
          </cell>
          <cell r="M2209">
            <v>10</v>
          </cell>
          <cell r="N2209">
            <v>3.3771335159000002</v>
          </cell>
          <cell r="O2209">
            <v>3.5407999999999999</v>
          </cell>
          <cell r="P2209">
            <v>-0.16366648410000001</v>
          </cell>
          <cell r="Q2209">
            <v>33.771335159000003</v>
          </cell>
          <cell r="R2209">
            <v>-110</v>
          </cell>
        </row>
        <row r="2210">
          <cell r="E2210" t="str">
            <v>SHT0000158</v>
          </cell>
          <cell r="F2210" t="str">
            <v>H3主驾驶座调节把手前右副</v>
          </cell>
          <cell r="H2210" t="str">
            <v>Ea</v>
          </cell>
          <cell r="I2210">
            <v>-452</v>
          </cell>
          <cell r="J2210">
            <v>0.63663178840000001</v>
          </cell>
          <cell r="K2210">
            <v>0.68989999999999996</v>
          </cell>
          <cell r="L2210">
            <v>-287.75756835679999</v>
          </cell>
          <cell r="M2210">
            <v>9</v>
          </cell>
          <cell r="N2210">
            <v>0.65801073560000001</v>
          </cell>
          <cell r="O2210">
            <v>0.68989999999999996</v>
          </cell>
          <cell r="P2210">
            <v>-3.1889264399999999E-2</v>
          </cell>
          <cell r="Q2210">
            <v>5.9220966203999996</v>
          </cell>
          <cell r="R2210">
            <v>-10</v>
          </cell>
        </row>
        <row r="2211">
          <cell r="E2211" t="str">
            <v>SHT0000161</v>
          </cell>
          <cell r="F2211" t="str">
            <v>左侧副边调角器总成</v>
          </cell>
          <cell r="G2211" t="str">
            <v>欧曼</v>
          </cell>
          <cell r="H2211" t="str">
            <v>EA</v>
          </cell>
          <cell r="I2211">
            <v>-220</v>
          </cell>
          <cell r="J2211">
            <v>14.468770058600001</v>
          </cell>
          <cell r="K2211">
            <v>15.679399999999999</v>
          </cell>
          <cell r="L2211">
            <v>-3183.1294128919999</v>
          </cell>
          <cell r="M2211">
            <v>0</v>
          </cell>
          <cell r="N2211">
            <v>13.7340260163</v>
          </cell>
          <cell r="O2211">
            <v>15.679399999999999</v>
          </cell>
          <cell r="P2211">
            <v>-1.9453739836999999</v>
          </cell>
          <cell r="Q2211">
            <v>0</v>
          </cell>
          <cell r="R2211">
            <v>0</v>
          </cell>
        </row>
        <row r="2212">
          <cell r="E2212" t="str">
            <v>SHT0000162</v>
          </cell>
          <cell r="F2212" t="str">
            <v>小较链护罩黑色</v>
          </cell>
          <cell r="H2212" t="str">
            <v>EA</v>
          </cell>
          <cell r="I2212">
            <v>64</v>
          </cell>
          <cell r="J2212">
            <v>0.13841827549999999</v>
          </cell>
          <cell r="K2212">
            <v>0.15</v>
          </cell>
          <cell r="L2212">
            <v>8.8587696319999996</v>
          </cell>
          <cell r="M2212">
            <v>0</v>
          </cell>
          <cell r="N2212">
            <v>0.14306654639999999</v>
          </cell>
          <cell r="O2212">
            <v>0.15</v>
          </cell>
          <cell r="P2212">
            <v>-6.9334536000000002E-3</v>
          </cell>
          <cell r="Q2212">
            <v>0</v>
          </cell>
          <cell r="R2212">
            <v>0</v>
          </cell>
        </row>
        <row r="2213">
          <cell r="E2213" t="str">
            <v>SHT0000168</v>
          </cell>
          <cell r="F2213" t="str">
            <v>陕汽重卡正司机主边调角器</v>
          </cell>
          <cell r="H2213" t="str">
            <v>EA</v>
          </cell>
          <cell r="I2213">
            <v>2</v>
          </cell>
          <cell r="J2213">
            <v>22.706779864200001</v>
          </cell>
          <cell r="K2213">
            <v>24.6067</v>
          </cell>
          <cell r="L2213">
            <v>45.413559728400003</v>
          </cell>
          <cell r="M2213">
            <v>0</v>
          </cell>
          <cell r="N2213">
            <v>26.0762625184</v>
          </cell>
          <cell r="O2213">
            <v>24.6067</v>
          </cell>
          <cell r="P2213">
            <v>1.4695625184000001</v>
          </cell>
          <cell r="Q2213">
            <v>0</v>
          </cell>
          <cell r="R2213">
            <v>0</v>
          </cell>
        </row>
        <row r="2214">
          <cell r="E2214" t="str">
            <v>SHT0000181</v>
          </cell>
          <cell r="F2214" t="str">
            <v>重卡副司机主边调角器</v>
          </cell>
          <cell r="H2214" t="str">
            <v>EA</v>
          </cell>
          <cell r="I2214">
            <v>0</v>
          </cell>
          <cell r="J2214">
            <v>24.6067</v>
          </cell>
          <cell r="K2214">
            <v>24.6067</v>
          </cell>
          <cell r="L2214">
            <v>0</v>
          </cell>
          <cell r="M2214">
            <v>10</v>
          </cell>
          <cell r="N2214">
            <v>27.07</v>
          </cell>
          <cell r="O2214">
            <v>24.6067</v>
          </cell>
          <cell r="P2214">
            <v>2.4632999999999998</v>
          </cell>
          <cell r="Q2214">
            <v>270.7</v>
          </cell>
          <cell r="R2214">
            <v>-10</v>
          </cell>
        </row>
        <row r="2215">
          <cell r="E2215" t="str">
            <v>SHT0000217</v>
          </cell>
          <cell r="F2215" t="str">
            <v>H3改型小铰链护罩</v>
          </cell>
          <cell r="H2215" t="str">
            <v>EA</v>
          </cell>
          <cell r="I2215">
            <v>101</v>
          </cell>
          <cell r="J2215">
            <v>0.122084919</v>
          </cell>
          <cell r="K2215">
            <v>0.1323</v>
          </cell>
          <cell r="L2215">
            <v>12.330576818999999</v>
          </cell>
          <cell r="M2215">
            <v>18</v>
          </cell>
          <cell r="N2215">
            <v>0.12618469390000001</v>
          </cell>
          <cell r="O2215">
            <v>0.1323</v>
          </cell>
          <cell r="P2215">
            <v>-6.1153060999999996E-3</v>
          </cell>
          <cell r="Q2215">
            <v>2.2713244902</v>
          </cell>
          <cell r="R2215">
            <v>-10</v>
          </cell>
        </row>
        <row r="2216">
          <cell r="E2216" t="str">
            <v>SHT0000236</v>
          </cell>
          <cell r="F2216" t="str">
            <v>中间座座垫泡沫总成</v>
          </cell>
          <cell r="G2216" t="str">
            <v>欧曼重卡右舵</v>
          </cell>
          <cell r="H2216" t="str">
            <v>EA</v>
          </cell>
          <cell r="I2216">
            <v>436</v>
          </cell>
          <cell r="J2216">
            <v>22.819351617599999</v>
          </cell>
          <cell r="K2216">
            <v>22.639791820999999</v>
          </cell>
          <cell r="L2216">
            <v>9949.2373052736002</v>
          </cell>
          <cell r="M2216">
            <v>355</v>
          </cell>
          <cell r="N2216">
            <v>23.623707704499999</v>
          </cell>
          <cell r="O2216">
            <v>22.639791820999999</v>
          </cell>
          <cell r="P2216">
            <v>0.98391588350000003</v>
          </cell>
          <cell r="Q2216">
            <v>8386.4162350975002</v>
          </cell>
          <cell r="R2216">
            <v>-150</v>
          </cell>
        </row>
        <row r="2217">
          <cell r="E2217" t="str">
            <v>SHT0000238</v>
          </cell>
          <cell r="F2217" t="str">
            <v>欧曼右置车杂物箱</v>
          </cell>
          <cell r="H2217" t="str">
            <v>Ea</v>
          </cell>
          <cell r="I2217">
            <v>76</v>
          </cell>
          <cell r="J2217">
            <v>14.8326901607</v>
          </cell>
          <cell r="K2217">
            <v>16.07377</v>
          </cell>
          <cell r="L2217">
            <v>1127.2844522132</v>
          </cell>
          <cell r="M2217">
            <v>0</v>
          </cell>
          <cell r="N2217">
            <v>15.3307917403</v>
          </cell>
          <cell r="O2217">
            <v>16.07377</v>
          </cell>
          <cell r="P2217">
            <v>-0.74297825969999998</v>
          </cell>
          <cell r="Q2217">
            <v>0</v>
          </cell>
          <cell r="R2217">
            <v>0</v>
          </cell>
        </row>
        <row r="2218">
          <cell r="E2218" t="str">
            <v>SHT0000257</v>
          </cell>
          <cell r="F2218" t="str">
            <v>右侧副边调角器总成</v>
          </cell>
          <cell r="G2218" t="str">
            <v>欧曼</v>
          </cell>
          <cell r="H2218" t="str">
            <v>EA</v>
          </cell>
          <cell r="I2218">
            <v>-331</v>
          </cell>
          <cell r="J2218">
            <v>14.866196611199999</v>
          </cell>
          <cell r="K2218">
            <v>16.11008</v>
          </cell>
          <cell r="L2218">
            <v>-4920.7110783072003</v>
          </cell>
          <cell r="M2218">
            <v>0</v>
          </cell>
          <cell r="N2218">
            <v>14.144808222</v>
          </cell>
          <cell r="O2218">
            <v>16.11008</v>
          </cell>
          <cell r="P2218">
            <v>-1.965271778</v>
          </cell>
          <cell r="Q2218">
            <v>0</v>
          </cell>
          <cell r="R2218">
            <v>0</v>
          </cell>
        </row>
        <row r="2219">
          <cell r="E2219" t="str">
            <v>SHT0000298</v>
          </cell>
          <cell r="F2219" t="str">
            <v>中间座靠背泡沫总成</v>
          </cell>
          <cell r="G2219" t="str">
            <v>欧曼重卡右舵</v>
          </cell>
          <cell r="H2219" t="str">
            <v>EA</v>
          </cell>
          <cell r="I2219">
            <v>145</v>
          </cell>
          <cell r="J2219">
            <v>22.837079320000001</v>
          </cell>
          <cell r="K2219">
            <v>22.659002834599999</v>
          </cell>
          <cell r="L2219">
            <v>3311.3765014000001</v>
          </cell>
          <cell r="M2219">
            <v>18</v>
          </cell>
          <cell r="N2219">
            <v>23.642030727000002</v>
          </cell>
          <cell r="O2219">
            <v>22.659002834599999</v>
          </cell>
          <cell r="P2219">
            <v>0.98302789239999999</v>
          </cell>
          <cell r="Q2219">
            <v>425.55655308600001</v>
          </cell>
          <cell r="R2219">
            <v>-45</v>
          </cell>
        </row>
        <row r="2220">
          <cell r="E2220" t="str">
            <v>SHT0000445</v>
          </cell>
          <cell r="F2220" t="str">
            <v>H5调角器罩壳(左)</v>
          </cell>
          <cell r="G2220" t="str">
            <v>H4G-6806001</v>
          </cell>
          <cell r="H2220" t="str">
            <v>Ea</v>
          </cell>
          <cell r="I2220">
            <v>-4890</v>
          </cell>
          <cell r="J2220">
            <v>7.2042098453000003</v>
          </cell>
          <cell r="K2220">
            <v>7.8070000000000004</v>
          </cell>
          <cell r="L2220">
            <v>-35228.586143517001</v>
          </cell>
          <cell r="M2220">
            <v>0</v>
          </cell>
          <cell r="N2220">
            <v>7.4461368501000003</v>
          </cell>
          <cell r="O2220">
            <v>7.8070000000000004</v>
          </cell>
          <cell r="P2220">
            <v>-0.36086314990000001</v>
          </cell>
          <cell r="Q2220">
            <v>0</v>
          </cell>
          <cell r="R2220">
            <v>-115</v>
          </cell>
        </row>
        <row r="2221">
          <cell r="E2221" t="str">
            <v>SHT0000447</v>
          </cell>
          <cell r="F2221" t="str">
            <v>H4升级司机坐垫前部罩壳</v>
          </cell>
          <cell r="G2221" t="str">
            <v>0</v>
          </cell>
          <cell r="H2221" t="str">
            <v>Ea</v>
          </cell>
          <cell r="I2221">
            <v>-23204</v>
          </cell>
          <cell r="J2221">
            <v>6.1553222930000002</v>
          </cell>
          <cell r="K2221">
            <v>6.67035</v>
          </cell>
          <cell r="L2221">
            <v>-142828.09848677201</v>
          </cell>
          <cell r="M2221">
            <v>0</v>
          </cell>
          <cell r="N2221">
            <v>6.3620262504999996</v>
          </cell>
          <cell r="O2221">
            <v>6.67035</v>
          </cell>
          <cell r="P2221">
            <v>-0.30832374950000002</v>
          </cell>
          <cell r="Q2221">
            <v>0</v>
          </cell>
          <cell r="R2221">
            <v>-1112</v>
          </cell>
        </row>
        <row r="2222">
          <cell r="E2222" t="str">
            <v>SHT0000477</v>
          </cell>
          <cell r="F2222" t="str">
            <v>H4上卧铺左转轴</v>
          </cell>
          <cell r="H2222" t="str">
            <v>EA</v>
          </cell>
          <cell r="I2222">
            <v>98</v>
          </cell>
          <cell r="J2222">
            <v>5.9153511426999996</v>
          </cell>
          <cell r="K2222">
            <v>6.4103000000000003</v>
          </cell>
          <cell r="L2222">
            <v>579.70441198460003</v>
          </cell>
          <cell r="M2222">
            <v>858</v>
          </cell>
          <cell r="N2222">
            <v>6.4103000000000003</v>
          </cell>
          <cell r="O2222">
            <v>6.4103000000000003</v>
          </cell>
          <cell r="P2222">
            <v>0</v>
          </cell>
          <cell r="Q2222">
            <v>5500.0374000000002</v>
          </cell>
          <cell r="R2222">
            <v>-956</v>
          </cell>
        </row>
        <row r="2223">
          <cell r="E2223" t="str">
            <v>SHT0000478</v>
          </cell>
          <cell r="F2223" t="str">
            <v>H4上卧铺支撑胶套</v>
          </cell>
          <cell r="H2223" t="str">
            <v>EA</v>
          </cell>
          <cell r="I2223">
            <v>768</v>
          </cell>
          <cell r="J2223">
            <v>0.48833967589999999</v>
          </cell>
          <cell r="K2223">
            <v>0.5292</v>
          </cell>
          <cell r="L2223">
            <v>375.04487109119998</v>
          </cell>
          <cell r="M2223">
            <v>2190</v>
          </cell>
          <cell r="N2223">
            <v>0.50473877560000002</v>
          </cell>
          <cell r="O2223">
            <v>0.5292</v>
          </cell>
          <cell r="P2223">
            <v>-2.4461224399999999E-2</v>
          </cell>
          <cell r="Q2223">
            <v>1105.3779185640001</v>
          </cell>
          <cell r="R2223">
            <v>-2806</v>
          </cell>
        </row>
        <row r="2224">
          <cell r="E2224" t="str">
            <v>SHT0000479</v>
          </cell>
          <cell r="F2224" t="str">
            <v>H4上卧铺防护网支撑管</v>
          </cell>
          <cell r="H2224" t="str">
            <v>EA</v>
          </cell>
          <cell r="I2224">
            <v>98</v>
          </cell>
          <cell r="J2224">
            <v>9.3386196534000003</v>
          </cell>
          <cell r="K2224">
            <v>10.119999999999999</v>
          </cell>
          <cell r="L2224">
            <v>915.18472603320004</v>
          </cell>
          <cell r="M2224">
            <v>976</v>
          </cell>
          <cell r="N2224">
            <v>9.6522229951000007</v>
          </cell>
          <cell r="O2224">
            <v>10.119999999999999</v>
          </cell>
          <cell r="P2224">
            <v>-0.46777700490000002</v>
          </cell>
          <cell r="Q2224">
            <v>9420.5696432175992</v>
          </cell>
          <cell r="R2224">
            <v>-1049</v>
          </cell>
        </row>
        <row r="2225">
          <cell r="E2225" t="str">
            <v>SHT0000480</v>
          </cell>
          <cell r="F2225" t="str">
            <v>H4上卧铺带扣罩壳限位卡片</v>
          </cell>
          <cell r="H2225" t="str">
            <v>EA</v>
          </cell>
          <cell r="I2225">
            <v>200</v>
          </cell>
          <cell r="J2225">
            <v>0.51897625430000005</v>
          </cell>
          <cell r="K2225">
            <v>0.56240000000000001</v>
          </cell>
          <cell r="L2225">
            <v>103.79525086</v>
          </cell>
          <cell r="M2225">
            <v>1876</v>
          </cell>
          <cell r="N2225">
            <v>0.56240000000000001</v>
          </cell>
          <cell r="O2225">
            <v>0.56240000000000001</v>
          </cell>
          <cell r="P2225">
            <v>0</v>
          </cell>
          <cell r="Q2225">
            <v>1055.0624</v>
          </cell>
          <cell r="R2225">
            <v>-2076</v>
          </cell>
        </row>
        <row r="2226">
          <cell r="E2226" t="str">
            <v>SHT0000481</v>
          </cell>
          <cell r="F2226" t="str">
            <v>H4上卧铺右转轴</v>
          </cell>
          <cell r="H2226" t="str">
            <v>EA</v>
          </cell>
          <cell r="I2226">
            <v>98</v>
          </cell>
          <cell r="J2226">
            <v>5.9153511426999996</v>
          </cell>
          <cell r="K2226">
            <v>6.4103000000000003</v>
          </cell>
          <cell r="L2226">
            <v>579.70441198460003</v>
          </cell>
          <cell r="M2226">
            <v>858</v>
          </cell>
          <cell r="N2226">
            <v>6.4103000000000003</v>
          </cell>
          <cell r="O2226">
            <v>6.4103000000000003</v>
          </cell>
          <cell r="P2226">
            <v>0</v>
          </cell>
          <cell r="Q2226">
            <v>5500.0374000000002</v>
          </cell>
          <cell r="R2226">
            <v>-956</v>
          </cell>
        </row>
        <row r="2227">
          <cell r="E2227" t="str">
            <v>SHT0000482</v>
          </cell>
          <cell r="F2227" t="str">
            <v>H4上卧铺拉带带扣罩壳</v>
          </cell>
          <cell r="G2227" t="str">
            <v>H4上卧铺</v>
          </cell>
          <cell r="H2227" t="str">
            <v>EA</v>
          </cell>
          <cell r="I2227">
            <v>186</v>
          </cell>
          <cell r="J2227">
            <v>0.20661234589999999</v>
          </cell>
          <cell r="K2227">
            <v>0.22389999999999999</v>
          </cell>
          <cell r="L2227">
            <v>38.429896337400002</v>
          </cell>
          <cell r="M2227">
            <v>2034</v>
          </cell>
          <cell r="N2227">
            <v>0.22389999999999999</v>
          </cell>
          <cell r="O2227">
            <v>0.22389999999999999</v>
          </cell>
          <cell r="P2227">
            <v>0</v>
          </cell>
          <cell r="Q2227">
            <v>455.4126</v>
          </cell>
          <cell r="R2227">
            <v>-2220</v>
          </cell>
        </row>
        <row r="2228">
          <cell r="E2228" t="str">
            <v>SHT0000483</v>
          </cell>
          <cell r="F2228" t="str">
            <v>H4上卧铺侧支撑</v>
          </cell>
          <cell r="H2228" t="str">
            <v>EA</v>
          </cell>
          <cell r="I2228">
            <v>275</v>
          </cell>
          <cell r="J2228">
            <v>4.5032078961000002</v>
          </cell>
          <cell r="K2228">
            <v>4.88</v>
          </cell>
          <cell r="L2228">
            <v>1238.3821714275</v>
          </cell>
          <cell r="M2228">
            <v>1971</v>
          </cell>
          <cell r="N2228">
            <v>4.6544316418999996</v>
          </cell>
          <cell r="O2228">
            <v>4.88</v>
          </cell>
          <cell r="P2228">
            <v>-0.2255683581</v>
          </cell>
          <cell r="Q2228">
            <v>9173.8847661848995</v>
          </cell>
          <cell r="R2228">
            <v>-2098</v>
          </cell>
        </row>
        <row r="2229">
          <cell r="E2229" t="str">
            <v>SHT0000484</v>
          </cell>
          <cell r="F2229" t="str">
            <v>H4上卧铺护面总成</v>
          </cell>
          <cell r="G2229" t="str">
            <v>2017款GTL-A</v>
          </cell>
          <cell r="H2229" t="str">
            <v>EA</v>
          </cell>
          <cell r="I2229">
            <v>14</v>
          </cell>
          <cell r="J2229">
            <v>108.00573377409999</v>
          </cell>
          <cell r="K2229">
            <v>114.552379</v>
          </cell>
          <cell r="L2229">
            <v>1512.0802728373999</v>
          </cell>
          <cell r="M2229">
            <v>0</v>
          </cell>
          <cell r="N2229">
            <v>111.9060570475</v>
          </cell>
          <cell r="O2229">
            <v>114.552379</v>
          </cell>
          <cell r="P2229">
            <v>-2.6463219525000001</v>
          </cell>
          <cell r="Q2229">
            <v>0</v>
          </cell>
          <cell r="R2229">
            <v>0</v>
          </cell>
        </row>
        <row r="2230">
          <cell r="E2230" t="str">
            <v>SHT0000485</v>
          </cell>
          <cell r="F2230" t="str">
            <v>H4长车身上卧铺骨架总成</v>
          </cell>
          <cell r="H2230" t="str">
            <v>EA</v>
          </cell>
          <cell r="I2230">
            <v>23</v>
          </cell>
          <cell r="J2230">
            <v>133.8176211329</v>
          </cell>
          <cell r="K2230">
            <v>145.01439999999999</v>
          </cell>
          <cell r="L2230">
            <v>3077.8052860567</v>
          </cell>
          <cell r="M2230">
            <v>1030</v>
          </cell>
          <cell r="N2230">
            <v>138.3113958795</v>
          </cell>
          <cell r="O2230">
            <v>145.01439999999999</v>
          </cell>
          <cell r="P2230">
            <v>-6.7030041205000002</v>
          </cell>
          <cell r="Q2230">
            <v>142460.737755885</v>
          </cell>
          <cell r="R2230">
            <v>-1049</v>
          </cell>
        </row>
        <row r="2231">
          <cell r="E2231" t="str">
            <v>SHT0000486</v>
          </cell>
          <cell r="F2231" t="str">
            <v>H4下卧铺护网挂点</v>
          </cell>
          <cell r="H2231" t="str">
            <v>EA</v>
          </cell>
          <cell r="I2231">
            <v>98</v>
          </cell>
          <cell r="J2231">
            <v>7.4745869E-3</v>
          </cell>
          <cell r="K2231">
            <v>8.0999999999999996E-3</v>
          </cell>
          <cell r="L2231">
            <v>0.73250951620000004</v>
          </cell>
          <cell r="M2231">
            <v>688</v>
          </cell>
          <cell r="N2231">
            <v>8.0999999999999996E-3</v>
          </cell>
          <cell r="O2231">
            <v>8.0999999999999996E-3</v>
          </cell>
          <cell r="P2231">
            <v>0</v>
          </cell>
          <cell r="Q2231">
            <v>5.5728</v>
          </cell>
          <cell r="R2231">
            <v>-786</v>
          </cell>
        </row>
        <row r="2232">
          <cell r="E2232" t="str">
            <v>SHT0000487</v>
          </cell>
          <cell r="F2232" t="str">
            <v>H4上卧铺拉带总成</v>
          </cell>
          <cell r="H2232" t="str">
            <v>EA</v>
          </cell>
          <cell r="I2232">
            <v>172</v>
          </cell>
          <cell r="J2232">
            <v>9.5037987954999998</v>
          </cell>
          <cell r="K2232">
            <v>10.298999999999999</v>
          </cell>
          <cell r="L2232">
            <v>1634.6533928260001</v>
          </cell>
          <cell r="M2232">
            <v>1772</v>
          </cell>
          <cell r="N2232">
            <v>10.298999999999999</v>
          </cell>
          <cell r="O2232">
            <v>10.298999999999999</v>
          </cell>
          <cell r="P2232">
            <v>0</v>
          </cell>
          <cell r="Q2232">
            <v>18249.828000000001</v>
          </cell>
          <cell r="R2232">
            <v>-1944</v>
          </cell>
        </row>
        <row r="2233">
          <cell r="E2233" t="str">
            <v>SHT0000488</v>
          </cell>
          <cell r="F2233" t="str">
            <v>H4上卧铺总成包装膜</v>
          </cell>
          <cell r="H2233" t="str">
            <v>EA</v>
          </cell>
          <cell r="I2233">
            <v>459</v>
          </cell>
          <cell r="J2233">
            <v>2.0604021702000002</v>
          </cell>
          <cell r="K2233">
            <v>2.2328000000000001</v>
          </cell>
          <cell r="L2233">
            <v>945.7245961218</v>
          </cell>
          <cell r="M2233">
            <v>1342</v>
          </cell>
          <cell r="N2233">
            <v>2.1295932315999999</v>
          </cell>
          <cell r="O2233">
            <v>2.2328000000000001</v>
          </cell>
          <cell r="P2233">
            <v>-0.1032067684</v>
          </cell>
          <cell r="Q2233">
            <v>2857.9141168072001</v>
          </cell>
          <cell r="R2233">
            <v>-1356</v>
          </cell>
        </row>
        <row r="2234">
          <cell r="E2234" t="str">
            <v>SHT0000489</v>
          </cell>
          <cell r="F2234" t="str">
            <v>上卧铺泡沫总成</v>
          </cell>
          <cell r="G2234" t="str">
            <v>H4长车身</v>
          </cell>
          <cell r="H2234" t="str">
            <v>EA</v>
          </cell>
          <cell r="I2234">
            <v>819</v>
          </cell>
          <cell r="J2234">
            <v>51.414063099499998</v>
          </cell>
          <cell r="K2234">
            <v>53.6270780515</v>
          </cell>
          <cell r="L2234">
            <v>42108.117678490496</v>
          </cell>
          <cell r="M2234">
            <v>443</v>
          </cell>
          <cell r="N2234">
            <v>53.178667853699999</v>
          </cell>
          <cell r="O2234">
            <v>53.6270780515</v>
          </cell>
          <cell r="P2234">
            <v>-0.44841019780000002</v>
          </cell>
          <cell r="Q2234">
            <v>23558.1498591891</v>
          </cell>
          <cell r="R2234">
            <v>-1049</v>
          </cell>
        </row>
        <row r="2235">
          <cell r="E2235" t="str">
            <v>SHT0000491</v>
          </cell>
          <cell r="F2235" t="str">
            <v>驾驶员靠背泡沫总成</v>
          </cell>
          <cell r="G2235" t="str">
            <v>H4-2.0</v>
          </cell>
          <cell r="H2235" t="str">
            <v>EA</v>
          </cell>
          <cell r="I2235">
            <v>0</v>
          </cell>
          <cell r="J2235">
            <v>37.717812641400002</v>
          </cell>
          <cell r="K2235">
            <v>37.717812641400002</v>
          </cell>
          <cell r="L2235">
            <v>0</v>
          </cell>
          <cell r="M2235">
            <v>111</v>
          </cell>
          <cell r="N2235">
            <v>38.004776803600002</v>
          </cell>
          <cell r="O2235">
            <v>37.717812641400002</v>
          </cell>
          <cell r="P2235">
            <v>0.28696416219999998</v>
          </cell>
          <cell r="Q2235">
            <v>4218.5302251996</v>
          </cell>
          <cell r="R2235">
            <v>-78</v>
          </cell>
        </row>
        <row r="2236">
          <cell r="E2236" t="str">
            <v>SHT0000493</v>
          </cell>
          <cell r="F2236" t="str">
            <v>H4安全带外部罩壳浅灰</v>
          </cell>
          <cell r="H2236" t="str">
            <v>Ea</v>
          </cell>
          <cell r="I2236">
            <v>450</v>
          </cell>
          <cell r="J2236">
            <v>0.69209137750000005</v>
          </cell>
          <cell r="K2236">
            <v>0.75</v>
          </cell>
          <cell r="L2236">
            <v>311.44111987500003</v>
          </cell>
          <cell r="M2236">
            <v>772</v>
          </cell>
          <cell r="N2236">
            <v>0.71533273180000001</v>
          </cell>
          <cell r="O2236">
            <v>0.75</v>
          </cell>
          <cell r="P2236">
            <v>-3.4667268199999997E-2</v>
          </cell>
          <cell r="Q2236">
            <v>552.23686894959997</v>
          </cell>
          <cell r="R2236">
            <v>-512</v>
          </cell>
        </row>
        <row r="2237">
          <cell r="E2237" t="str">
            <v>SHT0000495</v>
          </cell>
          <cell r="F2237" t="str">
            <v>H4正副司机靠背包装膜</v>
          </cell>
          <cell r="H2237" t="str">
            <v>EA</v>
          </cell>
          <cell r="I2237">
            <v>557</v>
          </cell>
          <cell r="J2237">
            <v>1.3171883096000001</v>
          </cell>
          <cell r="K2237">
            <v>1.4274</v>
          </cell>
          <cell r="L2237">
            <v>733.67388844720006</v>
          </cell>
          <cell r="M2237">
            <v>2850</v>
          </cell>
          <cell r="N2237">
            <v>1.3614212553</v>
          </cell>
          <cell r="O2237">
            <v>1.4274</v>
          </cell>
          <cell r="P2237">
            <v>-6.5978744699999994E-2</v>
          </cell>
          <cell r="Q2237">
            <v>3880.0505776049999</v>
          </cell>
          <cell r="R2237">
            <v>-3113</v>
          </cell>
        </row>
        <row r="2238">
          <cell r="E2238" t="str">
            <v>SHT0000496</v>
          </cell>
          <cell r="F2238" t="str">
            <v>安全带外部罩壳固定片</v>
          </cell>
          <cell r="H2238" t="str">
            <v>EA</v>
          </cell>
          <cell r="I2238">
            <v>658</v>
          </cell>
          <cell r="J2238">
            <v>0.85357936560000003</v>
          </cell>
          <cell r="K2238">
            <v>0.92500000000000004</v>
          </cell>
          <cell r="L2238">
            <v>561.65522256480006</v>
          </cell>
          <cell r="M2238">
            <v>507</v>
          </cell>
          <cell r="N2238">
            <v>0.88224370259999996</v>
          </cell>
          <cell r="O2238">
            <v>0.92500000000000004</v>
          </cell>
          <cell r="P2238">
            <v>-4.2756297399999997E-2</v>
          </cell>
          <cell r="Q2238">
            <v>447.29755721819998</v>
          </cell>
          <cell r="R2238">
            <v>-515</v>
          </cell>
        </row>
        <row r="2239">
          <cell r="E2239" t="str">
            <v>SHT0000498</v>
          </cell>
          <cell r="F2239" t="str">
            <v>H4司机腰部调节总成</v>
          </cell>
          <cell r="G2239" t="str">
            <v>H4681010100A0</v>
          </cell>
          <cell r="H2239" t="str">
            <v>EA</v>
          </cell>
          <cell r="I2239">
            <v>1440</v>
          </cell>
          <cell r="J2239">
            <v>20.565356863400002</v>
          </cell>
          <cell r="K2239">
            <v>22.286100000000001</v>
          </cell>
          <cell r="L2239">
            <v>29614.113883295999</v>
          </cell>
          <cell r="M2239">
            <v>0</v>
          </cell>
          <cell r="N2239">
            <v>21.255969060399998</v>
          </cell>
          <cell r="O2239">
            <v>22.286100000000001</v>
          </cell>
          <cell r="P2239">
            <v>-1.0301309396</v>
          </cell>
          <cell r="Q2239">
            <v>0</v>
          </cell>
          <cell r="R2239">
            <v>0</v>
          </cell>
        </row>
        <row r="2240">
          <cell r="E2240" t="str">
            <v>SHT0000500</v>
          </cell>
          <cell r="F2240" t="str">
            <v>H4司机腰部调节手轮黑色</v>
          </cell>
          <cell r="H2240" t="str">
            <v>EA</v>
          </cell>
          <cell r="I2240">
            <v>68</v>
          </cell>
          <cell r="J2240">
            <v>0.79664331489999995</v>
          </cell>
          <cell r="K2240">
            <v>0.86329999999999996</v>
          </cell>
          <cell r="L2240">
            <v>54.1717454132</v>
          </cell>
          <cell r="M2240">
            <v>1074</v>
          </cell>
          <cell r="N2240">
            <v>0.86329999999999996</v>
          </cell>
          <cell r="O2240">
            <v>0.86329999999999996</v>
          </cell>
          <cell r="P2240">
            <v>0</v>
          </cell>
          <cell r="Q2240">
            <v>927.18420000000003</v>
          </cell>
          <cell r="R2240">
            <v>-1142</v>
          </cell>
        </row>
        <row r="2241">
          <cell r="E2241" t="str">
            <v>SHT0000501</v>
          </cell>
          <cell r="F2241" t="str">
            <v>H4正副司机坐垫包装膜</v>
          </cell>
          <cell r="H2241" t="str">
            <v>EA</v>
          </cell>
          <cell r="I2241">
            <v>580</v>
          </cell>
          <cell r="J2241">
            <v>0.89122913650000002</v>
          </cell>
          <cell r="K2241">
            <v>0.96579999999999999</v>
          </cell>
          <cell r="L2241">
            <v>516.91289916999995</v>
          </cell>
          <cell r="M2241">
            <v>2950</v>
          </cell>
          <cell r="N2241">
            <v>0.92115780319999996</v>
          </cell>
          <cell r="O2241">
            <v>0.96579999999999999</v>
          </cell>
          <cell r="P2241">
            <v>-4.4642196799999999E-2</v>
          </cell>
          <cell r="Q2241">
            <v>2717.41551944</v>
          </cell>
          <cell r="R2241">
            <v>-2857</v>
          </cell>
        </row>
        <row r="2242">
          <cell r="E2242" t="str">
            <v>SHT0000502</v>
          </cell>
          <cell r="F2242" t="str">
            <v>H4正副安全带导向塑料件</v>
          </cell>
          <cell r="H2242" t="str">
            <v>Ea</v>
          </cell>
          <cell r="I2242">
            <v>1300</v>
          </cell>
          <cell r="J2242">
            <v>0.1661019306</v>
          </cell>
          <cell r="K2242">
            <v>0.18</v>
          </cell>
          <cell r="L2242">
            <v>215.93250978</v>
          </cell>
          <cell r="M2242">
            <v>0</v>
          </cell>
          <cell r="N2242">
            <v>0.17167985559999999</v>
          </cell>
          <cell r="O2242">
            <v>0.18</v>
          </cell>
          <cell r="P2242">
            <v>-8.3201443999999999E-3</v>
          </cell>
          <cell r="Q2242">
            <v>0</v>
          </cell>
          <cell r="R2242">
            <v>0</v>
          </cell>
        </row>
        <row r="2243">
          <cell r="E2243" t="str">
            <v>SHT0000503</v>
          </cell>
          <cell r="F2243" t="str">
            <v>H4按钮堵盖</v>
          </cell>
          <cell r="G2243" t="str">
            <v>H4B-6806160</v>
          </cell>
          <cell r="H2243" t="str">
            <v>Ea</v>
          </cell>
          <cell r="I2243">
            <v>725</v>
          </cell>
          <cell r="J2243">
            <v>0.1881565758</v>
          </cell>
          <cell r="K2243">
            <v>0.2039</v>
          </cell>
          <cell r="L2243">
            <v>136.413517455</v>
          </cell>
          <cell r="M2243">
            <v>0</v>
          </cell>
          <cell r="N2243">
            <v>0.1944751254</v>
          </cell>
          <cell r="O2243">
            <v>0.2039</v>
          </cell>
          <cell r="P2243">
            <v>-9.4248746000000008E-3</v>
          </cell>
          <cell r="Q2243">
            <v>0</v>
          </cell>
          <cell r="R2243">
            <v>-10</v>
          </cell>
        </row>
        <row r="2244">
          <cell r="E2244" t="str">
            <v>SHT0000504</v>
          </cell>
          <cell r="F2244" t="str">
            <v>H4A升级司机座垫后部罩壳</v>
          </cell>
          <cell r="G2244" t="str">
            <v>0</v>
          </cell>
          <cell r="H2244" t="str">
            <v>Ea</v>
          </cell>
          <cell r="I2244">
            <v>-43920</v>
          </cell>
          <cell r="J2244">
            <v>4.6647235678000003</v>
          </cell>
          <cell r="K2244">
            <v>5.0550300000000004</v>
          </cell>
          <cell r="L2244">
            <v>-204874.65909777599</v>
          </cell>
          <cell r="M2244">
            <v>0</v>
          </cell>
          <cell r="N2244">
            <v>4.8213712260000001</v>
          </cell>
          <cell r="O2244">
            <v>5.0550300000000004</v>
          </cell>
          <cell r="P2244">
            <v>-0.23365877400000001</v>
          </cell>
          <cell r="Q2244">
            <v>0</v>
          </cell>
          <cell r="R2244">
            <v>-2137</v>
          </cell>
        </row>
        <row r="2245">
          <cell r="E2245" t="str">
            <v>SHT0000505</v>
          </cell>
          <cell r="F2245" t="str">
            <v>H4A升降调节开关总成</v>
          </cell>
          <cell r="H2245" t="str">
            <v>EA</v>
          </cell>
          <cell r="I2245">
            <v>115</v>
          </cell>
          <cell r="J2245">
            <v>48.086508907000002</v>
          </cell>
          <cell r="K2245">
            <v>52.11</v>
          </cell>
          <cell r="L2245">
            <v>5529.9485243050003</v>
          </cell>
          <cell r="M2245">
            <v>0</v>
          </cell>
          <cell r="N2245">
            <v>49.701318208899998</v>
          </cell>
          <cell r="O2245">
            <v>52.11</v>
          </cell>
          <cell r="P2245">
            <v>-2.4086817910999998</v>
          </cell>
          <cell r="Q2245">
            <v>0</v>
          </cell>
          <cell r="R2245">
            <v>0</v>
          </cell>
        </row>
        <row r="2246">
          <cell r="E2246" t="str">
            <v>SHT0000506</v>
          </cell>
          <cell r="F2246" t="str">
            <v>H4升级座椅司机左罩壳</v>
          </cell>
          <cell r="G2246" t="str">
            <v>H4A-6806001-A</v>
          </cell>
          <cell r="H2246" t="str">
            <v>Ea</v>
          </cell>
          <cell r="I2246">
            <v>-17704</v>
          </cell>
          <cell r="J2246">
            <v>7.5828022844999996</v>
          </cell>
          <cell r="K2246">
            <v>8.2172699999999992</v>
          </cell>
          <cell r="L2246">
            <v>-134245.93164478801</v>
          </cell>
          <cell r="M2246">
            <v>0</v>
          </cell>
          <cell r="N2246">
            <v>7.8374429298999999</v>
          </cell>
          <cell r="O2246">
            <v>8.2172699999999992</v>
          </cell>
          <cell r="P2246">
            <v>-0.3798270701</v>
          </cell>
          <cell r="Q2246">
            <v>0</v>
          </cell>
          <cell r="R2246">
            <v>-982</v>
          </cell>
        </row>
        <row r="2247">
          <cell r="E2247" t="str">
            <v>SHT0000507</v>
          </cell>
          <cell r="F2247" t="str">
            <v>H4A升级司机底座总成</v>
          </cell>
          <cell r="H2247" t="str">
            <v>EA</v>
          </cell>
          <cell r="I2247">
            <v>-26</v>
          </cell>
          <cell r="J2247">
            <v>407.79011344529999</v>
          </cell>
          <cell r="K2247">
            <v>441.91070000000002</v>
          </cell>
          <cell r="L2247">
            <v>-10602.542949577801</v>
          </cell>
          <cell r="M2247">
            <v>0</v>
          </cell>
          <cell r="N2247">
            <v>413.09564898870002</v>
          </cell>
          <cell r="O2247">
            <v>441.91070000000002</v>
          </cell>
          <cell r="P2247">
            <v>-28.8150510113</v>
          </cell>
          <cell r="Q2247">
            <v>0</v>
          </cell>
          <cell r="R2247">
            <v>0</v>
          </cell>
        </row>
        <row r="2248">
          <cell r="E2248" t="str">
            <v>SHT0000508</v>
          </cell>
          <cell r="F2248" t="str">
            <v>H4A主驾调角器右罩壳</v>
          </cell>
          <cell r="G2248" t="str">
            <v>H4A-6806002</v>
          </cell>
          <cell r="H2248" t="str">
            <v>Ea</v>
          </cell>
          <cell r="I2248">
            <v>-22273</v>
          </cell>
          <cell r="J2248">
            <v>7.4090227536000004</v>
          </cell>
          <cell r="K2248">
            <v>8.02895</v>
          </cell>
          <cell r="L2248">
            <v>-165021.163790933</v>
          </cell>
          <cell r="M2248">
            <v>0</v>
          </cell>
          <cell r="N2248">
            <v>7.6578276497999997</v>
          </cell>
          <cell r="O2248">
            <v>8.02895</v>
          </cell>
          <cell r="P2248">
            <v>-0.37112235020000001</v>
          </cell>
          <cell r="Q2248">
            <v>0</v>
          </cell>
          <cell r="R2248">
            <v>-1103</v>
          </cell>
        </row>
        <row r="2249">
          <cell r="E2249" t="str">
            <v>SHT0000510</v>
          </cell>
          <cell r="F2249" t="str">
            <v>白铝标牌</v>
          </cell>
          <cell r="H2249" t="str">
            <v>EA</v>
          </cell>
          <cell r="I2249">
            <v>4067</v>
          </cell>
          <cell r="J2249">
            <v>0.14986085290000001</v>
          </cell>
          <cell r="K2249">
            <v>0.16239999999999999</v>
          </cell>
          <cell r="L2249">
            <v>609.48408874430004</v>
          </cell>
          <cell r="M2249">
            <v>0</v>
          </cell>
          <cell r="N2249">
            <v>0.15489338089999999</v>
          </cell>
          <cell r="O2249">
            <v>0.16239999999999999</v>
          </cell>
          <cell r="P2249">
            <v>-7.5066191000000004E-3</v>
          </cell>
          <cell r="Q2249">
            <v>0</v>
          </cell>
          <cell r="R2249">
            <v>0</v>
          </cell>
        </row>
        <row r="2250">
          <cell r="E2250" t="str">
            <v>SHT0000514</v>
          </cell>
          <cell r="F2250" t="str">
            <v>H4下卧铺护面总成</v>
          </cell>
          <cell r="G2250" t="str">
            <v>2017款GTL-A</v>
          </cell>
          <cell r="H2250" t="str">
            <v>EA</v>
          </cell>
          <cell r="I2250">
            <v>5</v>
          </cell>
          <cell r="J2250">
            <v>103.5407690019</v>
          </cell>
          <cell r="K2250">
            <v>109.71382199999999</v>
          </cell>
          <cell r="L2250">
            <v>517.70384500950001</v>
          </cell>
          <cell r="M2250">
            <v>0</v>
          </cell>
          <cell r="N2250">
            <v>107.2911527848</v>
          </cell>
          <cell r="O2250">
            <v>109.71382199999999</v>
          </cell>
          <cell r="P2250">
            <v>-2.4226692152</v>
          </cell>
          <cell r="Q2250">
            <v>0</v>
          </cell>
          <cell r="R2250">
            <v>0</v>
          </cell>
        </row>
        <row r="2251">
          <cell r="E2251" t="str">
            <v>SHT0000515</v>
          </cell>
          <cell r="F2251" t="str">
            <v>下卧铺泡沫总成右</v>
          </cell>
          <cell r="G2251" t="str">
            <v>H4长车身</v>
          </cell>
          <cell r="H2251" t="str">
            <v>EA</v>
          </cell>
          <cell r="I2251">
            <v>160</v>
          </cell>
          <cell r="J2251">
            <v>59.651306022500002</v>
          </cell>
          <cell r="K2251">
            <v>60.464647974099996</v>
          </cell>
          <cell r="L2251">
            <v>9544.2089636000001</v>
          </cell>
          <cell r="M2251">
            <v>0</v>
          </cell>
          <cell r="N2251">
            <v>61.730580145099999</v>
          </cell>
          <cell r="O2251">
            <v>60.464647974099996</v>
          </cell>
          <cell r="P2251">
            <v>1.265932171</v>
          </cell>
          <cell r="Q2251">
            <v>0</v>
          </cell>
          <cell r="R2251">
            <v>-59</v>
          </cell>
        </row>
        <row r="2252">
          <cell r="E2252" t="str">
            <v>SHT0000516</v>
          </cell>
          <cell r="F2252" t="str">
            <v>下卧铺泡沫总成左</v>
          </cell>
          <cell r="G2252" t="str">
            <v>H4长车身</v>
          </cell>
          <cell r="H2252" t="str">
            <v>EA</v>
          </cell>
          <cell r="I2252">
            <v>0</v>
          </cell>
          <cell r="J2252">
            <v>59.208730813099997</v>
          </cell>
          <cell r="K2252">
            <v>59.208730813099997</v>
          </cell>
          <cell r="L2252">
            <v>0</v>
          </cell>
          <cell r="M2252">
            <v>84</v>
          </cell>
          <cell r="N2252">
            <v>60.532715273500003</v>
          </cell>
          <cell r="O2252">
            <v>59.208730813099997</v>
          </cell>
          <cell r="P2252">
            <v>1.3239844604</v>
          </cell>
          <cell r="Q2252">
            <v>5084.7480829739998</v>
          </cell>
          <cell r="R2252">
            <v>-59</v>
          </cell>
        </row>
        <row r="2253">
          <cell r="E2253" t="str">
            <v>SHT0000518</v>
          </cell>
          <cell r="F2253" t="str">
            <v>主驾底座模块化总成</v>
          </cell>
          <cell r="G2253" t="str">
            <v>欧曼机械减震</v>
          </cell>
          <cell r="H2253" t="str">
            <v>EA</v>
          </cell>
          <cell r="I2253">
            <v>-16</v>
          </cell>
          <cell r="J2253">
            <v>330.33091427440002</v>
          </cell>
          <cell r="K2253">
            <v>357.97034000000002</v>
          </cell>
          <cell r="L2253">
            <v>-5285.2946283904002</v>
          </cell>
          <cell r="M2253">
            <v>0</v>
          </cell>
          <cell r="N2253">
            <v>325.19166195119999</v>
          </cell>
          <cell r="O2253">
            <v>357.97034000000002</v>
          </cell>
          <cell r="P2253">
            <v>-32.778678048800003</v>
          </cell>
          <cell r="Q2253">
            <v>0</v>
          </cell>
          <cell r="R2253">
            <v>0</v>
          </cell>
        </row>
        <row r="2254">
          <cell r="E2254" t="str">
            <v>SHT0000521</v>
          </cell>
          <cell r="F2254" t="str">
            <v>重卡腰部调整手柄</v>
          </cell>
          <cell r="H2254" t="str">
            <v>EA</v>
          </cell>
          <cell r="I2254">
            <v>84</v>
          </cell>
          <cell r="J2254">
            <v>0.54444521690000003</v>
          </cell>
          <cell r="K2254">
            <v>0.59</v>
          </cell>
          <cell r="L2254">
            <v>45.733398219599998</v>
          </cell>
          <cell r="M2254">
            <v>0</v>
          </cell>
          <cell r="N2254">
            <v>0.56272841569999998</v>
          </cell>
          <cell r="O2254">
            <v>0.59</v>
          </cell>
          <cell r="P2254">
            <v>-2.7271584299999999E-2</v>
          </cell>
          <cell r="Q2254">
            <v>0</v>
          </cell>
          <cell r="R2254">
            <v>0</v>
          </cell>
        </row>
        <row r="2255">
          <cell r="E2255" t="str">
            <v>SHT0000523</v>
          </cell>
          <cell r="F2255" t="str">
            <v>H2副驾靠背护面总成</v>
          </cell>
          <cell r="G2255" t="str">
            <v>布料T068H/灰革66022</v>
          </cell>
          <cell r="H2255" t="str">
            <v>EA</v>
          </cell>
          <cell r="I2255">
            <v>3</v>
          </cell>
          <cell r="J2255">
            <v>23.829426483300001</v>
          </cell>
          <cell r="K2255">
            <v>24.324426506199998</v>
          </cell>
          <cell r="L2255">
            <v>71.488279449900006</v>
          </cell>
          <cell r="M2255">
            <v>0</v>
          </cell>
          <cell r="N2255">
            <v>24.794164484500001</v>
          </cell>
          <cell r="O2255">
            <v>24.324426506199998</v>
          </cell>
          <cell r="P2255">
            <v>0.46973797830000003</v>
          </cell>
          <cell r="Q2255">
            <v>0</v>
          </cell>
          <cell r="R2255">
            <v>0</v>
          </cell>
        </row>
        <row r="2256">
          <cell r="E2256" t="str">
            <v>SHT0000524</v>
          </cell>
          <cell r="F2256" t="str">
            <v>驾驶员座垫护面总成</v>
          </cell>
          <cell r="G2256" t="str">
            <v>布料T068H/灰革66022</v>
          </cell>
          <cell r="H2256" t="str">
            <v>EA</v>
          </cell>
          <cell r="I2256">
            <v>3</v>
          </cell>
          <cell r="J2256">
            <v>12.749187193999999</v>
          </cell>
          <cell r="K2256">
            <v>13.0665092531</v>
          </cell>
          <cell r="L2256">
            <v>38.247561582000003</v>
          </cell>
          <cell r="M2256">
            <v>0</v>
          </cell>
          <cell r="N2256">
            <v>13.2595789464</v>
          </cell>
          <cell r="O2256">
            <v>13.0665092531</v>
          </cell>
          <cell r="P2256">
            <v>0.19306969330000001</v>
          </cell>
          <cell r="Q2256">
            <v>0</v>
          </cell>
          <cell r="R2256">
            <v>0</v>
          </cell>
        </row>
        <row r="2257">
          <cell r="E2257" t="str">
            <v>SHT0000525</v>
          </cell>
          <cell r="F2257" t="str">
            <v>驾驶员座垫泡沫总成</v>
          </cell>
          <cell r="G2257" t="str">
            <v>欧曼重卡</v>
          </cell>
          <cell r="H2257" t="str">
            <v>EA</v>
          </cell>
          <cell r="I2257">
            <v>208</v>
          </cell>
          <cell r="J2257">
            <v>26.1672990263</v>
          </cell>
          <cell r="K2257">
            <v>26.267868456999999</v>
          </cell>
          <cell r="L2257">
            <v>5442.7981974703998</v>
          </cell>
          <cell r="M2257">
            <v>0</v>
          </cell>
          <cell r="N2257">
            <v>27.084083666400002</v>
          </cell>
          <cell r="O2257">
            <v>26.267868456999999</v>
          </cell>
          <cell r="P2257">
            <v>0.81621520940000003</v>
          </cell>
          <cell r="Q2257">
            <v>0</v>
          </cell>
          <cell r="R2257">
            <v>0</v>
          </cell>
        </row>
        <row r="2258">
          <cell r="E2258" t="str">
            <v>SHT0000528</v>
          </cell>
          <cell r="F2258" t="str">
            <v>上卧铺护面总成</v>
          </cell>
          <cell r="G2258" t="str">
            <v>2018款EST</v>
          </cell>
          <cell r="H2258" t="str">
            <v>EA</v>
          </cell>
          <cell r="I2258">
            <v>152</v>
          </cell>
          <cell r="J2258">
            <v>92.7151718243</v>
          </cell>
          <cell r="K2258">
            <v>97.567358999999996</v>
          </cell>
          <cell r="L2258">
            <v>14092.706117293599</v>
          </cell>
          <cell r="M2258">
            <v>1120</v>
          </cell>
          <cell r="N2258">
            <v>89.836314759900006</v>
          </cell>
          <cell r="O2258">
            <v>97.567358999999996</v>
          </cell>
          <cell r="P2258">
            <v>-7.7310442401000001</v>
          </cell>
          <cell r="Q2258">
            <v>100616.672531088</v>
          </cell>
          <cell r="R2258">
            <v>-967</v>
          </cell>
        </row>
        <row r="2259">
          <cell r="E2259" t="str">
            <v>SHT0000530</v>
          </cell>
          <cell r="F2259" t="str">
            <v>副驾驶员座垫泡沫总成</v>
          </cell>
          <cell r="G2259" t="str">
            <v>H4</v>
          </cell>
          <cell r="H2259" t="str">
            <v>EA</v>
          </cell>
          <cell r="I2259">
            <v>1249</v>
          </cell>
          <cell r="J2259">
            <v>27.211420161500001</v>
          </cell>
          <cell r="K2259">
            <v>27.3993532245</v>
          </cell>
          <cell r="L2259">
            <v>33987.063781713499</v>
          </cell>
          <cell r="M2259">
            <v>198</v>
          </cell>
          <cell r="N2259">
            <v>28.1632677861</v>
          </cell>
          <cell r="O2259">
            <v>27.3993532245</v>
          </cell>
          <cell r="P2259">
            <v>0.76391456160000004</v>
          </cell>
          <cell r="Q2259">
            <v>5576.3270216478004</v>
          </cell>
          <cell r="R2259">
            <v>-1032</v>
          </cell>
        </row>
        <row r="2260">
          <cell r="E2260" t="str">
            <v>SHT0000531</v>
          </cell>
          <cell r="F2260" t="str">
            <v>副驾驶员靠背泡沫总成</v>
          </cell>
          <cell r="G2260" t="str">
            <v>H4</v>
          </cell>
          <cell r="H2260" t="str">
            <v>EA</v>
          </cell>
          <cell r="I2260">
            <v>1198</v>
          </cell>
          <cell r="J2260">
            <v>36.733175883100003</v>
          </cell>
          <cell r="K2260">
            <v>37.717812641400002</v>
          </cell>
          <cell r="L2260">
            <v>44006.344707953802</v>
          </cell>
          <cell r="M2260">
            <v>382</v>
          </cell>
          <cell r="N2260">
            <v>38.004776803600002</v>
          </cell>
          <cell r="O2260">
            <v>37.717812641400002</v>
          </cell>
          <cell r="P2260">
            <v>0.28696416219999998</v>
          </cell>
          <cell r="Q2260">
            <v>14517.8247389752</v>
          </cell>
          <cell r="R2260">
            <v>-1032</v>
          </cell>
        </row>
        <row r="2261">
          <cell r="E2261" t="str">
            <v>SHT0000534</v>
          </cell>
          <cell r="F2261" t="str">
            <v>H4橡胶垫</v>
          </cell>
          <cell r="H2261" t="str">
            <v>EA</v>
          </cell>
          <cell r="I2261">
            <v>11159</v>
          </cell>
          <cell r="J2261">
            <v>5.7951118000000003E-2</v>
          </cell>
          <cell r="K2261">
            <v>6.2799999999999995E-2</v>
          </cell>
          <cell r="L2261">
            <v>646.67652576199998</v>
          </cell>
          <cell r="M2261">
            <v>3400</v>
          </cell>
          <cell r="N2261">
            <v>5.9897194100000002E-2</v>
          </cell>
          <cell r="O2261">
            <v>6.2799999999999995E-2</v>
          </cell>
          <cell r="P2261">
            <v>-2.9028058999999999E-3</v>
          </cell>
          <cell r="Q2261">
            <v>203.65045993999999</v>
          </cell>
          <cell r="R2261">
            <v>-3568</v>
          </cell>
        </row>
        <row r="2262">
          <cell r="E2262" t="str">
            <v>SHT0000535</v>
          </cell>
          <cell r="F2262" t="str">
            <v>H4A副司机调角器罩壳(右)</v>
          </cell>
          <cell r="G2262" t="str">
            <v>H4A-6906002</v>
          </cell>
          <cell r="H2262" t="str">
            <v>Ea</v>
          </cell>
          <cell r="I2262">
            <v>-21212</v>
          </cell>
          <cell r="J2262">
            <v>5.6663735765999999</v>
          </cell>
          <cell r="K2262">
            <v>6.1404899999999998</v>
          </cell>
          <cell r="L2262">
            <v>-120195.116306839</v>
          </cell>
          <cell r="M2262">
            <v>0</v>
          </cell>
          <cell r="N2262">
            <v>5.8566579820999998</v>
          </cell>
          <cell r="O2262">
            <v>6.1404899999999998</v>
          </cell>
          <cell r="P2262">
            <v>-0.28383201790000001</v>
          </cell>
          <cell r="Q2262">
            <v>0</v>
          </cell>
          <cell r="R2262">
            <v>-1032</v>
          </cell>
        </row>
        <row r="2263">
          <cell r="E2263" t="str">
            <v>SHT0000538</v>
          </cell>
          <cell r="F2263" t="str">
            <v>H4副司机座盆总成</v>
          </cell>
          <cell r="H2263" t="str">
            <v>EA</v>
          </cell>
          <cell r="I2263">
            <v>15</v>
          </cell>
          <cell r="J2263">
            <v>14.126969196999999</v>
          </cell>
          <cell r="K2263">
            <v>15.308999999999999</v>
          </cell>
          <cell r="L2263">
            <v>211.904537955</v>
          </cell>
          <cell r="M2263">
            <v>1411</v>
          </cell>
          <cell r="N2263">
            <v>14.6013717225</v>
          </cell>
          <cell r="O2263">
            <v>15.308999999999999</v>
          </cell>
          <cell r="P2263">
            <v>-0.70762827750000001</v>
          </cell>
          <cell r="Q2263">
            <v>20602.535500447499</v>
          </cell>
          <cell r="R2263">
            <v>-1287</v>
          </cell>
        </row>
        <row r="2264">
          <cell r="E2264" t="str">
            <v>SHT0000539</v>
          </cell>
          <cell r="F2264" t="str">
            <v>H4A副司机调角器罩壳(左)</v>
          </cell>
          <cell r="G2264" t="str">
            <v>H4A-6906001</v>
          </cell>
          <cell r="H2264" t="str">
            <v>Ea</v>
          </cell>
          <cell r="I2264">
            <v>-20819</v>
          </cell>
          <cell r="J2264">
            <v>5.6912058153</v>
          </cell>
          <cell r="K2264">
            <v>6.1673999999999998</v>
          </cell>
          <cell r="L2264">
            <v>-118485.21386873101</v>
          </cell>
          <cell r="M2264">
            <v>0</v>
          </cell>
          <cell r="N2264">
            <v>5.8823241204999999</v>
          </cell>
          <cell r="O2264">
            <v>6.1673999999999998</v>
          </cell>
          <cell r="P2264">
            <v>-0.28507587950000002</v>
          </cell>
          <cell r="Q2264">
            <v>0</v>
          </cell>
          <cell r="R2264">
            <v>-1032</v>
          </cell>
        </row>
        <row r="2265">
          <cell r="E2265" t="str">
            <v>SHT0000540</v>
          </cell>
          <cell r="F2265" t="str">
            <v>H4副司机坐垫底部护板</v>
          </cell>
          <cell r="G2265" t="str">
            <v>0</v>
          </cell>
          <cell r="H2265" t="str">
            <v>Ea</v>
          </cell>
          <cell r="I2265">
            <v>-20988</v>
          </cell>
          <cell r="J2265">
            <v>9.9088383532000002</v>
          </cell>
          <cell r="K2265">
            <v>10.73793</v>
          </cell>
          <cell r="L2265">
            <v>-207966.699356962</v>
          </cell>
          <cell r="M2265">
            <v>0</v>
          </cell>
          <cell r="N2265">
            <v>10.2415904018</v>
          </cell>
          <cell r="O2265">
            <v>10.73793</v>
          </cell>
          <cell r="P2265">
            <v>-0.49633959820000001</v>
          </cell>
          <cell r="Q2265">
            <v>0</v>
          </cell>
          <cell r="R2265">
            <v>-1032</v>
          </cell>
        </row>
        <row r="2266">
          <cell r="E2266" t="str">
            <v>SHT0000542</v>
          </cell>
          <cell r="F2266" t="str">
            <v>H4副司机底座总成</v>
          </cell>
          <cell r="H2266" t="str">
            <v>EA</v>
          </cell>
          <cell r="I2266">
            <v>15</v>
          </cell>
          <cell r="J2266">
            <v>72.315520686200003</v>
          </cell>
          <cell r="K2266">
            <v>78.366299999999995</v>
          </cell>
          <cell r="L2266">
            <v>1084.7328102930001</v>
          </cell>
          <cell r="M2266">
            <v>1411</v>
          </cell>
          <cell r="N2266">
            <v>74.743972618599997</v>
          </cell>
          <cell r="O2266">
            <v>78.366299999999995</v>
          </cell>
          <cell r="P2266">
            <v>-3.6223273813999999</v>
          </cell>
          <cell r="Q2266">
            <v>105463.745364845</v>
          </cell>
          <cell r="R2266">
            <v>-1287</v>
          </cell>
        </row>
        <row r="2267">
          <cell r="E2267" t="str">
            <v>SHT0000544</v>
          </cell>
          <cell r="F2267" t="str">
            <v>H4副司机座框总成</v>
          </cell>
          <cell r="H2267" t="str">
            <v>EA</v>
          </cell>
          <cell r="I2267">
            <v>44</v>
          </cell>
          <cell r="J2267">
            <v>17.155191949399999</v>
          </cell>
          <cell r="K2267">
            <v>18.590599999999998</v>
          </cell>
          <cell r="L2267">
            <v>754.82844577360004</v>
          </cell>
          <cell r="M2267">
            <v>1380</v>
          </cell>
          <cell r="N2267">
            <v>17.731286246300002</v>
          </cell>
          <cell r="O2267">
            <v>18.590599999999998</v>
          </cell>
          <cell r="P2267">
            <v>-0.85931375369999996</v>
          </cell>
          <cell r="Q2267">
            <v>24469.175019893999</v>
          </cell>
          <cell r="R2267">
            <v>-1284</v>
          </cell>
        </row>
        <row r="2268">
          <cell r="E2268" t="str">
            <v>SHT0000549</v>
          </cell>
          <cell r="F2268" t="str">
            <v>H4-S下卧铺护面总成</v>
          </cell>
          <cell r="G2268" t="str">
            <v>H4-2018款</v>
          </cell>
          <cell r="H2268" t="str">
            <v>EA</v>
          </cell>
          <cell r="I2268">
            <v>37</v>
          </cell>
          <cell r="J2268">
            <v>87.517170498900001</v>
          </cell>
          <cell r="K2268">
            <v>91.381008490699998</v>
          </cell>
          <cell r="L2268">
            <v>3238.1353084593002</v>
          </cell>
          <cell r="M2268">
            <v>20</v>
          </cell>
          <cell r="N2268">
            <v>84.392288490699997</v>
          </cell>
          <cell r="O2268">
            <v>91.381008490699998</v>
          </cell>
          <cell r="P2268">
            <v>-6.9887199999999998</v>
          </cell>
          <cell r="Q2268">
            <v>1687.8457698140001</v>
          </cell>
          <cell r="R2268">
            <v>-57</v>
          </cell>
        </row>
        <row r="2269">
          <cell r="E2269" t="str">
            <v>SHT0000560</v>
          </cell>
          <cell r="F2269" t="str">
            <v>中间座折叠板右侧左舵</v>
          </cell>
          <cell r="H2269" t="str">
            <v>EA</v>
          </cell>
          <cell r="I2269">
            <v>10</v>
          </cell>
          <cell r="J2269">
            <v>9.7650402207999996</v>
          </cell>
          <cell r="K2269">
            <v>10.582100000000001</v>
          </cell>
          <cell r="L2269">
            <v>97.650402208000003</v>
          </cell>
          <cell r="M2269">
            <v>0</v>
          </cell>
          <cell r="N2269">
            <v>10.0929633356</v>
          </cell>
          <cell r="O2269">
            <v>10.582100000000001</v>
          </cell>
          <cell r="P2269">
            <v>-0.48913666439999998</v>
          </cell>
          <cell r="Q2269">
            <v>0</v>
          </cell>
          <cell r="R2269">
            <v>0</v>
          </cell>
        </row>
        <row r="2270">
          <cell r="E2270" t="str">
            <v>SHT0000561</v>
          </cell>
          <cell r="F2270" t="str">
            <v>中间座靠背泡沫总成</v>
          </cell>
          <cell r="G2270" t="str">
            <v>欧曼重卡左舵</v>
          </cell>
          <cell r="H2270" t="str">
            <v>EA</v>
          </cell>
          <cell r="I2270">
            <v>222</v>
          </cell>
          <cell r="J2270">
            <v>21.078479611700001</v>
          </cell>
          <cell r="K2270">
            <v>20.753257691400002</v>
          </cell>
          <cell r="L2270">
            <v>4679.4224737974</v>
          </cell>
          <cell r="M2270">
            <v>0</v>
          </cell>
          <cell r="N2270">
            <v>21.824374887600001</v>
          </cell>
          <cell r="O2270">
            <v>20.753257691400002</v>
          </cell>
          <cell r="P2270">
            <v>1.0711171961999999</v>
          </cell>
          <cell r="Q2270">
            <v>0</v>
          </cell>
          <cell r="R2270">
            <v>0</v>
          </cell>
        </row>
        <row r="2271">
          <cell r="E2271" t="str">
            <v>SHT0000563</v>
          </cell>
          <cell r="F2271" t="str">
            <v>中间座座垫泡沫总成</v>
          </cell>
          <cell r="G2271" t="str">
            <v>欧曼重卡左舵</v>
          </cell>
          <cell r="H2271" t="str">
            <v>EA</v>
          </cell>
          <cell r="I2271">
            <v>85</v>
          </cell>
          <cell r="J2271">
            <v>21.087183169700001</v>
          </cell>
          <cell r="K2271">
            <v>20.762689492900002</v>
          </cell>
          <cell r="L2271">
            <v>1792.4105694245</v>
          </cell>
          <cell r="M2271">
            <v>0</v>
          </cell>
          <cell r="N2271">
            <v>21.833370722800002</v>
          </cell>
          <cell r="O2271">
            <v>20.762689492900002</v>
          </cell>
          <cell r="P2271">
            <v>1.0706812298999999</v>
          </cell>
          <cell r="Q2271">
            <v>0</v>
          </cell>
          <cell r="R2271">
            <v>0</v>
          </cell>
        </row>
        <row r="2272">
          <cell r="E2272" t="str">
            <v>SHT0000570</v>
          </cell>
          <cell r="F2272" t="str">
            <v>尼龙垫-1033E</v>
          </cell>
          <cell r="H2272" t="str">
            <v>Ea</v>
          </cell>
          <cell r="I2272">
            <v>0</v>
          </cell>
          <cell r="J2272">
            <v>0.153</v>
          </cell>
          <cell r="K2272">
            <v>0.153</v>
          </cell>
          <cell r="L2272">
            <v>0</v>
          </cell>
          <cell r="M2272">
            <v>24</v>
          </cell>
          <cell r="N2272">
            <v>0.153</v>
          </cell>
          <cell r="O2272">
            <v>0.153</v>
          </cell>
          <cell r="P2272">
            <v>0</v>
          </cell>
          <cell r="Q2272">
            <v>3.6720000000000002</v>
          </cell>
          <cell r="R2272">
            <v>-24</v>
          </cell>
        </row>
        <row r="2273">
          <cell r="E2273" t="str">
            <v>SHT0000572</v>
          </cell>
          <cell r="F2273" t="str">
            <v>主驾底座模块化总成</v>
          </cell>
          <cell r="G2273" t="str">
            <v>欧曼延伸</v>
          </cell>
          <cell r="H2273" t="str">
            <v>EA</v>
          </cell>
          <cell r="I2273">
            <v>-8</v>
          </cell>
          <cell r="J2273">
            <v>347.83671971569999</v>
          </cell>
          <cell r="K2273">
            <v>376.94089000000002</v>
          </cell>
          <cell r="L2273">
            <v>-2782.6937577255999</v>
          </cell>
          <cell r="M2273">
            <v>0</v>
          </cell>
          <cell r="N2273">
            <v>355.28407902150002</v>
          </cell>
          <cell r="O2273">
            <v>376.94089000000002</v>
          </cell>
          <cell r="P2273">
            <v>-21.656810978500001</v>
          </cell>
          <cell r="Q2273">
            <v>0</v>
          </cell>
          <cell r="R2273">
            <v>0</v>
          </cell>
        </row>
        <row r="2274">
          <cell r="E2274" t="str">
            <v>SHT0000573</v>
          </cell>
          <cell r="F2274" t="str">
            <v>H3改型副司机靠背护面</v>
          </cell>
          <cell r="H2274" t="str">
            <v>EA</v>
          </cell>
          <cell r="I2274">
            <v>1</v>
          </cell>
          <cell r="J2274">
            <v>30.230834118400001</v>
          </cell>
          <cell r="K2274">
            <v>31.782408100000001</v>
          </cell>
          <cell r="L2274">
            <v>30.230834118400001</v>
          </cell>
          <cell r="M2274">
            <v>0</v>
          </cell>
          <cell r="N2274">
            <v>29.1653430882</v>
          </cell>
          <cell r="O2274">
            <v>31.782408100000001</v>
          </cell>
          <cell r="P2274">
            <v>-2.6170650117999998</v>
          </cell>
          <cell r="Q2274">
            <v>0</v>
          </cell>
          <cell r="R2274">
            <v>0</v>
          </cell>
        </row>
        <row r="2275">
          <cell r="E2275" t="str">
            <v>SHT0000574</v>
          </cell>
          <cell r="F2275" t="str">
            <v>H3改型座盆组件</v>
          </cell>
          <cell r="H2275" t="str">
            <v>EA</v>
          </cell>
          <cell r="I2275">
            <v>0</v>
          </cell>
          <cell r="J2275">
            <v>17.741299999999999</v>
          </cell>
          <cell r="K2275">
            <v>17.741299999999999</v>
          </cell>
          <cell r="L2275">
            <v>0</v>
          </cell>
          <cell r="M2275">
            <v>9</v>
          </cell>
          <cell r="N2275">
            <v>17.741299999999999</v>
          </cell>
          <cell r="O2275">
            <v>17.741299999999999</v>
          </cell>
          <cell r="P2275">
            <v>0</v>
          </cell>
          <cell r="Q2275">
            <v>159.67169999999999</v>
          </cell>
          <cell r="R2275">
            <v>-9</v>
          </cell>
        </row>
        <row r="2276">
          <cell r="E2276" t="str">
            <v>SHT0000577</v>
          </cell>
          <cell r="F2276" t="str">
            <v>H3改型副司机背骨架总成</v>
          </cell>
          <cell r="H2276" t="str">
            <v>EA</v>
          </cell>
          <cell r="I2276">
            <v>1</v>
          </cell>
          <cell r="J2276">
            <v>30.678011513400001</v>
          </cell>
          <cell r="K2276">
            <v>33.244900000000001</v>
          </cell>
          <cell r="L2276">
            <v>30.678011513400001</v>
          </cell>
          <cell r="M2276">
            <v>8</v>
          </cell>
          <cell r="N2276">
            <v>33.244900000000001</v>
          </cell>
          <cell r="O2276">
            <v>33.244900000000001</v>
          </cell>
          <cell r="P2276">
            <v>0</v>
          </cell>
          <cell r="Q2276">
            <v>265.95920000000001</v>
          </cell>
          <cell r="R2276">
            <v>-9</v>
          </cell>
        </row>
        <row r="2277">
          <cell r="E2277" t="str">
            <v>SHT0000578</v>
          </cell>
          <cell r="F2277" t="str">
            <v>副驾驶员座垫泡沫总成</v>
          </cell>
          <cell r="G2277" t="str">
            <v>H3改型</v>
          </cell>
          <cell r="H2277" t="str">
            <v>EA</v>
          </cell>
          <cell r="I2277">
            <v>36</v>
          </cell>
          <cell r="J2277">
            <v>27.248633122000001</v>
          </cell>
          <cell r="K2277">
            <v>27.439679865399999</v>
          </cell>
          <cell r="L2277">
            <v>980.95079239200004</v>
          </cell>
          <cell r="M2277">
            <v>114</v>
          </cell>
          <cell r="N2277">
            <v>28.201730407700001</v>
          </cell>
          <cell r="O2277">
            <v>27.439679865399999</v>
          </cell>
          <cell r="P2277">
            <v>0.76205054230000002</v>
          </cell>
          <cell r="Q2277">
            <v>3214.9972664778002</v>
          </cell>
          <cell r="R2277">
            <v>-9</v>
          </cell>
        </row>
        <row r="2278">
          <cell r="E2278" t="str">
            <v>SHT0000579</v>
          </cell>
          <cell r="F2278" t="str">
            <v>副驾驶员靠背泡沫总成</v>
          </cell>
          <cell r="G2278" t="str">
            <v>H3改型</v>
          </cell>
          <cell r="H2278" t="str">
            <v>EA</v>
          </cell>
          <cell r="I2278">
            <v>251</v>
          </cell>
          <cell r="J2278">
            <v>34.693143904599999</v>
          </cell>
          <cell r="K2278">
            <v>35.507087246300003</v>
          </cell>
          <cell r="L2278">
            <v>8707.9791200546006</v>
          </cell>
          <cell r="M2278">
            <v>0</v>
          </cell>
          <cell r="N2278">
            <v>35.896237822000003</v>
          </cell>
          <cell r="O2278">
            <v>35.507087246300003</v>
          </cell>
          <cell r="P2278">
            <v>0.3891505757</v>
          </cell>
          <cell r="Q2278">
            <v>0</v>
          </cell>
          <cell r="R2278">
            <v>-9</v>
          </cell>
        </row>
        <row r="2279">
          <cell r="E2279" t="str">
            <v>SHT0000581</v>
          </cell>
          <cell r="F2279" t="str">
            <v>驾驶员座垫护面总成</v>
          </cell>
          <cell r="G2279" t="str">
            <v>VT面料</v>
          </cell>
          <cell r="H2279" t="str">
            <v>EA</v>
          </cell>
          <cell r="I2279">
            <v>20</v>
          </cell>
          <cell r="J2279">
            <v>14.008326926000001</v>
          </cell>
          <cell r="K2279">
            <v>14.3871908062</v>
          </cell>
          <cell r="L2279">
            <v>280.16653852000002</v>
          </cell>
          <cell r="M2279">
            <v>0</v>
          </cell>
          <cell r="N2279">
            <v>14.2365492306</v>
          </cell>
          <cell r="O2279">
            <v>14.3871908062</v>
          </cell>
          <cell r="P2279">
            <v>-0.15064157559999999</v>
          </cell>
          <cell r="Q2279">
            <v>0</v>
          </cell>
          <cell r="R2279">
            <v>0</v>
          </cell>
        </row>
        <row r="2280">
          <cell r="E2280" t="str">
            <v>SHT0000584</v>
          </cell>
          <cell r="F2280" t="str">
            <v>主驾靠背护面总成</v>
          </cell>
          <cell r="G2280" t="str">
            <v>VT面料</v>
          </cell>
          <cell r="H2280" t="str">
            <v>EA</v>
          </cell>
          <cell r="I2280">
            <v>88</v>
          </cell>
          <cell r="J2280">
            <v>28.688693474899999</v>
          </cell>
          <cell r="K2280">
            <v>29.636396699999999</v>
          </cell>
          <cell r="L2280">
            <v>2524.6050257912002</v>
          </cell>
          <cell r="M2280">
            <v>0</v>
          </cell>
          <cell r="N2280">
            <v>29.404814824799999</v>
          </cell>
          <cell r="O2280">
            <v>29.636396699999999</v>
          </cell>
          <cell r="P2280">
            <v>-0.23158187520000001</v>
          </cell>
          <cell r="Q2280">
            <v>0</v>
          </cell>
          <cell r="R2280">
            <v>0</v>
          </cell>
        </row>
        <row r="2281">
          <cell r="E2281" t="str">
            <v>SHT0000588</v>
          </cell>
          <cell r="F2281" t="str">
            <v>H3改型司机靠背护面总成</v>
          </cell>
          <cell r="H2281" t="str">
            <v>EA</v>
          </cell>
          <cell r="I2281">
            <v>2</v>
          </cell>
          <cell r="J2281">
            <v>30.229688119599999</v>
          </cell>
          <cell r="K2281">
            <v>31.781350503100001</v>
          </cell>
          <cell r="L2281">
            <v>60.459376239199997</v>
          </cell>
          <cell r="M2281">
            <v>0</v>
          </cell>
          <cell r="N2281">
            <v>29.1641383776</v>
          </cell>
          <cell r="O2281">
            <v>31.781350503100001</v>
          </cell>
          <cell r="P2281">
            <v>-2.6172121255</v>
          </cell>
          <cell r="Q2281">
            <v>0</v>
          </cell>
          <cell r="R2281">
            <v>0</v>
          </cell>
        </row>
        <row r="2282">
          <cell r="E2282" t="str">
            <v>SHT0000591</v>
          </cell>
          <cell r="F2282" t="str">
            <v>H3改型司机背骨架焊接总成</v>
          </cell>
          <cell r="H2282" t="str">
            <v>EA</v>
          </cell>
          <cell r="I2282">
            <v>1</v>
          </cell>
          <cell r="J2282">
            <v>30.072293139799999</v>
          </cell>
          <cell r="K2282">
            <v>32.588500000000003</v>
          </cell>
          <cell r="L2282">
            <v>30.072293139799999</v>
          </cell>
          <cell r="M2282">
            <v>9</v>
          </cell>
          <cell r="N2282">
            <v>32.588500000000003</v>
          </cell>
          <cell r="O2282">
            <v>32.588500000000003</v>
          </cell>
          <cell r="P2282">
            <v>0</v>
          </cell>
          <cell r="Q2282">
            <v>293.29649999999998</v>
          </cell>
          <cell r="R2282">
            <v>-10</v>
          </cell>
        </row>
        <row r="2283">
          <cell r="E2283" t="str">
            <v>SHT0000592</v>
          </cell>
          <cell r="F2283" t="str">
            <v>驾驶员靠背泡沫总成</v>
          </cell>
          <cell r="G2283" t="str">
            <v>H3改型</v>
          </cell>
          <cell r="H2283" t="str">
            <v>EA</v>
          </cell>
          <cell r="I2283">
            <v>0</v>
          </cell>
          <cell r="J2283">
            <v>35.507087246300003</v>
          </cell>
          <cell r="K2283">
            <v>35.507087246300003</v>
          </cell>
          <cell r="L2283">
            <v>0</v>
          </cell>
          <cell r="M2283">
            <v>145</v>
          </cell>
          <cell r="N2283">
            <v>35.896237822000003</v>
          </cell>
          <cell r="O2283">
            <v>35.507087246300003</v>
          </cell>
          <cell r="P2283">
            <v>0.3891505757</v>
          </cell>
          <cell r="Q2283">
            <v>5204.9544841899997</v>
          </cell>
          <cell r="R2283">
            <v>-9</v>
          </cell>
        </row>
        <row r="2284">
          <cell r="E2284" t="str">
            <v>SHT0000595</v>
          </cell>
          <cell r="F2284" t="str">
            <v>重卡吊铺上面硬质棉</v>
          </cell>
          <cell r="H2284" t="str">
            <v>EA</v>
          </cell>
          <cell r="I2284">
            <v>240</v>
          </cell>
          <cell r="J2284">
            <v>17.272755204799999</v>
          </cell>
          <cell r="K2284">
            <v>18.718</v>
          </cell>
          <cell r="L2284">
            <v>4145.4612491520002</v>
          </cell>
          <cell r="M2284">
            <v>0</v>
          </cell>
          <cell r="N2284">
            <v>17.852797432999999</v>
          </cell>
          <cell r="O2284">
            <v>18.718</v>
          </cell>
          <cell r="P2284">
            <v>-0.86520256699999998</v>
          </cell>
          <cell r="Q2284">
            <v>0</v>
          </cell>
          <cell r="R2284">
            <v>0</v>
          </cell>
        </row>
        <row r="2285">
          <cell r="E2285" t="str">
            <v>SHT0000596</v>
          </cell>
          <cell r="F2285" t="str">
            <v>2490上卧铺护面总成</v>
          </cell>
          <cell r="G2285" t="str">
            <v>VT面料</v>
          </cell>
          <cell r="H2285" t="str">
            <v>EA</v>
          </cell>
          <cell r="I2285">
            <v>4</v>
          </cell>
          <cell r="J2285">
            <v>65.902993394999996</v>
          </cell>
          <cell r="K2285">
            <v>68.926821000000004</v>
          </cell>
          <cell r="L2285">
            <v>263.61197357999998</v>
          </cell>
          <cell r="M2285">
            <v>0</v>
          </cell>
          <cell r="N2285">
            <v>65.697249801500007</v>
          </cell>
          <cell r="O2285">
            <v>68.926821000000004</v>
          </cell>
          <cell r="P2285">
            <v>-3.2295711985</v>
          </cell>
          <cell r="Q2285">
            <v>0</v>
          </cell>
          <cell r="R2285">
            <v>0</v>
          </cell>
        </row>
        <row r="2286">
          <cell r="E2286" t="str">
            <v>SHT0000600</v>
          </cell>
          <cell r="F2286" t="str">
            <v>11款椰棕吊铺下面硬质棉</v>
          </cell>
          <cell r="H2286" t="str">
            <v>EA</v>
          </cell>
          <cell r="I2286">
            <v>26</v>
          </cell>
          <cell r="J2286">
            <v>3.9435366689000002</v>
          </cell>
          <cell r="K2286">
            <v>4.2735000000000003</v>
          </cell>
          <cell r="L2286">
            <v>102.53195339139999</v>
          </cell>
          <cell r="M2286">
            <v>0</v>
          </cell>
          <cell r="N2286">
            <v>4.0759659061000004</v>
          </cell>
          <cell r="O2286">
            <v>4.2735000000000003</v>
          </cell>
          <cell r="P2286">
            <v>-0.19753409390000001</v>
          </cell>
          <cell r="Q2286">
            <v>0</v>
          </cell>
          <cell r="R2286">
            <v>0</v>
          </cell>
        </row>
        <row r="2287">
          <cell r="E2287" t="str">
            <v>SHT0000602</v>
          </cell>
          <cell r="F2287" t="str">
            <v>重卡卧铺长定位块(一)</v>
          </cell>
          <cell r="H2287" t="str">
            <v>EA</v>
          </cell>
          <cell r="I2287">
            <v>40</v>
          </cell>
          <cell r="J2287">
            <v>1.9520667999000001</v>
          </cell>
          <cell r="K2287">
            <v>2.1154000000000002</v>
          </cell>
          <cell r="L2287">
            <v>78.082671996000002</v>
          </cell>
          <cell r="M2287">
            <v>0</v>
          </cell>
          <cell r="N2287">
            <v>2.0176198146000002</v>
          </cell>
          <cell r="O2287">
            <v>2.1154000000000002</v>
          </cell>
          <cell r="P2287">
            <v>-9.7780185399999997E-2</v>
          </cell>
          <cell r="Q2287">
            <v>0</v>
          </cell>
          <cell r="R2287">
            <v>-12</v>
          </cell>
        </row>
        <row r="2288">
          <cell r="E2288" t="str">
            <v>SHT0000603</v>
          </cell>
          <cell r="F2288" t="str">
            <v>重卡标准型卧铺硬质棉</v>
          </cell>
          <cell r="H2288" t="str">
            <v>EA</v>
          </cell>
          <cell r="I2288">
            <v>290</v>
          </cell>
          <cell r="J2288">
            <v>23.110038440099999</v>
          </cell>
          <cell r="K2288">
            <v>25.043700000000001</v>
          </cell>
          <cell r="L2288">
            <v>6701.911147629</v>
          </cell>
          <cell r="M2288">
            <v>6</v>
          </cell>
          <cell r="N2288">
            <v>23.886104448800001</v>
          </cell>
          <cell r="O2288">
            <v>25.043700000000001</v>
          </cell>
          <cell r="P2288">
            <v>-1.1575955512</v>
          </cell>
          <cell r="Q2288">
            <v>143.31662669280001</v>
          </cell>
          <cell r="R2288">
            <v>-6</v>
          </cell>
        </row>
        <row r="2289">
          <cell r="E2289" t="str">
            <v>SHT0000604</v>
          </cell>
          <cell r="F2289" t="str">
            <v>重卡卧铺木板标准型</v>
          </cell>
          <cell r="H2289" t="str">
            <v>EA</v>
          </cell>
          <cell r="I2289">
            <v>156</v>
          </cell>
          <cell r="J2289">
            <v>30.011019983200001</v>
          </cell>
          <cell r="K2289">
            <v>32.522100000000002</v>
          </cell>
          <cell r="L2289">
            <v>4681.7191173791998</v>
          </cell>
          <cell r="M2289">
            <v>0</v>
          </cell>
          <cell r="N2289">
            <v>44.734715362899998</v>
          </cell>
          <cell r="O2289">
            <v>32.522100000000002</v>
          </cell>
          <cell r="P2289">
            <v>12.212615362899999</v>
          </cell>
          <cell r="Q2289">
            <v>0</v>
          </cell>
          <cell r="R2289">
            <v>0</v>
          </cell>
        </row>
        <row r="2290">
          <cell r="E2290" t="str">
            <v>SHT0000606</v>
          </cell>
          <cell r="F2290" t="str">
            <v>重卡卧铺短定位块(二)</v>
          </cell>
          <cell r="H2290" t="str">
            <v>EA</v>
          </cell>
          <cell r="I2290">
            <v>6</v>
          </cell>
          <cell r="J2290">
            <v>2.2643384294</v>
          </cell>
          <cell r="K2290">
            <v>2.4538000000000002</v>
          </cell>
          <cell r="L2290">
            <v>13.586030576400001</v>
          </cell>
          <cell r="M2290">
            <v>0</v>
          </cell>
          <cell r="N2290">
            <v>2.4538000000000002</v>
          </cell>
          <cell r="O2290">
            <v>2.4538000000000002</v>
          </cell>
          <cell r="P2290">
            <v>0</v>
          </cell>
          <cell r="Q2290">
            <v>0</v>
          </cell>
          <cell r="R2290">
            <v>-6</v>
          </cell>
        </row>
        <row r="2291">
          <cell r="E2291" t="str">
            <v>SHT0000607</v>
          </cell>
          <cell r="F2291" t="str">
            <v>包木块短护面总成</v>
          </cell>
          <cell r="G2291" t="str">
            <v>主料T656-1</v>
          </cell>
          <cell r="H2291" t="str">
            <v>EA</v>
          </cell>
          <cell r="I2291">
            <v>697</v>
          </cell>
          <cell r="J2291">
            <v>6.4945009473999997</v>
          </cell>
          <cell r="K2291">
            <v>6.2077739999999997</v>
          </cell>
          <cell r="L2291">
            <v>4526.6671603377999</v>
          </cell>
          <cell r="M2291">
            <v>0</v>
          </cell>
          <cell r="N2291">
            <v>6.8037103902</v>
          </cell>
          <cell r="O2291">
            <v>6.2077739999999997</v>
          </cell>
          <cell r="P2291">
            <v>0.5959363902</v>
          </cell>
          <cell r="Q2291">
            <v>0</v>
          </cell>
          <cell r="R2291">
            <v>0</v>
          </cell>
        </row>
        <row r="2292">
          <cell r="E2292" t="str">
            <v>SHT0000609</v>
          </cell>
          <cell r="F2292" t="str">
            <v>包木块长护面总成</v>
          </cell>
          <cell r="G2292" t="str">
            <v>主料T656-1</v>
          </cell>
          <cell r="H2292" t="str">
            <v>EA</v>
          </cell>
          <cell r="I2292">
            <v>384</v>
          </cell>
          <cell r="J2292">
            <v>7.6531505009999998</v>
          </cell>
          <cell r="K2292">
            <v>7.4633700000000003</v>
          </cell>
          <cell r="L2292">
            <v>2938.809792384</v>
          </cell>
          <cell r="M2292">
            <v>0</v>
          </cell>
          <cell r="N2292">
            <v>8.0012689458999997</v>
          </cell>
          <cell r="O2292">
            <v>7.4633700000000003</v>
          </cell>
          <cell r="P2292">
            <v>0.53789894589999998</v>
          </cell>
          <cell r="Q2292">
            <v>0</v>
          </cell>
          <cell r="R2292">
            <v>0</v>
          </cell>
        </row>
        <row r="2293">
          <cell r="E2293" t="str">
            <v>SHT0000611</v>
          </cell>
          <cell r="F2293" t="str">
            <v>下卧铺护面总成</v>
          </cell>
          <cell r="G2293" t="str">
            <v>11款椰棕下卧铺</v>
          </cell>
          <cell r="H2293" t="str">
            <v>EA</v>
          </cell>
          <cell r="I2293">
            <v>1</v>
          </cell>
          <cell r="J2293">
            <v>49.367833370500001</v>
          </cell>
          <cell r="K2293">
            <v>50.593065000000003</v>
          </cell>
          <cell r="L2293">
            <v>49.367833370500001</v>
          </cell>
          <cell r="M2293">
            <v>0</v>
          </cell>
          <cell r="N2293">
            <v>51.344575205399998</v>
          </cell>
          <cell r="O2293">
            <v>50.593065000000003</v>
          </cell>
          <cell r="P2293">
            <v>0.75151020540000002</v>
          </cell>
          <cell r="Q2293">
            <v>0</v>
          </cell>
          <cell r="R2293">
            <v>0</v>
          </cell>
        </row>
        <row r="2294">
          <cell r="E2294" t="str">
            <v>SHT0000613</v>
          </cell>
          <cell r="F2294" t="str">
            <v>椰棕卧铺护面薄VT面料</v>
          </cell>
          <cell r="G2294" t="str">
            <v>VT薄卧</v>
          </cell>
          <cell r="H2294" t="str">
            <v>EA</v>
          </cell>
          <cell r="I2294">
            <v>9</v>
          </cell>
          <cell r="J2294">
            <v>57.787121159199998</v>
          </cell>
          <cell r="K2294">
            <v>59.163388490700001</v>
          </cell>
          <cell r="L2294">
            <v>520.08409043280005</v>
          </cell>
          <cell r="M2294">
            <v>0</v>
          </cell>
          <cell r="N2294">
            <v>57.395768622799999</v>
          </cell>
          <cell r="O2294">
            <v>59.163388490700001</v>
          </cell>
          <cell r="P2294">
            <v>-1.7676198678999999</v>
          </cell>
          <cell r="Q2294">
            <v>0</v>
          </cell>
          <cell r="R2294">
            <v>0</v>
          </cell>
        </row>
        <row r="2295">
          <cell r="E2295" t="str">
            <v>SHT0000624</v>
          </cell>
          <cell r="F2295" t="str">
            <v>H4-B下卧铺垫</v>
          </cell>
          <cell r="H2295" t="str">
            <v>EA</v>
          </cell>
          <cell r="I2295">
            <v>0</v>
          </cell>
          <cell r="J2295">
            <v>103.1966</v>
          </cell>
          <cell r="K2295">
            <v>103.1966</v>
          </cell>
          <cell r="L2295">
            <v>0</v>
          </cell>
          <cell r="M2295">
            <v>11</v>
          </cell>
          <cell r="N2295">
            <v>98.426541060800005</v>
          </cell>
          <cell r="O2295">
            <v>103.1966</v>
          </cell>
          <cell r="P2295">
            <v>-4.7700589392000001</v>
          </cell>
          <cell r="Q2295">
            <v>1082.6919516687999</v>
          </cell>
          <cell r="R2295">
            <v>-9</v>
          </cell>
        </row>
        <row r="2296">
          <cell r="E2296" t="str">
            <v>SHT0000625</v>
          </cell>
          <cell r="F2296" t="str">
            <v>下卧铺护面总成</v>
          </cell>
          <cell r="G2296" t="str">
            <v>2018款GTL-B小卧</v>
          </cell>
          <cell r="H2296" t="str">
            <v>EA</v>
          </cell>
          <cell r="I2296">
            <v>8</v>
          </cell>
          <cell r="J2296">
            <v>91.901628433699997</v>
          </cell>
          <cell r="K2296">
            <v>96.132322490700005</v>
          </cell>
          <cell r="L2296">
            <v>735.21302746959998</v>
          </cell>
          <cell r="M2296">
            <v>24</v>
          </cell>
          <cell r="N2296">
            <v>95.367455558499998</v>
          </cell>
          <cell r="O2296">
            <v>96.132322490700005</v>
          </cell>
          <cell r="P2296">
            <v>-0.76486693220000002</v>
          </cell>
          <cell r="Q2296">
            <v>2288.8189334039998</v>
          </cell>
          <cell r="R2296">
            <v>-9</v>
          </cell>
        </row>
        <row r="2297">
          <cell r="E2297" t="str">
            <v>SHT0000627</v>
          </cell>
          <cell r="F2297" t="str">
            <v>H4下卧铺总成包装袋膜</v>
          </cell>
          <cell r="H2297" t="str">
            <v>EA</v>
          </cell>
          <cell r="I2297">
            <v>111</v>
          </cell>
          <cell r="J2297">
            <v>2.5140449984000002</v>
          </cell>
          <cell r="K2297">
            <v>2.7244000000000002</v>
          </cell>
          <cell r="L2297">
            <v>279.0589948224</v>
          </cell>
          <cell r="M2297">
            <v>0</v>
          </cell>
          <cell r="N2297">
            <v>2.5984699929000001</v>
          </cell>
          <cell r="O2297">
            <v>2.7244000000000002</v>
          </cell>
          <cell r="P2297">
            <v>-0.12593000709999999</v>
          </cell>
          <cell r="Q2297">
            <v>0</v>
          </cell>
          <cell r="R2297">
            <v>-68</v>
          </cell>
        </row>
        <row r="2298">
          <cell r="E2298" t="str">
            <v>SHT0000629</v>
          </cell>
          <cell r="F2298" t="str">
            <v>下卧铺翻转块泡沫</v>
          </cell>
          <cell r="G2298" t="str">
            <v>H4中长车身</v>
          </cell>
          <cell r="H2298" t="str">
            <v>EA</v>
          </cell>
          <cell r="I2298">
            <v>55</v>
          </cell>
          <cell r="J2298">
            <v>21.064893927699998</v>
          </cell>
          <cell r="K2298">
            <v>20.738535267</v>
          </cell>
          <cell r="L2298">
            <v>1158.5691660235</v>
          </cell>
          <cell r="M2298">
            <v>0</v>
          </cell>
          <cell r="N2298">
            <v>21.810332978200002</v>
          </cell>
          <cell r="O2298">
            <v>20.738535267</v>
          </cell>
          <cell r="P2298">
            <v>1.0717977111999999</v>
          </cell>
          <cell r="Q2298">
            <v>0</v>
          </cell>
          <cell r="R2298">
            <v>0</v>
          </cell>
        </row>
        <row r="2299">
          <cell r="E2299" t="str">
            <v>SHT0000631</v>
          </cell>
          <cell r="F2299" t="str">
            <v>中长车身下卧铺护面总成</v>
          </cell>
          <cell r="G2299" t="str">
            <v>2017款GTL-A</v>
          </cell>
          <cell r="H2299" t="str">
            <v>EA</v>
          </cell>
          <cell r="I2299">
            <v>3</v>
          </cell>
          <cell r="J2299">
            <v>109.7942825107</v>
          </cell>
          <cell r="K2299">
            <v>114.5074809876</v>
          </cell>
          <cell r="L2299">
            <v>329.38284753210002</v>
          </cell>
          <cell r="M2299">
            <v>0</v>
          </cell>
          <cell r="N2299">
            <v>113.9723321588</v>
          </cell>
          <cell r="O2299">
            <v>114.5074809876</v>
          </cell>
          <cell r="P2299">
            <v>-0.53514882880000003</v>
          </cell>
          <cell r="Q2299">
            <v>0</v>
          </cell>
          <cell r="R2299">
            <v>0</v>
          </cell>
        </row>
        <row r="2300">
          <cell r="E2300" t="str">
            <v>SHT0000633</v>
          </cell>
          <cell r="F2300" t="str">
            <v>上卧铺护面总成</v>
          </cell>
          <cell r="G2300" t="str">
            <v>11款右舵吊铺</v>
          </cell>
          <cell r="H2300" t="str">
            <v>EA</v>
          </cell>
          <cell r="I2300">
            <v>3</v>
          </cell>
          <cell r="J2300">
            <v>74.454985257299995</v>
          </cell>
          <cell r="K2300">
            <v>75.888445503100002</v>
          </cell>
          <cell r="L2300">
            <v>223.36495577189999</v>
          </cell>
          <cell r="M2300">
            <v>0</v>
          </cell>
          <cell r="N2300">
            <v>77.481727897400006</v>
          </cell>
          <cell r="O2300">
            <v>75.888445503100002</v>
          </cell>
          <cell r="P2300">
            <v>1.5932823943000001</v>
          </cell>
          <cell r="Q2300">
            <v>0</v>
          </cell>
          <cell r="R2300">
            <v>0</v>
          </cell>
        </row>
        <row r="2301">
          <cell r="E2301" t="str">
            <v>SHT0000637</v>
          </cell>
          <cell r="F2301" t="str">
            <v>条形码白</v>
          </cell>
          <cell r="H2301" t="str">
            <v>EA</v>
          </cell>
          <cell r="I2301">
            <v>198371</v>
          </cell>
          <cell r="J2301">
            <v>1.2919039E-2</v>
          </cell>
          <cell r="K2301">
            <v>1.4E-2</v>
          </cell>
          <cell r="L2301">
            <v>2562.7626854690002</v>
          </cell>
          <cell r="M2301">
            <v>0</v>
          </cell>
          <cell r="N2301">
            <v>1.33528777E-2</v>
          </cell>
          <cell r="O2301">
            <v>1.4E-2</v>
          </cell>
          <cell r="P2301">
            <v>-6.4712229999999997E-4</v>
          </cell>
          <cell r="Q2301">
            <v>0</v>
          </cell>
          <cell r="R2301">
            <v>-7838</v>
          </cell>
        </row>
        <row r="2302">
          <cell r="E2302" t="str">
            <v>SHT0000646</v>
          </cell>
          <cell r="F2302" t="str">
            <v>重卡扶手护面总成</v>
          </cell>
          <cell r="G2302" t="str">
            <v>11款扶手</v>
          </cell>
          <cell r="H2302" t="str">
            <v>EA</v>
          </cell>
          <cell r="I2302">
            <v>25</v>
          </cell>
          <cell r="J2302">
            <v>7.7592586537999999</v>
          </cell>
          <cell r="K2302">
            <v>7.8089494969000004</v>
          </cell>
          <cell r="L2302">
            <v>193.981466345</v>
          </cell>
          <cell r="M2302">
            <v>66</v>
          </cell>
          <cell r="N2302">
            <v>8.0856304955000002</v>
          </cell>
          <cell r="O2302">
            <v>7.8089494969000004</v>
          </cell>
          <cell r="P2302">
            <v>0.27668099860000001</v>
          </cell>
          <cell r="Q2302">
            <v>533.65161270299996</v>
          </cell>
          <cell r="R2302">
            <v>0</v>
          </cell>
        </row>
        <row r="2303">
          <cell r="E2303" t="str">
            <v>SHT0000648</v>
          </cell>
          <cell r="F2303" t="str">
            <v>11款驾驶靠背护面总成</v>
          </cell>
          <cell r="G2303" t="str">
            <v>11款司机背</v>
          </cell>
          <cell r="H2303" t="str">
            <v>EA</v>
          </cell>
          <cell r="I2303">
            <v>7</v>
          </cell>
          <cell r="J2303">
            <v>38.248824632800002</v>
          </cell>
          <cell r="K2303">
            <v>39.996442500000001</v>
          </cell>
          <cell r="L2303">
            <v>267.74177242960002</v>
          </cell>
          <cell r="M2303">
            <v>0</v>
          </cell>
          <cell r="N2303">
            <v>39.692723307000001</v>
          </cell>
          <cell r="O2303">
            <v>39.996442500000001</v>
          </cell>
          <cell r="P2303">
            <v>-0.303719193</v>
          </cell>
          <cell r="Q2303">
            <v>0</v>
          </cell>
          <cell r="R2303">
            <v>0</v>
          </cell>
        </row>
        <row r="2304">
          <cell r="E2304" t="str">
            <v>SHT0000649</v>
          </cell>
          <cell r="F2304" t="str">
            <v>11款驾驶员座垫护面总成</v>
          </cell>
          <cell r="G2304" t="str">
            <v>11款司机座</v>
          </cell>
          <cell r="H2304" t="str">
            <v>EA</v>
          </cell>
          <cell r="I2304">
            <v>21</v>
          </cell>
          <cell r="J2304">
            <v>17.0554448804</v>
          </cell>
          <cell r="K2304">
            <v>17.689267006200001</v>
          </cell>
          <cell r="L2304">
            <v>358.1643424884</v>
          </cell>
          <cell r="M2304">
            <v>0</v>
          </cell>
          <cell r="N2304">
            <v>17.7152554163</v>
          </cell>
          <cell r="O2304">
            <v>17.689267006200001</v>
          </cell>
          <cell r="P2304">
            <v>2.5988410100000001E-2</v>
          </cell>
          <cell r="Q2304">
            <v>0</v>
          </cell>
          <cell r="R2304">
            <v>0</v>
          </cell>
        </row>
        <row r="2305">
          <cell r="E2305" t="str">
            <v>SHT0000653</v>
          </cell>
          <cell r="F2305" t="str">
            <v>中间座靠背护面总成</v>
          </cell>
          <cell r="G2305" t="str">
            <v>11款右舵中间背</v>
          </cell>
          <cell r="H2305" t="str">
            <v>EA</v>
          </cell>
          <cell r="I2305">
            <v>0</v>
          </cell>
          <cell r="J2305">
            <v>21.437031493799999</v>
          </cell>
          <cell r="K2305">
            <v>21.437031493799999</v>
          </cell>
          <cell r="L2305">
            <v>0</v>
          </cell>
          <cell r="M2305">
            <v>66</v>
          </cell>
          <cell r="N2305">
            <v>21.8538473604</v>
          </cell>
          <cell r="O2305">
            <v>21.437031493799999</v>
          </cell>
          <cell r="P2305">
            <v>0.41681586659999997</v>
          </cell>
          <cell r="Q2305">
            <v>1442.3539257863999</v>
          </cell>
          <cell r="R2305">
            <v>0</v>
          </cell>
        </row>
        <row r="2306">
          <cell r="E2306" t="str">
            <v>SHT0000654</v>
          </cell>
          <cell r="F2306" t="str">
            <v>中间座座垫护面总成</v>
          </cell>
          <cell r="G2306" t="str">
            <v>11款右舵中间座</v>
          </cell>
          <cell r="H2306" t="str">
            <v>EA</v>
          </cell>
          <cell r="I2306">
            <v>0</v>
          </cell>
          <cell r="J2306">
            <v>21.7540810062</v>
          </cell>
          <cell r="K2306">
            <v>21.7540810062</v>
          </cell>
          <cell r="L2306">
            <v>0</v>
          </cell>
          <cell r="M2306">
            <v>66</v>
          </cell>
          <cell r="N2306">
            <v>22.8282112897</v>
          </cell>
          <cell r="O2306">
            <v>21.7540810062</v>
          </cell>
          <cell r="P2306">
            <v>1.0741302834999999</v>
          </cell>
          <cell r="Q2306">
            <v>1506.6619451202</v>
          </cell>
          <cell r="R2306">
            <v>0</v>
          </cell>
        </row>
        <row r="2307">
          <cell r="E2307" t="str">
            <v>SHT0000655</v>
          </cell>
          <cell r="F2307" t="str">
            <v>中间座折叠板左侧右舵</v>
          </cell>
          <cell r="H2307" t="str">
            <v>EA</v>
          </cell>
          <cell r="I2307">
            <v>2</v>
          </cell>
          <cell r="J2307">
            <v>17.9943758143</v>
          </cell>
          <cell r="K2307">
            <v>19.5</v>
          </cell>
          <cell r="L2307">
            <v>35.988751628599999</v>
          </cell>
          <cell r="M2307">
            <v>0</v>
          </cell>
          <cell r="N2307">
            <v>14.1922013999</v>
          </cell>
          <cell r="O2307">
            <v>19.5</v>
          </cell>
          <cell r="P2307">
            <v>-5.3077986000999999</v>
          </cell>
          <cell r="Q2307">
            <v>0</v>
          </cell>
          <cell r="R2307">
            <v>0</v>
          </cell>
        </row>
        <row r="2308">
          <cell r="E2308" t="str">
            <v>SHT0000657</v>
          </cell>
          <cell r="F2308" t="str">
            <v>2490椰棕上卧铺护面总成</v>
          </cell>
          <cell r="G2308" t="str">
            <v>主料EM200/辅料EM800</v>
          </cell>
          <cell r="H2308" t="str">
            <v>EA</v>
          </cell>
          <cell r="I2308">
            <v>8</v>
          </cell>
          <cell r="J2308">
            <v>76.131188340500003</v>
          </cell>
          <cell r="K2308">
            <v>78.350560000000002</v>
          </cell>
          <cell r="L2308">
            <v>609.04950672400003</v>
          </cell>
          <cell r="M2308">
            <v>0</v>
          </cell>
          <cell r="N2308">
            <v>75.202451010800004</v>
          </cell>
          <cell r="O2308">
            <v>78.350560000000002</v>
          </cell>
          <cell r="P2308">
            <v>-3.1481089891999998</v>
          </cell>
          <cell r="Q2308">
            <v>0</v>
          </cell>
          <cell r="R2308">
            <v>0</v>
          </cell>
        </row>
        <row r="2309">
          <cell r="E2309" t="str">
            <v>SHT0000685</v>
          </cell>
          <cell r="F2309" t="str">
            <v>H4西南吊铺护面总成</v>
          </cell>
          <cell r="G2309" t="str">
            <v>西南吊铺</v>
          </cell>
          <cell r="H2309" t="str">
            <v>EA</v>
          </cell>
          <cell r="I2309">
            <v>169</v>
          </cell>
          <cell r="J2309">
            <v>79.230735031199998</v>
          </cell>
          <cell r="K2309">
            <v>83.093008509300006</v>
          </cell>
          <cell r="L2309">
            <v>13389.9942202728</v>
          </cell>
          <cell r="M2309">
            <v>80</v>
          </cell>
          <cell r="N2309">
            <v>82.195127214899998</v>
          </cell>
          <cell r="O2309">
            <v>83.093008509300006</v>
          </cell>
          <cell r="P2309">
            <v>-0.89788129439999997</v>
          </cell>
          <cell r="Q2309">
            <v>6575.6101771920003</v>
          </cell>
          <cell r="R2309">
            <v>-91</v>
          </cell>
        </row>
        <row r="2310">
          <cell r="E2310" t="str">
            <v>SHT0000692</v>
          </cell>
          <cell r="F2310" t="str">
            <v>H4下卧铺加宽包装膜</v>
          </cell>
          <cell r="H2310" t="str">
            <v>EA</v>
          </cell>
          <cell r="I2310">
            <v>0</v>
          </cell>
          <cell r="J2310">
            <v>3.0379999999999998</v>
          </cell>
          <cell r="K2310">
            <v>3.0379999999999998</v>
          </cell>
          <cell r="L2310">
            <v>0</v>
          </cell>
          <cell r="M2310">
            <v>382</v>
          </cell>
          <cell r="N2310">
            <v>3.0379999999999998</v>
          </cell>
          <cell r="O2310">
            <v>3.0379999999999998</v>
          </cell>
          <cell r="P2310">
            <v>0</v>
          </cell>
          <cell r="Q2310">
            <v>1160.5160000000001</v>
          </cell>
          <cell r="R2310">
            <v>-382</v>
          </cell>
        </row>
        <row r="2311">
          <cell r="E2311" t="str">
            <v>SHT0000700</v>
          </cell>
          <cell r="F2311" t="str">
            <v>驾驶员靠背护面总成</v>
          </cell>
          <cell r="G2311" t="str">
            <v>2018款GTL-A</v>
          </cell>
          <cell r="H2311" t="str">
            <v>EA</v>
          </cell>
          <cell r="I2311">
            <v>35</v>
          </cell>
          <cell r="J2311">
            <v>39.809765171599999</v>
          </cell>
          <cell r="K2311">
            <v>41.591141490699997</v>
          </cell>
          <cell r="L2311">
            <v>1393.341781006</v>
          </cell>
          <cell r="M2311">
            <v>0</v>
          </cell>
          <cell r="N2311">
            <v>41.316712388200003</v>
          </cell>
          <cell r="O2311">
            <v>41.591141490699997</v>
          </cell>
          <cell r="P2311">
            <v>-0.27442910250000002</v>
          </cell>
          <cell r="Q2311">
            <v>0</v>
          </cell>
          <cell r="R2311">
            <v>-13</v>
          </cell>
        </row>
        <row r="2312">
          <cell r="E2312" t="str">
            <v>SHT0000701</v>
          </cell>
          <cell r="F2312" t="str">
            <v>升降速降开关气管总成</v>
          </cell>
          <cell r="G2312" t="str">
            <v>H4进口四孔阀老</v>
          </cell>
          <cell r="H2312" t="str">
            <v>EA</v>
          </cell>
          <cell r="I2312">
            <v>189</v>
          </cell>
          <cell r="J2312">
            <v>159.91001973690001</v>
          </cell>
          <cell r="K2312">
            <v>173.29</v>
          </cell>
          <cell r="L2312">
            <v>30222.993730274098</v>
          </cell>
          <cell r="M2312">
            <v>0</v>
          </cell>
          <cell r="N2312">
            <v>165.28001213639999</v>
          </cell>
          <cell r="O2312">
            <v>173.29</v>
          </cell>
          <cell r="P2312">
            <v>-8.0099878635999993</v>
          </cell>
          <cell r="Q2312">
            <v>0</v>
          </cell>
          <cell r="R2312">
            <v>0</v>
          </cell>
        </row>
        <row r="2313">
          <cell r="E2313" t="str">
            <v>SHT0000704</v>
          </cell>
          <cell r="F2313" t="str">
            <v>驾驶员座垫护面总成</v>
          </cell>
          <cell r="G2313" t="str">
            <v>2018款EST</v>
          </cell>
          <cell r="H2313" t="str">
            <v>EA</v>
          </cell>
          <cell r="I2313">
            <v>19</v>
          </cell>
          <cell r="J2313">
            <v>3.5806039505</v>
          </cell>
          <cell r="K2313">
            <v>3.8801999999999999</v>
          </cell>
          <cell r="L2313">
            <v>68.031475059499996</v>
          </cell>
          <cell r="M2313">
            <v>0</v>
          </cell>
          <cell r="N2313">
            <v>3.7008454215</v>
          </cell>
          <cell r="O2313">
            <v>3.8801999999999999</v>
          </cell>
          <cell r="P2313">
            <v>-0.1793545785</v>
          </cell>
          <cell r="Q2313">
            <v>0</v>
          </cell>
          <cell r="R2313">
            <v>0</v>
          </cell>
        </row>
        <row r="2314">
          <cell r="E2314" t="str">
            <v>SHT0000705</v>
          </cell>
          <cell r="F2314" t="str">
            <v>驾驶员靠背护面总成</v>
          </cell>
          <cell r="G2314" t="str">
            <v>2018款EST</v>
          </cell>
          <cell r="H2314" t="str">
            <v>EA</v>
          </cell>
          <cell r="I2314">
            <v>8</v>
          </cell>
          <cell r="J2314">
            <v>44.602475352299997</v>
          </cell>
          <cell r="K2314">
            <v>46.784866990700003</v>
          </cell>
          <cell r="L2314">
            <v>356.81980281839998</v>
          </cell>
          <cell r="M2314">
            <v>0</v>
          </cell>
          <cell r="N2314">
            <v>43.130010760899999</v>
          </cell>
          <cell r="O2314">
            <v>46.784866990700003</v>
          </cell>
          <cell r="P2314">
            <v>-3.6548562298</v>
          </cell>
          <cell r="Q2314">
            <v>0</v>
          </cell>
          <cell r="R2314">
            <v>0</v>
          </cell>
        </row>
        <row r="2315">
          <cell r="E2315" t="str">
            <v>SHT0000765</v>
          </cell>
          <cell r="F2315" t="str">
            <v>铰链</v>
          </cell>
          <cell r="G2315" t="str">
            <v>1B24970421010</v>
          </cell>
          <cell r="H2315" t="str">
            <v>Ea</v>
          </cell>
          <cell r="I2315">
            <v>16</v>
          </cell>
          <cell r="J2315">
            <v>8.3918386490000003</v>
          </cell>
          <cell r="K2315">
            <v>9.0939999999999994</v>
          </cell>
          <cell r="L2315">
            <v>134.26941838400001</v>
          </cell>
          <cell r="M2315">
            <v>0</v>
          </cell>
          <cell r="N2315">
            <v>8.6736478178999992</v>
          </cell>
          <cell r="O2315">
            <v>9.0939999999999994</v>
          </cell>
          <cell r="P2315">
            <v>-0.42035218210000003</v>
          </cell>
          <cell r="Q2315">
            <v>0</v>
          </cell>
          <cell r="R2315">
            <v>0</v>
          </cell>
        </row>
        <row r="2316">
          <cell r="E2316" t="str">
            <v>SHT0000766</v>
          </cell>
          <cell r="F2316" t="str">
            <v>铰链</v>
          </cell>
          <cell r="G2316" t="str">
            <v>1B24970421009</v>
          </cell>
          <cell r="H2316" t="str">
            <v>Ea</v>
          </cell>
          <cell r="I2316">
            <v>12</v>
          </cell>
          <cell r="J2316">
            <v>8.3918386490000003</v>
          </cell>
          <cell r="K2316">
            <v>9.0939999999999994</v>
          </cell>
          <cell r="L2316">
            <v>100.702063788</v>
          </cell>
          <cell r="M2316">
            <v>0</v>
          </cell>
          <cell r="N2316">
            <v>8.6736478178999992</v>
          </cell>
          <cell r="O2316">
            <v>9.0939999999999994</v>
          </cell>
          <cell r="P2316">
            <v>-0.42035218210000003</v>
          </cell>
          <cell r="Q2316">
            <v>0</v>
          </cell>
          <cell r="R2316">
            <v>0</v>
          </cell>
        </row>
        <row r="2317">
          <cell r="E2317" t="str">
            <v>SHT0000768</v>
          </cell>
          <cell r="F2317" t="str">
            <v>上卧铺支撑座灰色</v>
          </cell>
          <cell r="G2317" t="str">
            <v>福田H3配件</v>
          </cell>
          <cell r="H2317" t="str">
            <v>EA</v>
          </cell>
          <cell r="I2317">
            <v>3</v>
          </cell>
          <cell r="J2317">
            <v>21.622595651600001</v>
          </cell>
          <cell r="K2317">
            <v>23.431799999999999</v>
          </cell>
          <cell r="L2317">
            <v>64.867786954799996</v>
          </cell>
          <cell r="M2317">
            <v>0</v>
          </cell>
          <cell r="N2317">
            <v>22.348711341600001</v>
          </cell>
          <cell r="O2317">
            <v>23.431799999999999</v>
          </cell>
          <cell r="P2317">
            <v>-1.0830886583999999</v>
          </cell>
          <cell r="Q2317">
            <v>0</v>
          </cell>
          <cell r="R2317">
            <v>0</v>
          </cell>
        </row>
        <row r="2318">
          <cell r="E2318" t="str">
            <v>SHT0000769</v>
          </cell>
          <cell r="F2318" t="str">
            <v>上卧铺支撑座黄色</v>
          </cell>
          <cell r="G2318" t="str">
            <v>福田H3配件</v>
          </cell>
          <cell r="H2318" t="str">
            <v>EA</v>
          </cell>
          <cell r="I2318">
            <v>24</v>
          </cell>
          <cell r="J2318">
            <v>21.523119050999998</v>
          </cell>
          <cell r="K2318">
            <v>23.324000000000002</v>
          </cell>
          <cell r="L2318">
            <v>516.55485722399999</v>
          </cell>
          <cell r="M2318">
            <v>0</v>
          </cell>
          <cell r="N2318">
            <v>22.245894183600001</v>
          </cell>
          <cell r="O2318">
            <v>23.324000000000002</v>
          </cell>
          <cell r="P2318">
            <v>-1.0781058163999999</v>
          </cell>
          <cell r="Q2318">
            <v>0</v>
          </cell>
          <cell r="R2318">
            <v>0</v>
          </cell>
        </row>
        <row r="2319">
          <cell r="E2319" t="str">
            <v>SHT0000770</v>
          </cell>
          <cell r="F2319" t="str">
            <v>H4上卧铺后围安装支架</v>
          </cell>
          <cell r="G2319" t="str">
            <v>H4704010380A0</v>
          </cell>
          <cell r="H2319" t="str">
            <v>Ea</v>
          </cell>
          <cell r="I2319">
            <v>3913</v>
          </cell>
          <cell r="J2319">
            <v>3.7354478614</v>
          </cell>
          <cell r="K2319">
            <v>4.048</v>
          </cell>
          <cell r="L2319">
            <v>14616.807481658199</v>
          </cell>
          <cell r="M2319">
            <v>10</v>
          </cell>
          <cell r="N2319">
            <v>3.8608891980000002</v>
          </cell>
          <cell r="O2319">
            <v>4.048</v>
          </cell>
          <cell r="P2319">
            <v>-0.18711080199999999</v>
          </cell>
          <cell r="Q2319">
            <v>38.608891980000003</v>
          </cell>
          <cell r="R2319">
            <v>-2414</v>
          </cell>
        </row>
        <row r="2320">
          <cell r="E2320" t="str">
            <v>SHT0000771</v>
          </cell>
          <cell r="F2320" t="str">
            <v>卧铺支座左侧罩壳</v>
          </cell>
          <cell r="G2320" t="str">
            <v>奇兵高顶H3灰色</v>
          </cell>
          <cell r="H2320" t="str">
            <v>EA</v>
          </cell>
          <cell r="I2320">
            <v>84</v>
          </cell>
          <cell r="J2320">
            <v>1.5963318318999999</v>
          </cell>
          <cell r="K2320">
            <v>1.7299</v>
          </cell>
          <cell r="L2320">
            <v>134.0918738796</v>
          </cell>
          <cell r="M2320">
            <v>0</v>
          </cell>
          <cell r="N2320">
            <v>1.6499387904</v>
          </cell>
          <cell r="O2320">
            <v>1.7299</v>
          </cell>
          <cell r="P2320">
            <v>-7.9961209599999999E-2</v>
          </cell>
          <cell r="Q2320">
            <v>0</v>
          </cell>
          <cell r="R2320">
            <v>0</v>
          </cell>
        </row>
        <row r="2321">
          <cell r="E2321" t="str">
            <v>SHT0000772</v>
          </cell>
          <cell r="F2321" t="str">
            <v>卧铺支座右侧罩壳</v>
          </cell>
          <cell r="G2321" t="str">
            <v>奇兵高顶H3灰色</v>
          </cell>
          <cell r="H2321" t="str">
            <v>EA</v>
          </cell>
          <cell r="I2321">
            <v>84</v>
          </cell>
          <cell r="J2321">
            <v>1.5963318318999999</v>
          </cell>
          <cell r="K2321">
            <v>1.7299</v>
          </cell>
          <cell r="L2321">
            <v>134.0918738796</v>
          </cell>
          <cell r="M2321">
            <v>0</v>
          </cell>
          <cell r="N2321">
            <v>1.6499387904</v>
          </cell>
          <cell r="O2321">
            <v>1.7299</v>
          </cell>
          <cell r="P2321">
            <v>-7.9961209599999999E-2</v>
          </cell>
          <cell r="Q2321">
            <v>0</v>
          </cell>
          <cell r="R2321">
            <v>0</v>
          </cell>
        </row>
        <row r="2322">
          <cell r="E2322" t="str">
            <v>SHT0000774</v>
          </cell>
          <cell r="F2322" t="str">
            <v>上卧铺支座装饰罩左</v>
          </cell>
          <cell r="G2322" t="str">
            <v>上卧铺配件米黄色</v>
          </cell>
          <cell r="H2322" t="str">
            <v>EA</v>
          </cell>
          <cell r="I2322">
            <v>1</v>
          </cell>
          <cell r="J2322">
            <v>1.6065747842</v>
          </cell>
          <cell r="K2322">
            <v>1.7410000000000001</v>
          </cell>
          <cell r="L2322">
            <v>1.6065747842</v>
          </cell>
          <cell r="M2322">
            <v>0</v>
          </cell>
          <cell r="N2322">
            <v>1.6605257148999999</v>
          </cell>
          <cell r="O2322">
            <v>1.7410000000000001</v>
          </cell>
          <cell r="P2322">
            <v>-8.0474285100000001E-2</v>
          </cell>
          <cell r="Q2322">
            <v>0</v>
          </cell>
          <cell r="R2322">
            <v>0</v>
          </cell>
        </row>
        <row r="2323">
          <cell r="E2323" t="str">
            <v>SHT0000775</v>
          </cell>
          <cell r="F2323" t="str">
            <v>上卧铺支座装饰罩右</v>
          </cell>
          <cell r="G2323" t="str">
            <v>上卧铺配件米黄色</v>
          </cell>
          <cell r="H2323" t="str">
            <v>EA</v>
          </cell>
          <cell r="I2323">
            <v>32</v>
          </cell>
          <cell r="J2323">
            <v>1.6065747842</v>
          </cell>
          <cell r="K2323">
            <v>1.7410000000000001</v>
          </cell>
          <cell r="L2323">
            <v>51.4103930944</v>
          </cell>
          <cell r="M2323">
            <v>0</v>
          </cell>
          <cell r="N2323">
            <v>1.6605257148999999</v>
          </cell>
          <cell r="O2323">
            <v>1.7410000000000001</v>
          </cell>
          <cell r="P2323">
            <v>-8.0474285100000001E-2</v>
          </cell>
          <cell r="Q2323">
            <v>0</v>
          </cell>
          <cell r="R2323">
            <v>0</v>
          </cell>
        </row>
        <row r="2324">
          <cell r="E2324" t="str">
            <v>SHT0000776</v>
          </cell>
          <cell r="F2324" t="str">
            <v>挂钩</v>
          </cell>
          <cell r="G2324" t="str">
            <v>1B24970421005</v>
          </cell>
          <cell r="H2324" t="str">
            <v>Ea</v>
          </cell>
          <cell r="I2324">
            <v>18</v>
          </cell>
          <cell r="J2324">
            <v>1.3312146949000001</v>
          </cell>
          <cell r="K2324">
            <v>1.4426000000000001</v>
          </cell>
          <cell r="L2324">
            <v>23.961864508200001</v>
          </cell>
          <cell r="M2324">
            <v>0</v>
          </cell>
          <cell r="N2324">
            <v>1.3759186653</v>
          </cell>
          <cell r="O2324">
            <v>1.4426000000000001</v>
          </cell>
          <cell r="P2324">
            <v>-6.6681334699999997E-2</v>
          </cell>
          <cell r="Q2324">
            <v>0</v>
          </cell>
          <cell r="R2324">
            <v>0</v>
          </cell>
        </row>
        <row r="2325">
          <cell r="E2325" t="str">
            <v>SHT0000777</v>
          </cell>
          <cell r="F2325" t="str">
            <v>挂钩</v>
          </cell>
          <cell r="G2325" t="str">
            <v>1B24970421013</v>
          </cell>
          <cell r="H2325" t="str">
            <v>Ea</v>
          </cell>
          <cell r="I2325">
            <v>448</v>
          </cell>
          <cell r="J2325">
            <v>1.3312146949000001</v>
          </cell>
          <cell r="K2325">
            <v>1.4426000000000001</v>
          </cell>
          <cell r="L2325">
            <v>596.38418331519995</v>
          </cell>
          <cell r="M2325">
            <v>0</v>
          </cell>
          <cell r="N2325">
            <v>1.3759186653</v>
          </cell>
          <cell r="O2325">
            <v>1.4426000000000001</v>
          </cell>
          <cell r="P2325">
            <v>-6.6681334699999997E-2</v>
          </cell>
          <cell r="Q2325">
            <v>0</v>
          </cell>
          <cell r="R2325">
            <v>0</v>
          </cell>
        </row>
        <row r="2326">
          <cell r="E2326" t="str">
            <v>SHT0000778</v>
          </cell>
          <cell r="F2326" t="str">
            <v>司机后端固定支座</v>
          </cell>
          <cell r="G2326" t="str">
            <v>H4681010099A0</v>
          </cell>
          <cell r="H2326" t="str">
            <v>EA</v>
          </cell>
          <cell r="I2326">
            <v>4160</v>
          </cell>
          <cell r="J2326">
            <v>6.1826829721000003</v>
          </cell>
          <cell r="K2326">
            <v>6.7</v>
          </cell>
          <cell r="L2326">
            <v>25719.961163936001</v>
          </cell>
          <cell r="M2326">
            <v>600</v>
          </cell>
          <cell r="N2326">
            <v>6.3903057379000003</v>
          </cell>
          <cell r="O2326">
            <v>6.7</v>
          </cell>
          <cell r="P2326">
            <v>-0.30969426210000001</v>
          </cell>
          <cell r="Q2326">
            <v>3834.1834427399999</v>
          </cell>
          <cell r="R2326">
            <v>-3358</v>
          </cell>
        </row>
        <row r="2327">
          <cell r="E2327" t="str">
            <v>SHT0000779</v>
          </cell>
          <cell r="F2327" t="str">
            <v>副驾地板连接支座</v>
          </cell>
          <cell r="G2327" t="str">
            <v>H4681020200A0</v>
          </cell>
          <cell r="H2327" t="str">
            <v>EA</v>
          </cell>
          <cell r="I2327">
            <v>1651</v>
          </cell>
          <cell r="J2327">
            <v>37.154510344899997</v>
          </cell>
          <cell r="K2327">
            <v>40.263300000000001</v>
          </cell>
          <cell r="L2327">
            <v>61342.096579429897</v>
          </cell>
          <cell r="M2327">
            <v>1828</v>
          </cell>
          <cell r="N2327">
            <v>38.402208509700003</v>
          </cell>
          <cell r="O2327">
            <v>40.263300000000001</v>
          </cell>
          <cell r="P2327">
            <v>-1.8610914903</v>
          </cell>
          <cell r="Q2327">
            <v>70199.237155731593</v>
          </cell>
          <cell r="R2327">
            <v>-1967</v>
          </cell>
        </row>
        <row r="2328">
          <cell r="E2328" t="str">
            <v>SHT0000780</v>
          </cell>
          <cell r="F2328" t="str">
            <v>气弹簧总成</v>
          </cell>
          <cell r="G2328" t="str">
            <v>H4704010260A0</v>
          </cell>
          <cell r="H2328" t="str">
            <v>EA</v>
          </cell>
          <cell r="I2328">
            <v>327</v>
          </cell>
          <cell r="J2328">
            <v>16.887952398900001</v>
          </cell>
          <cell r="K2328">
            <v>18.300999999999998</v>
          </cell>
          <cell r="L2328">
            <v>5522.3604344403002</v>
          </cell>
          <cell r="M2328">
            <v>2910</v>
          </cell>
          <cell r="N2328">
            <v>17.4550724341</v>
          </cell>
          <cell r="O2328">
            <v>18.300999999999998</v>
          </cell>
          <cell r="P2328">
            <v>-0.84592756589999996</v>
          </cell>
          <cell r="Q2328">
            <v>50794.260783231002</v>
          </cell>
          <cell r="R2328">
            <v>-3006</v>
          </cell>
        </row>
        <row r="2329">
          <cell r="E2329" t="str">
            <v>SHT0000781</v>
          </cell>
          <cell r="F2329" t="str">
            <v>上卧铺铸钢支撑板右</v>
          </cell>
          <cell r="G2329" t="str">
            <v>H4704010310A0</v>
          </cell>
          <cell r="H2329" t="str">
            <v>EA</v>
          </cell>
          <cell r="I2329">
            <v>831</v>
          </cell>
          <cell r="J2329">
            <v>19.129405673400001</v>
          </cell>
          <cell r="K2329">
            <v>20.73</v>
          </cell>
          <cell r="L2329">
            <v>15896.536114595399</v>
          </cell>
          <cell r="M2329">
            <v>0</v>
          </cell>
          <cell r="N2329">
            <v>19.771796708299998</v>
          </cell>
          <cell r="O2329">
            <v>20.73</v>
          </cell>
          <cell r="P2329">
            <v>-0.95820329169999996</v>
          </cell>
          <cell r="Q2329">
            <v>0</v>
          </cell>
          <cell r="R2329">
            <v>-483</v>
          </cell>
        </row>
        <row r="2330">
          <cell r="E2330" t="str">
            <v>SHT0000782</v>
          </cell>
          <cell r="F2330" t="str">
            <v>上卧铺支承板左</v>
          </cell>
          <cell r="G2330" t="str">
            <v>H4704010320A0</v>
          </cell>
          <cell r="H2330" t="str">
            <v>EA</v>
          </cell>
          <cell r="I2330">
            <v>816</v>
          </cell>
          <cell r="J2330">
            <v>19.129405673400001</v>
          </cell>
          <cell r="K2330">
            <v>20.73</v>
          </cell>
          <cell r="L2330">
            <v>15609.5950294944</v>
          </cell>
          <cell r="M2330">
            <v>0</v>
          </cell>
          <cell r="N2330">
            <v>19.771796708299998</v>
          </cell>
          <cell r="O2330">
            <v>20.73</v>
          </cell>
          <cell r="P2330">
            <v>-0.95820329169999996</v>
          </cell>
          <cell r="Q2330">
            <v>0</v>
          </cell>
          <cell r="R2330">
            <v>-483</v>
          </cell>
        </row>
        <row r="2331">
          <cell r="E2331" t="str">
            <v>SHT0000783</v>
          </cell>
          <cell r="F2331" t="str">
            <v>上卧铺左支撑总成</v>
          </cell>
          <cell r="G2331" t="str">
            <v>H4704010301A0</v>
          </cell>
          <cell r="H2331" t="str">
            <v>EA</v>
          </cell>
          <cell r="I2331">
            <v>1039</v>
          </cell>
          <cell r="J2331">
            <v>19.129405673400001</v>
          </cell>
          <cell r="K2331">
            <v>20.73</v>
          </cell>
          <cell r="L2331">
            <v>19875.452494662601</v>
          </cell>
          <cell r="M2331">
            <v>876</v>
          </cell>
          <cell r="N2331">
            <v>19.771796708299998</v>
          </cell>
          <cell r="O2331">
            <v>20.73</v>
          </cell>
          <cell r="P2331">
            <v>-0.95820329169999996</v>
          </cell>
          <cell r="Q2331">
            <v>17320.0939164708</v>
          </cell>
          <cell r="R2331">
            <v>-1199</v>
          </cell>
        </row>
        <row r="2332">
          <cell r="E2332" t="str">
            <v>SHT0000784</v>
          </cell>
          <cell r="F2332" t="str">
            <v>上卧铺右支撑总成</v>
          </cell>
          <cell r="G2332" t="str">
            <v>H4704010402A0</v>
          </cell>
          <cell r="H2332" t="str">
            <v>EA</v>
          </cell>
          <cell r="I2332">
            <v>1003</v>
          </cell>
          <cell r="J2332">
            <v>19.129405673400001</v>
          </cell>
          <cell r="K2332">
            <v>20.73</v>
          </cell>
          <cell r="L2332">
            <v>19186.793890420198</v>
          </cell>
          <cell r="M2332">
            <v>876</v>
          </cell>
          <cell r="N2332">
            <v>19.771796708299998</v>
          </cell>
          <cell r="O2332">
            <v>20.73</v>
          </cell>
          <cell r="P2332">
            <v>-0.95820329169999996</v>
          </cell>
          <cell r="Q2332">
            <v>17320.0939164708</v>
          </cell>
          <cell r="R2332">
            <v>-1199</v>
          </cell>
        </row>
        <row r="2333">
          <cell r="E2333" t="str">
            <v>SHT0000785</v>
          </cell>
          <cell r="F2333" t="str">
            <v>2490椰棕下卧铺护面总成</v>
          </cell>
          <cell r="G2333" t="str">
            <v>H3薄卧</v>
          </cell>
          <cell r="H2333" t="str">
            <v>EA</v>
          </cell>
          <cell r="I2333">
            <v>43</v>
          </cell>
          <cell r="J2333">
            <v>52.458912167599998</v>
          </cell>
          <cell r="K2333">
            <v>54.081135509299997</v>
          </cell>
          <cell r="L2333">
            <v>2255.7332232068002</v>
          </cell>
          <cell r="M2333">
            <v>0</v>
          </cell>
          <cell r="N2333">
            <v>50.902389450800001</v>
          </cell>
          <cell r="O2333">
            <v>54.081135509299997</v>
          </cell>
          <cell r="P2333">
            <v>-3.1787460584999998</v>
          </cell>
          <cell r="Q2333">
            <v>0</v>
          </cell>
          <cell r="R2333">
            <v>0</v>
          </cell>
        </row>
        <row r="2334">
          <cell r="E2334" t="str">
            <v>SHT0000787</v>
          </cell>
          <cell r="F2334" t="str">
            <v>副驾靠背护面总成</v>
          </cell>
          <cell r="G2334" t="str">
            <v>2018款GTL-A</v>
          </cell>
          <cell r="H2334" t="str">
            <v>EA</v>
          </cell>
          <cell r="I2334">
            <v>204</v>
          </cell>
          <cell r="J2334">
            <v>38.276258995699997</v>
          </cell>
          <cell r="K2334">
            <v>39.929323890699997</v>
          </cell>
          <cell r="L2334">
            <v>7808.3568351227996</v>
          </cell>
          <cell r="M2334">
            <v>950</v>
          </cell>
          <cell r="N2334">
            <v>39.731709023400001</v>
          </cell>
          <cell r="O2334">
            <v>39.929323890699997</v>
          </cell>
          <cell r="P2334">
            <v>-0.1976148673</v>
          </cell>
          <cell r="Q2334">
            <v>37745.123572229997</v>
          </cell>
          <cell r="R2334">
            <v>-926</v>
          </cell>
        </row>
        <row r="2335">
          <cell r="E2335" t="str">
            <v>SHT0000788</v>
          </cell>
          <cell r="F2335" t="str">
            <v>副驾座垫护面总成</v>
          </cell>
          <cell r="G2335" t="str">
            <v>2018款GTL-A</v>
          </cell>
          <cell r="H2335" t="str">
            <v>EA</v>
          </cell>
          <cell r="I2335">
            <v>191</v>
          </cell>
          <cell r="J2335">
            <v>17.246940185</v>
          </cell>
          <cell r="K2335">
            <v>17.8598906</v>
          </cell>
          <cell r="L2335">
            <v>3294.1655753350001</v>
          </cell>
          <cell r="M2335">
            <v>1000</v>
          </cell>
          <cell r="N2335">
            <v>18.178661191700002</v>
          </cell>
          <cell r="O2335">
            <v>17.8598906</v>
          </cell>
          <cell r="P2335">
            <v>0.31877059169999999</v>
          </cell>
          <cell r="Q2335">
            <v>18178.661191700001</v>
          </cell>
          <cell r="R2335">
            <v>-926</v>
          </cell>
        </row>
        <row r="2336">
          <cell r="E2336" t="str">
            <v>SHT0000789</v>
          </cell>
          <cell r="F2336" t="str">
            <v>副驾驶靠背护面总成</v>
          </cell>
          <cell r="G2336" t="str">
            <v>2018款GTL-B</v>
          </cell>
          <cell r="H2336" t="str">
            <v>EA</v>
          </cell>
          <cell r="I2336">
            <v>36</v>
          </cell>
          <cell r="J2336">
            <v>6.3242387285000001</v>
          </cell>
          <cell r="K2336">
            <v>6.8533999999999997</v>
          </cell>
          <cell r="L2336">
            <v>227.672594226</v>
          </cell>
          <cell r="M2336">
            <v>0</v>
          </cell>
          <cell r="N2336">
            <v>6.5366151259</v>
          </cell>
          <cell r="O2336">
            <v>6.8533999999999997</v>
          </cell>
          <cell r="P2336">
            <v>-0.3167848741</v>
          </cell>
          <cell r="Q2336">
            <v>0</v>
          </cell>
          <cell r="R2336">
            <v>0</v>
          </cell>
        </row>
        <row r="2337">
          <cell r="E2337" t="str">
            <v>SHT0000790</v>
          </cell>
          <cell r="F2337" t="str">
            <v>副驾驶座垫护面总成</v>
          </cell>
          <cell r="G2337" t="str">
            <v>2018款GTL-B</v>
          </cell>
          <cell r="H2337" t="str">
            <v>EA</v>
          </cell>
          <cell r="I2337">
            <v>16</v>
          </cell>
          <cell r="J2337">
            <v>3.6167772598000001</v>
          </cell>
          <cell r="K2337">
            <v>3.9194</v>
          </cell>
          <cell r="L2337">
            <v>57.868436156800001</v>
          </cell>
          <cell r="M2337">
            <v>0</v>
          </cell>
          <cell r="N2337">
            <v>3.7382334789999998</v>
          </cell>
          <cell r="O2337">
            <v>3.9194</v>
          </cell>
          <cell r="P2337">
            <v>-0.181166521</v>
          </cell>
          <cell r="Q2337">
            <v>0</v>
          </cell>
          <cell r="R2337">
            <v>0</v>
          </cell>
        </row>
        <row r="2338">
          <cell r="E2338" t="str">
            <v>SHT0000791</v>
          </cell>
          <cell r="F2338" t="str">
            <v>副驾驶靠背护面总成</v>
          </cell>
          <cell r="G2338" t="str">
            <v>2018款EST</v>
          </cell>
          <cell r="H2338" t="str">
            <v>EA</v>
          </cell>
          <cell r="I2338">
            <v>8</v>
          </cell>
          <cell r="J2338">
            <v>44.456305653299999</v>
          </cell>
          <cell r="K2338">
            <v>46.626466990700003</v>
          </cell>
          <cell r="L2338">
            <v>355.6504452264</v>
          </cell>
          <cell r="M2338">
            <v>0</v>
          </cell>
          <cell r="N2338">
            <v>42.978932487900003</v>
          </cell>
          <cell r="O2338">
            <v>46.626466990700003</v>
          </cell>
          <cell r="P2338">
            <v>-3.6475345028000001</v>
          </cell>
          <cell r="Q2338">
            <v>0</v>
          </cell>
          <cell r="R2338">
            <v>0</v>
          </cell>
        </row>
        <row r="2339">
          <cell r="E2339" t="str">
            <v>SHT0000792</v>
          </cell>
          <cell r="F2339" t="str">
            <v>副驾驶座垫护面总成</v>
          </cell>
          <cell r="G2339" t="str">
            <v>2018款EST</v>
          </cell>
          <cell r="H2339" t="str">
            <v>EA</v>
          </cell>
          <cell r="I2339">
            <v>33</v>
          </cell>
          <cell r="J2339">
            <v>19.270473632400002</v>
          </cell>
          <cell r="K2339">
            <v>20.052737</v>
          </cell>
          <cell r="L2339">
            <v>635.92562986919995</v>
          </cell>
          <cell r="M2339">
            <v>0</v>
          </cell>
          <cell r="N2339">
            <v>18.7648920074</v>
          </cell>
          <cell r="O2339">
            <v>20.052737</v>
          </cell>
          <cell r="P2339">
            <v>-1.2878449926</v>
          </cell>
          <cell r="Q2339">
            <v>0</v>
          </cell>
          <cell r="R2339">
            <v>0</v>
          </cell>
        </row>
        <row r="2340">
          <cell r="E2340" t="str">
            <v>SHT0000800</v>
          </cell>
          <cell r="F2340" t="str">
            <v>H4司机安全带外罩壳固定片</v>
          </cell>
          <cell r="H2340" t="str">
            <v>EA</v>
          </cell>
          <cell r="I2340">
            <v>2239</v>
          </cell>
          <cell r="J2340">
            <v>1.0013178049</v>
          </cell>
          <cell r="K2340">
            <v>1.0851</v>
          </cell>
          <cell r="L2340">
            <v>2241.9505651711002</v>
          </cell>
          <cell r="M2340">
            <v>600</v>
          </cell>
          <cell r="N2340">
            <v>1.0349433964000001</v>
          </cell>
          <cell r="O2340">
            <v>1.0851</v>
          </cell>
          <cell r="P2340">
            <v>-5.0156603600000002E-2</v>
          </cell>
          <cell r="Q2340">
            <v>620.96603784000001</v>
          </cell>
          <cell r="R2340">
            <v>-568</v>
          </cell>
        </row>
        <row r="2341">
          <cell r="E2341" t="str">
            <v>SHT0000801</v>
          </cell>
          <cell r="F2341" t="str">
            <v>H4副司安全带外罩壳固定片</v>
          </cell>
          <cell r="H2341" t="str">
            <v>EA</v>
          </cell>
          <cell r="I2341">
            <v>2678</v>
          </cell>
          <cell r="J2341">
            <v>1.0013178049</v>
          </cell>
          <cell r="K2341">
            <v>1.0851</v>
          </cell>
          <cell r="L2341">
            <v>2681.5290815222002</v>
          </cell>
          <cell r="M2341">
            <v>1200</v>
          </cell>
          <cell r="N2341">
            <v>1.0349433964000001</v>
          </cell>
          <cell r="O2341">
            <v>1.0851</v>
          </cell>
          <cell r="P2341">
            <v>-5.0156603600000002E-2</v>
          </cell>
          <cell r="Q2341">
            <v>1241.93207568</v>
          </cell>
          <cell r="R2341">
            <v>-622</v>
          </cell>
        </row>
        <row r="2342">
          <cell r="E2342" t="str">
            <v>SHT0000816</v>
          </cell>
          <cell r="F2342" t="str">
            <v>驾驶员座垫总成</v>
          </cell>
          <cell r="G2342" t="str">
            <v>H3改型</v>
          </cell>
          <cell r="H2342" t="str">
            <v>EA</v>
          </cell>
          <cell r="I2342">
            <v>3</v>
          </cell>
          <cell r="J2342">
            <v>85.110931016199999</v>
          </cell>
          <cell r="K2342">
            <v>85.874115856100005</v>
          </cell>
          <cell r="L2342">
            <v>255.3327930486</v>
          </cell>
          <cell r="M2342">
            <v>0</v>
          </cell>
          <cell r="N2342">
            <v>76.967831368500001</v>
          </cell>
          <cell r="O2342">
            <v>85.874115856100005</v>
          </cell>
          <cell r="P2342">
            <v>-8.9062844876000007</v>
          </cell>
          <cell r="Q2342">
            <v>0</v>
          </cell>
          <cell r="R2342">
            <v>-3</v>
          </cell>
        </row>
        <row r="2343">
          <cell r="E2343" t="str">
            <v>SHT0000819</v>
          </cell>
          <cell r="F2343" t="str">
            <v>主驾调角器总成</v>
          </cell>
          <cell r="G2343" t="str">
            <v>H4A</v>
          </cell>
          <cell r="H2343" t="str">
            <v>EA</v>
          </cell>
          <cell r="I2343">
            <v>-22799</v>
          </cell>
          <cell r="J2343">
            <v>66.135984422799993</v>
          </cell>
          <cell r="K2343">
            <v>71.669709999999995</v>
          </cell>
          <cell r="L2343">
            <v>-1507834.30885542</v>
          </cell>
          <cell r="M2343">
            <v>0</v>
          </cell>
          <cell r="N2343">
            <v>68.862001395600004</v>
          </cell>
          <cell r="O2343">
            <v>71.669709999999995</v>
          </cell>
          <cell r="P2343">
            <v>-2.8077086044000001</v>
          </cell>
          <cell r="Q2343">
            <v>0</v>
          </cell>
          <cell r="R2343">
            <v>-1105</v>
          </cell>
        </row>
        <row r="2344">
          <cell r="E2344" t="str">
            <v>SHT0000830</v>
          </cell>
          <cell r="F2344" t="str">
            <v>副驾调角器总成</v>
          </cell>
          <cell r="G2344" t="str">
            <v>H4A</v>
          </cell>
          <cell r="H2344" t="str">
            <v>EA</v>
          </cell>
          <cell r="I2344">
            <v>-24810</v>
          </cell>
          <cell r="J2344">
            <v>54.468569563099997</v>
          </cell>
          <cell r="K2344">
            <v>59.026060000000001</v>
          </cell>
          <cell r="L2344">
            <v>-1351365.2108605099</v>
          </cell>
          <cell r="M2344">
            <v>0</v>
          </cell>
          <cell r="N2344">
            <v>56.802779135500003</v>
          </cell>
          <cell r="O2344">
            <v>59.026060000000001</v>
          </cell>
          <cell r="P2344">
            <v>-2.2232808645</v>
          </cell>
          <cell r="Q2344">
            <v>0</v>
          </cell>
          <cell r="R2344">
            <v>-1284</v>
          </cell>
        </row>
        <row r="2345">
          <cell r="E2345" t="str">
            <v>SHT0000836</v>
          </cell>
          <cell r="F2345" t="str">
            <v>驾驶员座垫总成</v>
          </cell>
          <cell r="G2345" t="str">
            <v>2018款GTL-A</v>
          </cell>
          <cell r="H2345" t="str">
            <v>EA</v>
          </cell>
          <cell r="I2345">
            <v>5</v>
          </cell>
          <cell r="J2345">
            <v>74.854220852899999</v>
          </cell>
          <cell r="K2345">
            <v>75.769203224500004</v>
          </cell>
          <cell r="L2345">
            <v>374.27110426450002</v>
          </cell>
          <cell r="M2345">
            <v>0</v>
          </cell>
          <cell r="N2345">
            <v>75.769203224500004</v>
          </cell>
          <cell r="O2345">
            <v>75.769203224500004</v>
          </cell>
          <cell r="P2345">
            <v>0</v>
          </cell>
          <cell r="Q2345">
            <v>0</v>
          </cell>
          <cell r="R2345">
            <v>-5</v>
          </cell>
        </row>
        <row r="2346">
          <cell r="E2346" t="str">
            <v>SHT0000840</v>
          </cell>
          <cell r="F2346" t="str">
            <v>上卧铺总成</v>
          </cell>
          <cell r="G2346" t="str">
            <v>H4704010200A0</v>
          </cell>
          <cell r="H2346" t="str">
            <v>EA</v>
          </cell>
          <cell r="I2346">
            <v>10</v>
          </cell>
          <cell r="J2346">
            <v>401.54642001799999</v>
          </cell>
          <cell r="K2346">
            <v>428.20358735690002</v>
          </cell>
          <cell r="L2346">
            <v>4015.4642001799998</v>
          </cell>
          <cell r="M2346">
            <v>0</v>
          </cell>
          <cell r="N2346">
            <v>415.5213903513</v>
          </cell>
          <cell r="O2346">
            <v>428.20358735690002</v>
          </cell>
          <cell r="P2346">
            <v>-12.682197005600001</v>
          </cell>
          <cell r="Q2346">
            <v>0</v>
          </cell>
          <cell r="R2346">
            <v>-2</v>
          </cell>
        </row>
        <row r="2347">
          <cell r="E2347" t="str">
            <v>SHT0000842</v>
          </cell>
          <cell r="F2347" t="str">
            <v>下卧铺总成</v>
          </cell>
          <cell r="G2347" t="str">
            <v>H4704010400A0</v>
          </cell>
          <cell r="H2347" t="str">
            <v>EA</v>
          </cell>
          <cell r="I2347">
            <v>7</v>
          </cell>
          <cell r="J2347">
            <v>239.42515986000001</v>
          </cell>
          <cell r="K2347">
            <v>246.2506310926</v>
          </cell>
          <cell r="L2347">
            <v>1675.9761190199999</v>
          </cell>
          <cell r="M2347">
            <v>0</v>
          </cell>
          <cell r="N2347">
            <v>248.070036574</v>
          </cell>
          <cell r="O2347">
            <v>246.2506310926</v>
          </cell>
          <cell r="P2347">
            <v>1.8194054814</v>
          </cell>
          <cell r="Q2347">
            <v>0</v>
          </cell>
          <cell r="R2347">
            <v>-2</v>
          </cell>
        </row>
        <row r="2348">
          <cell r="E2348" t="str">
            <v>SHT0000844</v>
          </cell>
          <cell r="F2348" t="str">
            <v>上卧铺总成</v>
          </cell>
          <cell r="G2348" t="str">
            <v>H4704010102A0</v>
          </cell>
          <cell r="H2348" t="str">
            <v>EA</v>
          </cell>
          <cell r="I2348">
            <v>687</v>
          </cell>
          <cell r="J2348">
            <v>386.25585806819998</v>
          </cell>
          <cell r="K2348">
            <v>411.2185673569</v>
          </cell>
          <cell r="L2348">
            <v>265357.77449285297</v>
          </cell>
          <cell r="M2348">
            <v>952</v>
          </cell>
          <cell r="N2348">
            <v>393.45164806370002</v>
          </cell>
          <cell r="O2348">
            <v>411.2185673569</v>
          </cell>
          <cell r="P2348">
            <v>-17.766919293200001</v>
          </cell>
          <cell r="Q2348">
            <v>374565.96895664203</v>
          </cell>
          <cell r="R2348">
            <v>-1194</v>
          </cell>
        </row>
        <row r="2349">
          <cell r="E2349" t="str">
            <v>SHT0000845</v>
          </cell>
          <cell r="F2349" t="str">
            <v>副驾驶员座椅总成</v>
          </cell>
          <cell r="G2349" t="str">
            <v>H4681020107A0</v>
          </cell>
          <cell r="H2349" t="str">
            <v>EA</v>
          </cell>
          <cell r="I2349">
            <v>2</v>
          </cell>
          <cell r="J2349">
            <v>424.65928370590001</v>
          </cell>
          <cell r="K2349">
            <v>450.51949813469997</v>
          </cell>
          <cell r="L2349">
            <v>849.31856741180002</v>
          </cell>
          <cell r="M2349">
            <v>0</v>
          </cell>
          <cell r="N2349">
            <v>435.37597140669999</v>
          </cell>
          <cell r="O2349">
            <v>450.51949813469997</v>
          </cell>
          <cell r="P2349">
            <v>-15.143526727999999</v>
          </cell>
          <cell r="Q2349">
            <v>0</v>
          </cell>
          <cell r="R2349">
            <v>0</v>
          </cell>
        </row>
        <row r="2350">
          <cell r="E2350" t="str">
            <v>SHT0000846</v>
          </cell>
          <cell r="F2350" t="str">
            <v>驾驶员座椅总成</v>
          </cell>
          <cell r="G2350" t="str">
            <v>H4681010100A0</v>
          </cell>
          <cell r="H2350" t="str">
            <v>EA</v>
          </cell>
          <cell r="I2350">
            <v>1</v>
          </cell>
          <cell r="J2350">
            <v>827.66138699860005</v>
          </cell>
          <cell r="K2350">
            <v>886.53246086030003</v>
          </cell>
          <cell r="L2350">
            <v>827.66138699860005</v>
          </cell>
          <cell r="M2350">
            <v>0</v>
          </cell>
          <cell r="N2350">
            <v>878.35701086029997</v>
          </cell>
          <cell r="O2350">
            <v>886.53246086030003</v>
          </cell>
          <cell r="P2350">
            <v>-8.1754499999999997</v>
          </cell>
          <cell r="Q2350">
            <v>0</v>
          </cell>
          <cell r="R2350">
            <v>-1</v>
          </cell>
        </row>
        <row r="2351">
          <cell r="E2351" t="str">
            <v>SHT0000847</v>
          </cell>
          <cell r="F2351" t="str">
            <v>副驾驶员座椅总成</v>
          </cell>
          <cell r="G2351" t="str">
            <v>H4681021100A0</v>
          </cell>
          <cell r="H2351" t="str">
            <v>EA</v>
          </cell>
          <cell r="I2351">
            <v>887</v>
          </cell>
          <cell r="J2351">
            <v>416.45570360089999</v>
          </cell>
          <cell r="K2351">
            <v>441.62950863470002</v>
          </cell>
          <cell r="L2351">
            <v>369396.20909399801</v>
          </cell>
          <cell r="M2351">
            <v>926</v>
          </cell>
          <cell r="N2351">
            <v>431.54251712640001</v>
          </cell>
          <cell r="O2351">
            <v>441.62950863470002</v>
          </cell>
          <cell r="P2351">
            <v>-10.086991508300001</v>
          </cell>
          <cell r="Q2351">
            <v>399608.370859046</v>
          </cell>
          <cell r="R2351">
            <v>-1229</v>
          </cell>
        </row>
        <row r="2352">
          <cell r="E2352" t="str">
            <v>SHT0000848</v>
          </cell>
          <cell r="F2352" t="str">
            <v>下卧铺总成</v>
          </cell>
          <cell r="G2352" t="str">
            <v>H4704010220A0</v>
          </cell>
          <cell r="H2352" t="str">
            <v>EA</v>
          </cell>
          <cell r="I2352">
            <v>3</v>
          </cell>
          <cell r="J2352">
            <v>223.4015613569</v>
          </cell>
          <cell r="K2352">
            <v>227.91781758330001</v>
          </cell>
          <cell r="L2352">
            <v>670.20468407069995</v>
          </cell>
          <cell r="M2352">
            <v>59</v>
          </cell>
          <cell r="N2352">
            <v>224.94896522339999</v>
          </cell>
          <cell r="O2352">
            <v>227.91781758330001</v>
          </cell>
          <cell r="P2352">
            <v>-2.9688523599000001</v>
          </cell>
          <cell r="Q2352">
            <v>13271.9889481806</v>
          </cell>
          <cell r="R2352">
            <v>-22</v>
          </cell>
        </row>
        <row r="2353">
          <cell r="E2353" t="str">
            <v>SHT0000861</v>
          </cell>
          <cell r="F2353" t="str">
            <v>下卧铺总成</v>
          </cell>
          <cell r="G2353" t="str">
            <v>H0704010001A0</v>
          </cell>
          <cell r="H2353" t="str">
            <v>EA</v>
          </cell>
          <cell r="I2353">
            <v>5</v>
          </cell>
          <cell r="J2353">
            <v>152.26351991350001</v>
          </cell>
          <cell r="K2353">
            <v>157.6612013054</v>
          </cell>
          <cell r="L2353">
            <v>761.3175995675</v>
          </cell>
          <cell r="M2353">
            <v>0</v>
          </cell>
          <cell r="N2353">
            <v>169.04874272719999</v>
          </cell>
          <cell r="O2353">
            <v>157.6612013054</v>
          </cell>
          <cell r="P2353">
            <v>11.3875414218</v>
          </cell>
          <cell r="Q2353">
            <v>0</v>
          </cell>
          <cell r="R2353">
            <v>0</v>
          </cell>
        </row>
        <row r="2354">
          <cell r="E2354" t="str">
            <v>SHT0000868</v>
          </cell>
          <cell r="F2354" t="str">
            <v>下卧铺总成</v>
          </cell>
          <cell r="G2354" t="str">
            <v>H4704010208A0</v>
          </cell>
          <cell r="H2354" t="str">
            <v>EA</v>
          </cell>
          <cell r="I2354">
            <v>11</v>
          </cell>
          <cell r="J2354">
            <v>204.87098922339999</v>
          </cell>
          <cell r="K2354">
            <v>216.19235279610001</v>
          </cell>
          <cell r="L2354">
            <v>2253.5808814574002</v>
          </cell>
          <cell r="M2354">
            <v>9</v>
          </cell>
          <cell r="N2354">
            <v>212.30958498999999</v>
          </cell>
          <cell r="O2354">
            <v>216.19235279610001</v>
          </cell>
          <cell r="P2354">
            <v>-3.8827678060999999</v>
          </cell>
          <cell r="Q2354">
            <v>1910.78626491</v>
          </cell>
          <cell r="R2354">
            <v>-8</v>
          </cell>
        </row>
        <row r="2355">
          <cell r="E2355" t="str">
            <v>SHT0000875</v>
          </cell>
          <cell r="F2355" t="str">
            <v>中间座椅总成</v>
          </cell>
          <cell r="G2355" t="str">
            <v>H0681050001A0</v>
          </cell>
          <cell r="H2355" t="str">
            <v>EA</v>
          </cell>
          <cell r="I2355">
            <v>3</v>
          </cell>
          <cell r="J2355">
            <v>160.06276828150001</v>
          </cell>
          <cell r="K2355">
            <v>164.81885558970001</v>
          </cell>
          <cell r="L2355">
            <v>480.18830484450001</v>
          </cell>
          <cell r="M2355">
            <v>0</v>
          </cell>
          <cell r="N2355">
            <v>165.06827879080001</v>
          </cell>
          <cell r="O2355">
            <v>164.81885558970001</v>
          </cell>
          <cell r="P2355">
            <v>0.24942320109999999</v>
          </cell>
          <cell r="Q2355">
            <v>0</v>
          </cell>
          <cell r="R2355">
            <v>0</v>
          </cell>
        </row>
        <row r="2356">
          <cell r="E2356" t="str">
            <v>SHT0000877</v>
          </cell>
          <cell r="F2356" t="str">
            <v>驾驶员座椅总成</v>
          </cell>
          <cell r="G2356" t="str">
            <v>H0681010013A0</v>
          </cell>
          <cell r="H2356" t="str">
            <v>EA</v>
          </cell>
          <cell r="I2356">
            <v>6</v>
          </cell>
          <cell r="J2356">
            <v>654.24708528600002</v>
          </cell>
          <cell r="K2356">
            <v>696.05355212940003</v>
          </cell>
          <cell r="L2356">
            <v>3925.4825117159999</v>
          </cell>
          <cell r="M2356">
            <v>0</v>
          </cell>
          <cell r="N2356">
            <v>664.68561889600005</v>
          </cell>
          <cell r="O2356">
            <v>696.05355212940003</v>
          </cell>
          <cell r="P2356">
            <v>-31.367933233399999</v>
          </cell>
          <cell r="Q2356">
            <v>0</v>
          </cell>
          <cell r="R2356">
            <v>0</v>
          </cell>
        </row>
        <row r="2357">
          <cell r="E2357" t="str">
            <v>SHT0000880</v>
          </cell>
          <cell r="F2357" t="str">
            <v>上卧铺总成</v>
          </cell>
          <cell r="G2357" t="str">
            <v>H0704010101A0</v>
          </cell>
          <cell r="H2357" t="str">
            <v>EA</v>
          </cell>
          <cell r="I2357">
            <v>1</v>
          </cell>
          <cell r="J2357">
            <v>237.18631980629999</v>
          </cell>
          <cell r="K2357">
            <v>250.51979030539999</v>
          </cell>
          <cell r="L2357">
            <v>237.18631980629999</v>
          </cell>
          <cell r="M2357">
            <v>0</v>
          </cell>
          <cell r="N2357">
            <v>241.88710181670001</v>
          </cell>
          <cell r="O2357">
            <v>250.51979030539999</v>
          </cell>
          <cell r="P2357">
            <v>-8.6326884886999995</v>
          </cell>
          <cell r="Q2357">
            <v>0</v>
          </cell>
          <cell r="R2357">
            <v>0</v>
          </cell>
        </row>
        <row r="2358">
          <cell r="E2358" t="str">
            <v>SHT0000885</v>
          </cell>
          <cell r="F2358" t="str">
            <v>驾驶员座椅总成</v>
          </cell>
          <cell r="G2358" t="str">
            <v>H0681010014A0</v>
          </cell>
          <cell r="H2358" t="str">
            <v>EA</v>
          </cell>
          <cell r="I2358">
            <v>1</v>
          </cell>
          <cell r="J2358">
            <v>587.61694852319999</v>
          </cell>
          <cell r="K2358">
            <v>626.53678345460003</v>
          </cell>
          <cell r="L2358">
            <v>587.61694852319999</v>
          </cell>
          <cell r="M2358">
            <v>0</v>
          </cell>
          <cell r="N2358">
            <v>592.97546819360002</v>
          </cell>
          <cell r="O2358">
            <v>626.53678345460003</v>
          </cell>
          <cell r="P2358">
            <v>-33.561315260999997</v>
          </cell>
          <cell r="Q2358">
            <v>0</v>
          </cell>
          <cell r="R2358">
            <v>0</v>
          </cell>
        </row>
        <row r="2359">
          <cell r="E2359" t="str">
            <v>SHT0000897</v>
          </cell>
          <cell r="F2359" t="str">
            <v>下卧铺总成</v>
          </cell>
          <cell r="G2359" t="str">
            <v>H0704010206A0</v>
          </cell>
          <cell r="H2359" t="str">
            <v>EA</v>
          </cell>
          <cell r="I2359">
            <v>60</v>
          </cell>
          <cell r="J2359">
            <v>192.23603304669999</v>
          </cell>
          <cell r="K2359">
            <v>200.70157981470001</v>
          </cell>
          <cell r="L2359">
            <v>11534.161982801999</v>
          </cell>
          <cell r="M2359">
            <v>0</v>
          </cell>
          <cell r="N2359">
            <v>209.54175083569999</v>
          </cell>
          <cell r="O2359">
            <v>200.70157981470001</v>
          </cell>
          <cell r="P2359">
            <v>8.8401710209999997</v>
          </cell>
          <cell r="Q2359">
            <v>0</v>
          </cell>
          <cell r="R2359">
            <v>0</v>
          </cell>
        </row>
        <row r="2360">
          <cell r="E2360" t="str">
            <v>SHT0000899</v>
          </cell>
          <cell r="F2360" t="str">
            <v>上卧铺总成</v>
          </cell>
          <cell r="G2360" t="str">
            <v>H470400000002</v>
          </cell>
          <cell r="H2360" t="str">
            <v>EA</v>
          </cell>
          <cell r="I2360">
            <v>418</v>
          </cell>
          <cell r="J2360">
            <v>372.7714212752</v>
          </cell>
          <cell r="K2360">
            <v>396.74421686620002</v>
          </cell>
          <cell r="L2360">
            <v>155818.454093034</v>
          </cell>
          <cell r="M2360">
            <v>97</v>
          </cell>
          <cell r="N2360">
            <v>385.81046051869998</v>
          </cell>
          <cell r="O2360">
            <v>396.74421686620002</v>
          </cell>
          <cell r="P2360">
            <v>-10.933756347499999</v>
          </cell>
          <cell r="Q2360">
            <v>37423.614670313902</v>
          </cell>
          <cell r="R2360">
            <v>-480</v>
          </cell>
        </row>
        <row r="2361">
          <cell r="E2361" t="str">
            <v>SHT0000901</v>
          </cell>
          <cell r="F2361" t="str">
            <v>上卧铺总成</v>
          </cell>
          <cell r="G2361" t="str">
            <v>H4704011200A0</v>
          </cell>
          <cell r="H2361" t="str">
            <v>EA</v>
          </cell>
          <cell r="I2361">
            <v>7</v>
          </cell>
          <cell r="J2361">
            <v>431.12064367189998</v>
          </cell>
          <cell r="K2361">
            <v>457.88673239050001</v>
          </cell>
          <cell r="L2361">
            <v>3017.8445057033</v>
          </cell>
          <cell r="M2361">
            <v>0</v>
          </cell>
          <cell r="N2361">
            <v>446.1886542373</v>
          </cell>
          <cell r="O2361">
            <v>457.88673239050001</v>
          </cell>
          <cell r="P2361">
            <v>-11.698078153200001</v>
          </cell>
          <cell r="Q2361">
            <v>0</v>
          </cell>
          <cell r="R2361">
            <v>-1</v>
          </cell>
        </row>
        <row r="2362">
          <cell r="E2362" t="str">
            <v>SHT0000906</v>
          </cell>
          <cell r="F2362" t="str">
            <v>驾驶员座椅总成</v>
          </cell>
          <cell r="G2362" t="str">
            <v>H468100000007</v>
          </cell>
          <cell r="H2362" t="str">
            <v>EA</v>
          </cell>
          <cell r="I2362">
            <v>8</v>
          </cell>
          <cell r="J2362">
            <v>974.4150189193</v>
          </cell>
          <cell r="K2362">
            <v>1045.5652526603001</v>
          </cell>
          <cell r="L2362">
            <v>7795.3201513544</v>
          </cell>
          <cell r="M2362">
            <v>13</v>
          </cell>
          <cell r="N2362">
            <v>985.74844100190001</v>
          </cell>
          <cell r="O2362">
            <v>1045.5652526603001</v>
          </cell>
          <cell r="P2362">
            <v>-59.816811658399999</v>
          </cell>
          <cell r="Q2362">
            <v>12814.7297330247</v>
          </cell>
          <cell r="R2362">
            <v>-5</v>
          </cell>
        </row>
        <row r="2363">
          <cell r="E2363" t="str">
            <v>SHT0000908</v>
          </cell>
          <cell r="F2363" t="str">
            <v>驾驶员座椅总成</v>
          </cell>
          <cell r="G2363" t="str">
            <v>H468100000015</v>
          </cell>
          <cell r="H2363" t="str">
            <v>EA</v>
          </cell>
          <cell r="I2363">
            <v>2</v>
          </cell>
          <cell r="J2363">
            <v>982.01626839200003</v>
          </cell>
          <cell r="K2363">
            <v>1053.8025133603001</v>
          </cell>
          <cell r="L2363">
            <v>1964.0325367840001</v>
          </cell>
          <cell r="M2363">
            <v>0</v>
          </cell>
          <cell r="N2363">
            <v>989.22076785030004</v>
          </cell>
          <cell r="O2363">
            <v>1053.8025133603001</v>
          </cell>
          <cell r="P2363">
            <v>-64.581745510000005</v>
          </cell>
          <cell r="Q2363">
            <v>0</v>
          </cell>
          <cell r="R2363">
            <v>0</v>
          </cell>
        </row>
        <row r="2364">
          <cell r="E2364" t="str">
            <v>SHT0000946</v>
          </cell>
          <cell r="F2364" t="str">
            <v>后排左座椅总成</v>
          </cell>
          <cell r="G2364" t="str">
            <v>B00007332_IB11</v>
          </cell>
          <cell r="H2364" t="str">
            <v>EA</v>
          </cell>
          <cell r="I2364">
            <v>1</v>
          </cell>
          <cell r="J2364">
            <v>559.76324112700001</v>
          </cell>
          <cell r="K2364">
            <v>597.72711705109998</v>
          </cell>
          <cell r="L2364">
            <v>559.76324112700001</v>
          </cell>
          <cell r="M2364">
            <v>10</v>
          </cell>
          <cell r="N2364">
            <v>575.18701915619999</v>
          </cell>
          <cell r="O2364">
            <v>597.72711705109998</v>
          </cell>
          <cell r="P2364">
            <v>-22.540097894900001</v>
          </cell>
          <cell r="Q2364">
            <v>5751.8701915620004</v>
          </cell>
          <cell r="R2364">
            <v>0</v>
          </cell>
        </row>
        <row r="2365">
          <cell r="E2365" t="str">
            <v>SHT0000947</v>
          </cell>
          <cell r="F2365" t="str">
            <v>后排左座椅总成</v>
          </cell>
          <cell r="G2365" t="str">
            <v>B00007332_IE25</v>
          </cell>
          <cell r="H2365" t="str">
            <v>EA</v>
          </cell>
          <cell r="I2365">
            <v>18</v>
          </cell>
          <cell r="J2365">
            <v>559.75253678039996</v>
          </cell>
          <cell r="K2365">
            <v>597.71551705110005</v>
          </cell>
          <cell r="L2365">
            <v>10075.5456620472</v>
          </cell>
          <cell r="M2365">
            <v>2</v>
          </cell>
          <cell r="N2365">
            <v>575.17595534329996</v>
          </cell>
          <cell r="O2365">
            <v>597.71551705110005</v>
          </cell>
          <cell r="P2365">
            <v>-22.539561707800001</v>
          </cell>
          <cell r="Q2365">
            <v>1150.3519106865999</v>
          </cell>
          <cell r="R2365">
            <v>0</v>
          </cell>
        </row>
        <row r="2366">
          <cell r="E2366" t="str">
            <v>SHT0000948</v>
          </cell>
          <cell r="F2366" t="str">
            <v>后排左座椅总成</v>
          </cell>
          <cell r="G2366" t="str">
            <v>B00007332_IG42</v>
          </cell>
          <cell r="H2366" t="str">
            <v>EA</v>
          </cell>
          <cell r="I2366">
            <v>4</v>
          </cell>
          <cell r="J2366">
            <v>559.75253678039996</v>
          </cell>
          <cell r="K2366">
            <v>597.71551705110005</v>
          </cell>
          <cell r="L2366">
            <v>2239.0101471215999</v>
          </cell>
          <cell r="M2366">
            <v>0</v>
          </cell>
          <cell r="N2366">
            <v>575.17595534329996</v>
          </cell>
          <cell r="O2366">
            <v>597.71551705110005</v>
          </cell>
          <cell r="P2366">
            <v>-22.539561707800001</v>
          </cell>
          <cell r="Q2366">
            <v>0</v>
          </cell>
          <cell r="R2366">
            <v>-1</v>
          </cell>
        </row>
        <row r="2367">
          <cell r="E2367" t="str">
            <v>SHT0000949</v>
          </cell>
          <cell r="F2367" t="str">
            <v>后排左座椅总成</v>
          </cell>
          <cell r="G2367" t="str">
            <v>B00007325_IB11</v>
          </cell>
          <cell r="H2367" t="str">
            <v>EA</v>
          </cell>
          <cell r="I2367">
            <v>250</v>
          </cell>
          <cell r="J2367">
            <v>559.75253678039996</v>
          </cell>
          <cell r="K2367">
            <v>597.71551705110005</v>
          </cell>
          <cell r="L2367">
            <v>139938.13419509999</v>
          </cell>
          <cell r="M2367">
            <v>60</v>
          </cell>
          <cell r="N2367">
            <v>575.17595534329996</v>
          </cell>
          <cell r="O2367">
            <v>597.71551705110005</v>
          </cell>
          <cell r="P2367">
            <v>-22.539561707800001</v>
          </cell>
          <cell r="Q2367">
            <v>34510.557320598004</v>
          </cell>
          <cell r="R2367">
            <v>-256</v>
          </cell>
        </row>
        <row r="2368">
          <cell r="E2368" t="str">
            <v>SHT0000950</v>
          </cell>
          <cell r="F2368" t="str">
            <v>后排左座椅总成</v>
          </cell>
          <cell r="G2368" t="str">
            <v>B00007325_IE25</v>
          </cell>
          <cell r="H2368" t="str">
            <v>EA</v>
          </cell>
          <cell r="I2368">
            <v>1583</v>
          </cell>
          <cell r="J2368">
            <v>559.75253678039996</v>
          </cell>
          <cell r="K2368">
            <v>597.71551705110005</v>
          </cell>
          <cell r="L2368">
            <v>886088.26572337304</v>
          </cell>
          <cell r="M2368">
            <v>1872</v>
          </cell>
          <cell r="N2368">
            <v>575.17595534329996</v>
          </cell>
          <cell r="O2368">
            <v>597.71551705110005</v>
          </cell>
          <cell r="P2368">
            <v>-22.539561707800001</v>
          </cell>
          <cell r="Q2368">
            <v>1076729.3884026599</v>
          </cell>
          <cell r="R2368">
            <v>-1503</v>
          </cell>
        </row>
        <row r="2369">
          <cell r="E2369" t="str">
            <v>SHT0000951</v>
          </cell>
          <cell r="F2369" t="str">
            <v>后排左座椅总成</v>
          </cell>
          <cell r="G2369" t="str">
            <v>B00007325_IG42</v>
          </cell>
          <cell r="H2369" t="str">
            <v>EA</v>
          </cell>
          <cell r="I2369">
            <v>235</v>
          </cell>
          <cell r="J2369">
            <v>559.76324112700001</v>
          </cell>
          <cell r="K2369">
            <v>597.72711705109998</v>
          </cell>
          <cell r="L2369">
            <v>131544.361664845</v>
          </cell>
          <cell r="M2369">
            <v>212</v>
          </cell>
          <cell r="N2369">
            <v>575.18701915619999</v>
          </cell>
          <cell r="O2369">
            <v>597.72711705109998</v>
          </cell>
          <cell r="P2369">
            <v>-22.540097894900001</v>
          </cell>
          <cell r="Q2369">
            <v>121939.648061114</v>
          </cell>
          <cell r="R2369">
            <v>-244</v>
          </cell>
        </row>
        <row r="2370">
          <cell r="E2370" t="str">
            <v>SHT0000953</v>
          </cell>
          <cell r="F2370" t="str">
            <v>后排右座椅总成</v>
          </cell>
          <cell r="G2370" t="str">
            <v>B00007348_IB11</v>
          </cell>
          <cell r="H2370" t="str">
            <v>EA</v>
          </cell>
          <cell r="I2370">
            <v>1</v>
          </cell>
          <cell r="J2370">
            <v>392.2935470301</v>
          </cell>
          <cell r="K2370">
            <v>416.0597148448</v>
          </cell>
          <cell r="L2370">
            <v>392.2935470301</v>
          </cell>
          <cell r="M2370">
            <v>10</v>
          </cell>
          <cell r="N2370">
            <v>403.12684266439999</v>
          </cell>
          <cell r="O2370">
            <v>416.0597148448</v>
          </cell>
          <cell r="P2370">
            <v>-12.9328721804</v>
          </cell>
          <cell r="Q2370">
            <v>4031.2684266440001</v>
          </cell>
          <cell r="R2370">
            <v>0</v>
          </cell>
        </row>
        <row r="2371">
          <cell r="E2371" t="str">
            <v>SHT0000954</v>
          </cell>
          <cell r="F2371" t="str">
            <v>后排右座椅总成</v>
          </cell>
          <cell r="G2371" t="str">
            <v>B00007348_IE25</v>
          </cell>
          <cell r="H2371" t="str">
            <v>EA</v>
          </cell>
          <cell r="I2371">
            <v>15</v>
          </cell>
          <cell r="J2371">
            <v>392.2935470301</v>
          </cell>
          <cell r="K2371">
            <v>416.0597148448</v>
          </cell>
          <cell r="L2371">
            <v>5884.4032054515001</v>
          </cell>
          <cell r="M2371">
            <v>2</v>
          </cell>
          <cell r="N2371">
            <v>403.12684266439999</v>
          </cell>
          <cell r="O2371">
            <v>416.0597148448</v>
          </cell>
          <cell r="P2371">
            <v>-12.9328721804</v>
          </cell>
          <cell r="Q2371">
            <v>806.25368532879997</v>
          </cell>
          <cell r="R2371">
            <v>0</v>
          </cell>
        </row>
        <row r="2372">
          <cell r="E2372" t="str">
            <v>SHT0000955</v>
          </cell>
          <cell r="F2372" t="str">
            <v>后排右座椅总成</v>
          </cell>
          <cell r="G2372" t="str">
            <v>B00007348_IG42</v>
          </cell>
          <cell r="H2372" t="str">
            <v>EA</v>
          </cell>
          <cell r="I2372">
            <v>4</v>
          </cell>
          <cell r="J2372">
            <v>392.26770895200002</v>
          </cell>
          <cell r="K2372">
            <v>416.03171484479998</v>
          </cell>
          <cell r="L2372">
            <v>1569.0708358080001</v>
          </cell>
          <cell r="M2372">
            <v>0</v>
          </cell>
          <cell r="N2372">
            <v>403.1001369091</v>
          </cell>
          <cell r="O2372">
            <v>416.03171484479998</v>
          </cell>
          <cell r="P2372">
            <v>-12.9315779357</v>
          </cell>
          <cell r="Q2372">
            <v>0</v>
          </cell>
          <cell r="R2372">
            <v>-1</v>
          </cell>
        </row>
        <row r="2373">
          <cell r="E2373" t="str">
            <v>SHT0000956</v>
          </cell>
          <cell r="F2373" t="str">
            <v>后排右座椅总成</v>
          </cell>
          <cell r="G2373" t="str">
            <v>B00007347_IB11</v>
          </cell>
          <cell r="H2373" t="str">
            <v>EA</v>
          </cell>
          <cell r="I2373">
            <v>249</v>
          </cell>
          <cell r="J2373">
            <v>392.2935470301</v>
          </cell>
          <cell r="K2373">
            <v>416.0597148448</v>
          </cell>
          <cell r="L2373">
            <v>97681.093210494902</v>
          </cell>
          <cell r="M2373">
            <v>61</v>
          </cell>
          <cell r="N2373">
            <v>403.12684266439999</v>
          </cell>
          <cell r="O2373">
            <v>416.0597148448</v>
          </cell>
          <cell r="P2373">
            <v>-12.9328721804</v>
          </cell>
          <cell r="Q2373">
            <v>24590.737402528401</v>
          </cell>
          <cell r="R2373">
            <v>-256</v>
          </cell>
        </row>
        <row r="2374">
          <cell r="E2374" t="str">
            <v>SHT0000957</v>
          </cell>
          <cell r="F2374" t="str">
            <v>后排右座椅总成</v>
          </cell>
          <cell r="G2374" t="str">
            <v>B00007347_IE25</v>
          </cell>
          <cell r="H2374" t="str">
            <v>EA</v>
          </cell>
          <cell r="I2374">
            <v>1585</v>
          </cell>
          <cell r="J2374">
            <v>392.26770895200002</v>
          </cell>
          <cell r="K2374">
            <v>416.03171484479998</v>
          </cell>
          <cell r="L2374">
            <v>621744.31868892</v>
          </cell>
          <cell r="M2374">
            <v>1872</v>
          </cell>
          <cell r="N2374">
            <v>403.1001369091</v>
          </cell>
          <cell r="O2374">
            <v>416.03171484479998</v>
          </cell>
          <cell r="P2374">
            <v>-12.9315779357</v>
          </cell>
          <cell r="Q2374">
            <v>754603.45629383496</v>
          </cell>
          <cell r="R2374">
            <v>-1503</v>
          </cell>
        </row>
        <row r="2375">
          <cell r="E2375" t="str">
            <v>SHT0000958</v>
          </cell>
          <cell r="F2375" t="str">
            <v>后排右座椅总成</v>
          </cell>
          <cell r="G2375" t="str">
            <v>B00007347_IG42</v>
          </cell>
          <cell r="H2375" t="str">
            <v>EA</v>
          </cell>
          <cell r="I2375">
            <v>233</v>
          </cell>
          <cell r="J2375">
            <v>392.29446981860002</v>
          </cell>
          <cell r="K2375">
            <v>416.06071484479997</v>
          </cell>
          <cell r="L2375">
            <v>91404.611467733805</v>
          </cell>
          <cell r="M2375">
            <v>212</v>
          </cell>
          <cell r="N2375">
            <v>403.12779644130001</v>
          </cell>
          <cell r="O2375">
            <v>416.06071484479997</v>
          </cell>
          <cell r="P2375">
            <v>-12.9329184035</v>
          </cell>
          <cell r="Q2375">
            <v>85463.092845555599</v>
          </cell>
          <cell r="R2375">
            <v>-244</v>
          </cell>
        </row>
        <row r="2376">
          <cell r="E2376" t="str">
            <v>SHT0000970</v>
          </cell>
          <cell r="F2376" t="str">
            <v>驾驶员座垫总成</v>
          </cell>
          <cell r="G2376" t="str">
            <v>H4-A 2018款</v>
          </cell>
          <cell r="H2376" t="str">
            <v>EA</v>
          </cell>
          <cell r="I2376">
            <v>2</v>
          </cell>
          <cell r="J2376">
            <v>74.854220852899999</v>
          </cell>
          <cell r="K2376">
            <v>75.769203224500004</v>
          </cell>
          <cell r="L2376">
            <v>149.7084417058</v>
          </cell>
          <cell r="M2376">
            <v>0</v>
          </cell>
          <cell r="N2376">
            <v>75.769203224500004</v>
          </cell>
          <cell r="O2376">
            <v>75.769203224500004</v>
          </cell>
          <cell r="P2376">
            <v>0</v>
          </cell>
          <cell r="Q2376">
            <v>0</v>
          </cell>
          <cell r="R2376">
            <v>-2</v>
          </cell>
        </row>
        <row r="2377">
          <cell r="E2377" t="str">
            <v>SHT0001562</v>
          </cell>
          <cell r="F2377" t="str">
            <v>副驾驶员座椅总成</v>
          </cell>
          <cell r="G2377" t="str">
            <v>H468100000053</v>
          </cell>
          <cell r="H2377" t="str">
            <v>EA</v>
          </cell>
          <cell r="I2377">
            <v>1</v>
          </cell>
          <cell r="J2377">
            <v>421.39498258650002</v>
          </cell>
          <cell r="K2377">
            <v>446.9820666347</v>
          </cell>
          <cell r="L2377">
            <v>421.39498258650002</v>
          </cell>
          <cell r="M2377">
            <v>5</v>
          </cell>
          <cell r="N2377">
            <v>443.13445763470003</v>
          </cell>
          <cell r="O2377">
            <v>446.9820666347</v>
          </cell>
          <cell r="P2377">
            <v>-3.8476089999999998</v>
          </cell>
          <cell r="Q2377">
            <v>2215.6722881735</v>
          </cell>
          <cell r="R2377">
            <v>-6</v>
          </cell>
        </row>
        <row r="2378">
          <cell r="E2378" t="str">
            <v>SHT0001563</v>
          </cell>
          <cell r="F2378" t="str">
            <v>副驾驶员座椅总成</v>
          </cell>
          <cell r="G2378" t="str">
            <v>H468100000054</v>
          </cell>
          <cell r="H2378" t="str">
            <v>EA</v>
          </cell>
          <cell r="I2378">
            <v>90</v>
          </cell>
          <cell r="J2378">
            <v>429.16514692599998</v>
          </cell>
          <cell r="K2378">
            <v>455.40237563469998</v>
          </cell>
          <cell r="L2378">
            <v>38624.863223339999</v>
          </cell>
          <cell r="M2378">
            <v>82</v>
          </cell>
          <cell r="N2378">
            <v>440.2934800136</v>
          </cell>
          <cell r="O2378">
            <v>455.40237563469998</v>
          </cell>
          <cell r="P2378">
            <v>-15.1088956211</v>
          </cell>
          <cell r="Q2378">
            <v>36104.065361115201</v>
          </cell>
          <cell r="R2378">
            <v>-103</v>
          </cell>
        </row>
        <row r="2379">
          <cell r="E2379" t="str">
            <v>SHT0001564</v>
          </cell>
          <cell r="F2379" t="str">
            <v>副驾驶员座椅总成</v>
          </cell>
          <cell r="G2379" t="str">
            <v>H468100000055</v>
          </cell>
          <cell r="H2379" t="str">
            <v>EA</v>
          </cell>
          <cell r="I2379">
            <v>3</v>
          </cell>
          <cell r="J2379">
            <v>510.30562970019997</v>
          </cell>
          <cell r="K2379">
            <v>541.43195305020004</v>
          </cell>
          <cell r="L2379">
            <v>1530.9168891006</v>
          </cell>
          <cell r="M2379">
            <v>19</v>
          </cell>
          <cell r="N2379">
            <v>527.40343943070002</v>
          </cell>
          <cell r="O2379">
            <v>541.43195305020004</v>
          </cell>
          <cell r="P2379">
            <v>-14.0285136195</v>
          </cell>
          <cell r="Q2379">
            <v>10020.6653491833</v>
          </cell>
          <cell r="R2379">
            <v>-9</v>
          </cell>
        </row>
        <row r="2380">
          <cell r="E2380" t="str">
            <v>SHT0001576</v>
          </cell>
          <cell r="F2380" t="str">
            <v>驾驶员靠背护面总成</v>
          </cell>
          <cell r="G2380" t="str">
            <v>2019款GTL-A</v>
          </cell>
          <cell r="H2380" t="str">
            <v>EA</v>
          </cell>
          <cell r="I2380">
            <v>391</v>
          </cell>
          <cell r="J2380">
            <v>41.293048490899999</v>
          </cell>
          <cell r="K2380">
            <v>43.1985339907</v>
          </cell>
          <cell r="L2380">
            <v>16145.581959941899</v>
          </cell>
          <cell r="M2380">
            <v>0</v>
          </cell>
          <cell r="N2380">
            <v>40.145397482900002</v>
          </cell>
          <cell r="O2380">
            <v>43.1985339907</v>
          </cell>
          <cell r="P2380">
            <v>-3.0531365078000001</v>
          </cell>
          <cell r="Q2380">
            <v>0</v>
          </cell>
          <cell r="R2380">
            <v>-5</v>
          </cell>
        </row>
        <row r="2381">
          <cell r="E2381" t="str">
            <v>SHT0001578</v>
          </cell>
          <cell r="F2381" t="str">
            <v>驾驶员靠背护面总成</v>
          </cell>
          <cell r="G2381" t="str">
            <v>2019款GTL-B</v>
          </cell>
          <cell r="H2381" t="str">
            <v>EA</v>
          </cell>
          <cell r="I2381">
            <v>165</v>
          </cell>
          <cell r="J2381">
            <v>45.502637081499998</v>
          </cell>
          <cell r="K2381">
            <v>47.7603469907</v>
          </cell>
          <cell r="L2381">
            <v>7507.9351184474999</v>
          </cell>
          <cell r="M2381">
            <v>0</v>
          </cell>
          <cell r="N2381">
            <v>44.403587249099999</v>
          </cell>
          <cell r="O2381">
            <v>47.7603469907</v>
          </cell>
          <cell r="P2381">
            <v>-3.3567597415999999</v>
          </cell>
          <cell r="Q2381">
            <v>0</v>
          </cell>
          <cell r="R2381">
            <v>-96</v>
          </cell>
        </row>
        <row r="2382">
          <cell r="E2382" t="str">
            <v>SHT0001580</v>
          </cell>
          <cell r="F2382" t="str">
            <v>驾驶员靠背护面总成</v>
          </cell>
          <cell r="G2382" t="str">
            <v>2019款EST</v>
          </cell>
          <cell r="H2382" t="str">
            <v>EA</v>
          </cell>
          <cell r="I2382">
            <v>44</v>
          </cell>
          <cell r="J2382">
            <v>84.902739775499995</v>
          </cell>
          <cell r="K2382">
            <v>91.093568200000007</v>
          </cell>
          <cell r="L2382">
            <v>3735.7205501220001</v>
          </cell>
          <cell r="M2382">
            <v>0</v>
          </cell>
          <cell r="N2382">
            <v>86.766381560100001</v>
          </cell>
          <cell r="O2382">
            <v>91.093568200000007</v>
          </cell>
          <cell r="P2382">
            <v>-4.3271866398999999</v>
          </cell>
          <cell r="Q2382">
            <v>0</v>
          </cell>
          <cell r="R2382">
            <v>-14</v>
          </cell>
        </row>
        <row r="2383">
          <cell r="E2383" t="str">
            <v>SHT0001581</v>
          </cell>
          <cell r="F2383" t="str">
            <v>副驾座垫护面总成</v>
          </cell>
          <cell r="G2383" t="str">
            <v>2019款GTL-A</v>
          </cell>
          <cell r="H2383" t="str">
            <v>EA</v>
          </cell>
          <cell r="I2383">
            <v>698</v>
          </cell>
          <cell r="J2383">
            <v>19.3531245689</v>
          </cell>
          <cell r="K2383">
            <v>20.142303500000001</v>
          </cell>
          <cell r="L2383">
            <v>13508.4809490922</v>
          </cell>
          <cell r="M2383">
            <v>0</v>
          </cell>
          <cell r="N2383">
            <v>18.8620299004</v>
          </cell>
          <cell r="O2383">
            <v>20.142303500000001</v>
          </cell>
          <cell r="P2383">
            <v>-1.2802735996000001</v>
          </cell>
          <cell r="Q2383">
            <v>0</v>
          </cell>
          <cell r="R2383">
            <v>-5</v>
          </cell>
        </row>
        <row r="2384">
          <cell r="E2384" t="str">
            <v>SHT0001582</v>
          </cell>
          <cell r="F2384" t="str">
            <v>副驾靠背护面总成</v>
          </cell>
          <cell r="G2384" t="str">
            <v>2019款GTL-A</v>
          </cell>
          <cell r="H2384" t="str">
            <v>EA</v>
          </cell>
          <cell r="I2384">
            <v>811</v>
          </cell>
          <cell r="J2384">
            <v>41.109353597400002</v>
          </cell>
          <cell r="K2384">
            <v>42.999468990700002</v>
          </cell>
          <cell r="L2384">
            <v>33339.685767491399</v>
          </cell>
          <cell r="M2384">
            <v>0</v>
          </cell>
          <cell r="N2384">
            <v>39.955533869200003</v>
          </cell>
          <cell r="O2384">
            <v>42.999468990700002</v>
          </cell>
          <cell r="P2384">
            <v>-3.0439351215000001</v>
          </cell>
          <cell r="Q2384">
            <v>0</v>
          </cell>
          <cell r="R2384">
            <v>-5</v>
          </cell>
        </row>
        <row r="2385">
          <cell r="E2385" t="str">
            <v>SHT0001583</v>
          </cell>
          <cell r="F2385" t="str">
            <v>副驾座垫护面总成</v>
          </cell>
          <cell r="G2385" t="str">
            <v>2019款GTL-B</v>
          </cell>
          <cell r="H2385" t="str">
            <v>EA</v>
          </cell>
          <cell r="I2385">
            <v>134</v>
          </cell>
          <cell r="J2385">
            <v>22.913700317699998</v>
          </cell>
          <cell r="K2385">
            <v>24.000799499999999</v>
          </cell>
          <cell r="L2385">
            <v>3070.4358425718001</v>
          </cell>
          <cell r="M2385">
            <v>0</v>
          </cell>
          <cell r="N2385">
            <v>22.447609466799999</v>
          </cell>
          <cell r="O2385">
            <v>24.000799499999999</v>
          </cell>
          <cell r="P2385">
            <v>-1.5531900331999999</v>
          </cell>
          <cell r="Q2385">
            <v>0</v>
          </cell>
          <cell r="R2385">
            <v>-82</v>
          </cell>
        </row>
        <row r="2386">
          <cell r="E2386" t="str">
            <v>SHT0001584</v>
          </cell>
          <cell r="F2386" t="str">
            <v>副驾靠背护面总成</v>
          </cell>
          <cell r="G2386" t="str">
            <v>2019款GTL-B</v>
          </cell>
          <cell r="H2386" t="str">
            <v>EA</v>
          </cell>
          <cell r="I2386">
            <v>193</v>
          </cell>
          <cell r="J2386">
            <v>45.318942188100003</v>
          </cell>
          <cell r="K2386">
            <v>47.561281990700003</v>
          </cell>
          <cell r="L2386">
            <v>8746.5558423032999</v>
          </cell>
          <cell r="M2386">
            <v>0</v>
          </cell>
          <cell r="N2386">
            <v>44.213723635400001</v>
          </cell>
          <cell r="O2386">
            <v>47.561281990700003</v>
          </cell>
          <cell r="P2386">
            <v>-3.3475583552999999</v>
          </cell>
          <cell r="Q2386">
            <v>0</v>
          </cell>
          <cell r="R2386">
            <v>-82</v>
          </cell>
        </row>
        <row r="2387">
          <cell r="E2387" t="str">
            <v>SHT0001585</v>
          </cell>
          <cell r="F2387" t="str">
            <v>副驾座垫护面总成</v>
          </cell>
          <cell r="G2387" t="str">
            <v>2019款EST</v>
          </cell>
          <cell r="H2387" t="str">
            <v>EA</v>
          </cell>
          <cell r="I2387">
            <v>61</v>
          </cell>
          <cell r="J2387">
            <v>53.7715766257</v>
          </cell>
          <cell r="K2387">
            <v>56.734999700000003</v>
          </cell>
          <cell r="L2387">
            <v>3280.0661741677</v>
          </cell>
          <cell r="M2387">
            <v>0</v>
          </cell>
          <cell r="N2387">
            <v>55.745861620299998</v>
          </cell>
          <cell r="O2387">
            <v>56.734999700000003</v>
          </cell>
          <cell r="P2387">
            <v>-0.98913807970000001</v>
          </cell>
          <cell r="Q2387">
            <v>0</v>
          </cell>
          <cell r="R2387">
            <v>-19</v>
          </cell>
        </row>
        <row r="2388">
          <cell r="E2388" t="str">
            <v>SHT0001586</v>
          </cell>
          <cell r="F2388" t="str">
            <v>副驾靠背护面总成</v>
          </cell>
          <cell r="G2388" t="str">
            <v>2019款EST</v>
          </cell>
          <cell r="H2388" t="str">
            <v>EA</v>
          </cell>
          <cell r="I2388">
            <v>46</v>
          </cell>
          <cell r="J2388">
            <v>95.601548654400005</v>
          </cell>
          <cell r="K2388">
            <v>100.85665920620001</v>
          </cell>
          <cell r="L2388">
            <v>4397.6712381023999</v>
          </cell>
          <cell r="M2388">
            <v>0</v>
          </cell>
          <cell r="N2388">
            <v>98.025430899100002</v>
          </cell>
          <cell r="O2388">
            <v>100.85665920620001</v>
          </cell>
          <cell r="P2388">
            <v>-2.8312283071</v>
          </cell>
          <cell r="Q2388">
            <v>0</v>
          </cell>
          <cell r="R2388">
            <v>-29</v>
          </cell>
        </row>
        <row r="2389">
          <cell r="E2389" t="str">
            <v>SHT0001588</v>
          </cell>
          <cell r="F2389" t="str">
            <v>长车身上卧铺护面总成</v>
          </cell>
          <cell r="G2389" t="str">
            <v>2019款GTL-B</v>
          </cell>
          <cell r="H2389" t="str">
            <v>EA</v>
          </cell>
          <cell r="I2389">
            <v>8</v>
          </cell>
          <cell r="J2389">
            <v>87.929297637600001</v>
          </cell>
          <cell r="K2389">
            <v>92.657753490700003</v>
          </cell>
          <cell r="L2389">
            <v>703.43438110080001</v>
          </cell>
          <cell r="M2389">
            <v>0</v>
          </cell>
          <cell r="N2389">
            <v>85.206536053400001</v>
          </cell>
          <cell r="O2389">
            <v>92.657753490700003</v>
          </cell>
          <cell r="P2389">
            <v>-7.4512174373000004</v>
          </cell>
          <cell r="Q2389">
            <v>0</v>
          </cell>
          <cell r="R2389">
            <v>0</v>
          </cell>
        </row>
        <row r="2390">
          <cell r="E2390" t="str">
            <v>SHT0001644</v>
          </cell>
          <cell r="F2390" t="str">
            <v>主驾驶调角器总成</v>
          </cell>
          <cell r="G2390" t="str">
            <v>X3000/F3000</v>
          </cell>
          <cell r="H2390" t="str">
            <v>EA</v>
          </cell>
          <cell r="I2390">
            <v>-204</v>
          </cell>
          <cell r="J2390">
            <v>69.849645247599994</v>
          </cell>
          <cell r="K2390">
            <v>75.694100000000006</v>
          </cell>
          <cell r="L2390">
            <v>-14249.327630510399</v>
          </cell>
          <cell r="M2390">
            <v>0</v>
          </cell>
          <cell r="N2390">
            <v>68.854676388399994</v>
          </cell>
          <cell r="O2390">
            <v>75.694100000000006</v>
          </cell>
          <cell r="P2390">
            <v>-6.8394236116</v>
          </cell>
          <cell r="Q2390">
            <v>0</v>
          </cell>
          <cell r="R2390">
            <v>0</v>
          </cell>
        </row>
        <row r="2391">
          <cell r="E2391" t="str">
            <v>SHT0001651</v>
          </cell>
          <cell r="F2391" t="str">
            <v>坐盆总成</v>
          </cell>
          <cell r="G2391" t="str">
            <v>X3000带4档坐盆延伸</v>
          </cell>
          <cell r="H2391" t="str">
            <v>EA</v>
          </cell>
          <cell r="I2391">
            <v>0</v>
          </cell>
          <cell r="J2391">
            <v>27.93</v>
          </cell>
          <cell r="K2391">
            <v>27.93</v>
          </cell>
          <cell r="L2391">
            <v>0</v>
          </cell>
          <cell r="M2391">
            <v>381</v>
          </cell>
          <cell r="N2391">
            <v>26.638990934100001</v>
          </cell>
          <cell r="O2391">
            <v>27.93</v>
          </cell>
          <cell r="P2391">
            <v>-1.2910090659</v>
          </cell>
          <cell r="Q2391">
            <v>10149.4555458921</v>
          </cell>
          <cell r="R2391">
            <v>-256</v>
          </cell>
        </row>
        <row r="2392">
          <cell r="E2392" t="str">
            <v>SHT0001653</v>
          </cell>
          <cell r="F2392" t="str">
            <v>H5延伸手柄</v>
          </cell>
          <cell r="G2392" t="str">
            <v>黑色</v>
          </cell>
          <cell r="H2392" t="str">
            <v>Ea</v>
          </cell>
          <cell r="I2392">
            <v>0</v>
          </cell>
          <cell r="J2392">
            <v>0.73929999999999996</v>
          </cell>
          <cell r="K2392">
            <v>0.73929999999999996</v>
          </cell>
          <cell r="L2392">
            <v>0</v>
          </cell>
          <cell r="M2392">
            <v>394</v>
          </cell>
          <cell r="N2392">
            <v>0.70512731819999996</v>
          </cell>
          <cell r="O2392">
            <v>0.73929999999999996</v>
          </cell>
          <cell r="P2392">
            <v>-3.41726818E-2</v>
          </cell>
          <cell r="Q2392">
            <v>277.8201633708</v>
          </cell>
          <cell r="R2392">
            <v>-256</v>
          </cell>
        </row>
        <row r="2393">
          <cell r="E2393" t="str">
            <v>SHT0001657</v>
          </cell>
          <cell r="F2393" t="str">
            <v>安全带锁扣总成</v>
          </cell>
          <cell r="G2393" t="str">
            <v>带报警线/4SB152AD</v>
          </cell>
          <cell r="H2393" t="str">
            <v>EA</v>
          </cell>
          <cell r="I2393">
            <v>145</v>
          </cell>
          <cell r="J2393">
            <v>13.8824302436</v>
          </cell>
          <cell r="K2393">
            <v>15.044</v>
          </cell>
          <cell r="L2393">
            <v>2012.9523853220001</v>
          </cell>
          <cell r="M2393">
            <v>0</v>
          </cell>
          <cell r="N2393">
            <v>14.348620823899999</v>
          </cell>
          <cell r="O2393">
            <v>15.044</v>
          </cell>
          <cell r="P2393">
            <v>-0.6953791761</v>
          </cell>
          <cell r="Q2393">
            <v>0</v>
          </cell>
          <cell r="R2393">
            <v>0</v>
          </cell>
        </row>
        <row r="2394">
          <cell r="E2394" t="str">
            <v>SHT0001658</v>
          </cell>
          <cell r="F2394" t="str">
            <v>H5座垫前部罩壳</v>
          </cell>
          <cell r="G2394" t="str">
            <v>0</v>
          </cell>
          <cell r="H2394" t="str">
            <v>Ea</v>
          </cell>
          <cell r="I2394">
            <v>-396</v>
          </cell>
          <cell r="J2394">
            <v>5.9505186125999998</v>
          </cell>
          <cell r="K2394">
            <v>6.44841</v>
          </cell>
          <cell r="L2394">
            <v>-2356.4053705895999</v>
          </cell>
          <cell r="M2394">
            <v>0</v>
          </cell>
          <cell r="N2394">
            <v>6.1503449884999997</v>
          </cell>
          <cell r="O2394">
            <v>6.44841</v>
          </cell>
          <cell r="P2394">
            <v>-0.29806501149999998</v>
          </cell>
          <cell r="Q2394">
            <v>0</v>
          </cell>
          <cell r="R2394">
            <v>0</v>
          </cell>
        </row>
        <row r="2395">
          <cell r="E2395" t="str">
            <v>SHT0001666</v>
          </cell>
          <cell r="F2395" t="str">
            <v>副驾调角器总成</v>
          </cell>
          <cell r="G2395" t="str">
            <v>X3000/F3000</v>
          </cell>
          <cell r="H2395" t="str">
            <v>EA</v>
          </cell>
          <cell r="I2395">
            <v>-100</v>
          </cell>
          <cell r="J2395">
            <v>59.514303276100001</v>
          </cell>
          <cell r="K2395">
            <v>64.493979999999993</v>
          </cell>
          <cell r="L2395">
            <v>-5951.4303276099999</v>
          </cell>
          <cell r="M2395">
            <v>0</v>
          </cell>
          <cell r="N2395">
            <v>58.172259806200003</v>
          </cell>
          <cell r="O2395">
            <v>64.493979999999993</v>
          </cell>
          <cell r="P2395">
            <v>-6.3217201938000001</v>
          </cell>
          <cell r="Q2395">
            <v>0</v>
          </cell>
          <cell r="R2395">
            <v>0</v>
          </cell>
        </row>
        <row r="2396">
          <cell r="E2396" t="str">
            <v>SHT0001667</v>
          </cell>
          <cell r="F2396" t="str">
            <v>坐盆总成</v>
          </cell>
          <cell r="H2396" t="str">
            <v>EA</v>
          </cell>
          <cell r="I2396">
            <v>55</v>
          </cell>
          <cell r="J2396">
            <v>21.962366378500001</v>
          </cell>
          <cell r="K2396">
            <v>23.8</v>
          </cell>
          <cell r="L2396">
            <v>1207.9301508174999</v>
          </cell>
          <cell r="M2396">
            <v>1057</v>
          </cell>
          <cell r="N2396">
            <v>23.8</v>
          </cell>
          <cell r="O2396">
            <v>23.8</v>
          </cell>
          <cell r="P2396">
            <v>0</v>
          </cell>
          <cell r="Q2396">
            <v>25156.6</v>
          </cell>
          <cell r="R2396">
            <v>-1112</v>
          </cell>
        </row>
        <row r="2397">
          <cell r="E2397" t="str">
            <v>SHT0001670</v>
          </cell>
          <cell r="F2397" t="str">
            <v>副驾驶员安全带锁扣总成</v>
          </cell>
          <cell r="G2397" t="str">
            <v>不带报警线/4SB152A</v>
          </cell>
          <cell r="H2397" t="str">
            <v>EA</v>
          </cell>
          <cell r="I2397">
            <v>1428</v>
          </cell>
          <cell r="J2397">
            <v>10.615758941999999</v>
          </cell>
          <cell r="K2397">
            <v>11.504</v>
          </cell>
          <cell r="L2397">
            <v>15159.303769176</v>
          </cell>
          <cell r="M2397">
            <v>0</v>
          </cell>
          <cell r="N2397">
            <v>10.9722503296</v>
          </cell>
          <cell r="O2397">
            <v>11.504</v>
          </cell>
          <cell r="P2397">
            <v>-0.53174967039999999</v>
          </cell>
          <cell r="Q2397">
            <v>0</v>
          </cell>
          <cell r="R2397">
            <v>-14</v>
          </cell>
        </row>
        <row r="2398">
          <cell r="E2398" t="str">
            <v>SHT0001684</v>
          </cell>
          <cell r="F2398" t="str">
            <v>安全带出口罩壳固定卡片</v>
          </cell>
          <cell r="G2398" t="str">
            <v>H5</v>
          </cell>
          <cell r="H2398" t="str">
            <v>EA</v>
          </cell>
          <cell r="I2398">
            <v>679.00000000399996</v>
          </cell>
          <cell r="J2398">
            <v>1.8455770065999999</v>
          </cell>
          <cell r="K2398">
            <v>2</v>
          </cell>
          <cell r="L2398">
            <v>1253.1467874888001</v>
          </cell>
          <cell r="M2398">
            <v>2000</v>
          </cell>
          <cell r="N2398">
            <v>1.9075539516</v>
          </cell>
          <cell r="O2398">
            <v>2</v>
          </cell>
          <cell r="P2398">
            <v>-9.2446048399999994E-2</v>
          </cell>
          <cell r="Q2398">
            <v>3815.1079031999998</v>
          </cell>
          <cell r="R2398">
            <v>-2161</v>
          </cell>
        </row>
        <row r="2399">
          <cell r="E2399" t="str">
            <v>SHT0001685</v>
          </cell>
          <cell r="F2399" t="str">
            <v>H5安全带外部罩壳</v>
          </cell>
          <cell r="G2399" t="str">
            <v>H5-6802126</v>
          </cell>
          <cell r="H2399" t="str">
            <v>Ea</v>
          </cell>
          <cell r="I2399">
            <v>-44180.999999995998</v>
          </cell>
          <cell r="J2399">
            <v>5.5185613142000003</v>
          </cell>
          <cell r="K2399">
            <v>5.9803100000000002</v>
          </cell>
          <cell r="L2399">
            <v>-243815.55742264801</v>
          </cell>
          <cell r="M2399">
            <v>0</v>
          </cell>
          <cell r="N2399">
            <v>5.7135914357999997</v>
          </cell>
          <cell r="O2399">
            <v>5.9803100000000002</v>
          </cell>
          <cell r="P2399">
            <v>-0.26671856420000001</v>
          </cell>
          <cell r="Q2399">
            <v>0</v>
          </cell>
          <cell r="R2399">
            <v>-2137</v>
          </cell>
        </row>
        <row r="2400">
          <cell r="E2400" t="str">
            <v>SHT0001700</v>
          </cell>
          <cell r="F2400" t="str">
            <v>下卧铺总成</v>
          </cell>
          <cell r="G2400" t="str">
            <v>H4704010222A0</v>
          </cell>
          <cell r="H2400" t="str">
            <v>EA</v>
          </cell>
          <cell r="I2400">
            <v>15</v>
          </cell>
          <cell r="J2400">
            <v>179.9068708458</v>
          </cell>
          <cell r="K2400">
            <v>189.96957279610001</v>
          </cell>
          <cell r="L2400">
            <v>2698.6030626870001</v>
          </cell>
          <cell r="M2400">
            <v>0</v>
          </cell>
          <cell r="N2400">
            <v>181.37083436029999</v>
          </cell>
          <cell r="O2400">
            <v>189.96957279610001</v>
          </cell>
          <cell r="P2400">
            <v>-8.5987384357999996</v>
          </cell>
          <cell r="Q2400">
            <v>0</v>
          </cell>
          <cell r="R2400">
            <v>0</v>
          </cell>
        </row>
        <row r="2401">
          <cell r="E2401" t="str">
            <v>SHT0001701</v>
          </cell>
          <cell r="F2401" t="str">
            <v>中长车身下卧铺护面总成</v>
          </cell>
          <cell r="G2401" t="str">
            <v>2018款EST</v>
          </cell>
          <cell r="H2401" t="str">
            <v>EA</v>
          </cell>
          <cell r="I2401">
            <v>6</v>
          </cell>
          <cell r="J2401">
            <v>66.937510056099995</v>
          </cell>
          <cell r="K2401">
            <v>69.909542490700005</v>
          </cell>
          <cell r="L2401">
            <v>401.62506033659997</v>
          </cell>
          <cell r="M2401">
            <v>0</v>
          </cell>
          <cell r="N2401">
            <v>64.4287049287</v>
          </cell>
          <cell r="O2401">
            <v>69.909542490700005</v>
          </cell>
          <cell r="P2401">
            <v>-5.4808375619999996</v>
          </cell>
          <cell r="Q2401">
            <v>0</v>
          </cell>
          <cell r="R2401">
            <v>0</v>
          </cell>
        </row>
        <row r="2402">
          <cell r="E2402" t="str">
            <v>SHT0001838</v>
          </cell>
          <cell r="F2402" t="str">
            <v>主驾主边调角器总成</v>
          </cell>
          <cell r="G2402" t="str">
            <v>M3000-H</v>
          </cell>
          <cell r="H2402" t="str">
            <v>EA</v>
          </cell>
          <cell r="I2402">
            <v>-780</v>
          </cell>
          <cell r="J2402">
            <v>37.357496132000001</v>
          </cell>
          <cell r="K2402">
            <v>40.483269999999997</v>
          </cell>
          <cell r="L2402">
            <v>-29138.84698296</v>
          </cell>
          <cell r="M2402">
            <v>0</v>
          </cell>
          <cell r="N2402">
            <v>38.833191711799998</v>
          </cell>
          <cell r="O2402">
            <v>40.483269999999997</v>
          </cell>
          <cell r="P2402">
            <v>-1.6500782882</v>
          </cell>
          <cell r="Q2402">
            <v>0</v>
          </cell>
          <cell r="R2402">
            <v>-10</v>
          </cell>
        </row>
        <row r="2403">
          <cell r="E2403" t="str">
            <v>SHT0001839</v>
          </cell>
          <cell r="F2403" t="str">
            <v>主驾副边调角器总成</v>
          </cell>
          <cell r="G2403" t="str">
            <v>M3000-H</v>
          </cell>
          <cell r="H2403" t="str">
            <v>EA</v>
          </cell>
          <cell r="I2403">
            <v>-780</v>
          </cell>
          <cell r="J2403">
            <v>47.680500421300003</v>
          </cell>
          <cell r="K2403">
            <v>51.670020000000001</v>
          </cell>
          <cell r="L2403">
            <v>-37190.790328613999</v>
          </cell>
          <cell r="M2403">
            <v>0</v>
          </cell>
          <cell r="N2403">
            <v>45.772710845600002</v>
          </cell>
          <cell r="O2403">
            <v>51.670020000000001</v>
          </cell>
          <cell r="P2403">
            <v>-5.8973091544000003</v>
          </cell>
          <cell r="Q2403">
            <v>0</v>
          </cell>
          <cell r="R2403">
            <v>-10</v>
          </cell>
        </row>
        <row r="2404">
          <cell r="E2404" t="str">
            <v>SHT0001844</v>
          </cell>
          <cell r="F2404" t="str">
            <v>H4A司机左罩壳(堵孔)</v>
          </cell>
          <cell r="G2404" t="str">
            <v>SQXM3000-6806001-A</v>
          </cell>
          <cell r="H2404" t="str">
            <v>Ea</v>
          </cell>
          <cell r="I2404">
            <v>-758</v>
          </cell>
          <cell r="J2404">
            <v>7.4214342588999997</v>
          </cell>
          <cell r="K2404">
            <v>8.0424000000000007</v>
          </cell>
          <cell r="L2404">
            <v>-5625.4471682461999</v>
          </cell>
          <cell r="M2404">
            <v>0</v>
          </cell>
          <cell r="N2404">
            <v>7.6706559501999996</v>
          </cell>
          <cell r="O2404">
            <v>8.0424000000000007</v>
          </cell>
          <cell r="P2404">
            <v>-0.37174404979999998</v>
          </cell>
          <cell r="Q2404">
            <v>0</v>
          </cell>
          <cell r="R2404">
            <v>-9</v>
          </cell>
        </row>
        <row r="2405">
          <cell r="E2405" t="str">
            <v>SHT0002280</v>
          </cell>
          <cell r="F2405" t="str">
            <v>驾驶员安全带锁扣</v>
          </cell>
          <cell r="G2405" t="str">
            <v>H4-2.2</v>
          </cell>
          <cell r="H2405" t="str">
            <v>EA</v>
          </cell>
          <cell r="I2405">
            <v>5023</v>
          </cell>
          <cell r="J2405">
            <v>9.2278850329999997</v>
          </cell>
          <cell r="K2405">
            <v>10</v>
          </cell>
          <cell r="L2405">
            <v>46351.666520758998</v>
          </cell>
          <cell r="M2405">
            <v>5000</v>
          </cell>
          <cell r="N2405">
            <v>9.5377697579999996</v>
          </cell>
          <cell r="O2405">
            <v>10</v>
          </cell>
          <cell r="P2405">
            <v>-0.46223024200000001</v>
          </cell>
          <cell r="Q2405">
            <v>47688.848789999996</v>
          </cell>
          <cell r="R2405">
            <v>-1365</v>
          </cell>
        </row>
        <row r="2406">
          <cell r="E2406" t="str">
            <v>SHT0002388</v>
          </cell>
          <cell r="F2406" t="str">
            <v>驾驶员座椅总成</v>
          </cell>
          <cell r="G2406" t="str">
            <v>2020款GTL-A 2.0平台</v>
          </cell>
          <cell r="H2406" t="str">
            <v>EA</v>
          </cell>
          <cell r="I2406">
            <v>0</v>
          </cell>
          <cell r="J2406">
            <v>1128.2105986603001</v>
          </cell>
          <cell r="K2406">
            <v>1128.2105986603001</v>
          </cell>
          <cell r="L2406">
            <v>0</v>
          </cell>
          <cell r="M2406">
            <v>5</v>
          </cell>
          <cell r="N2406">
            <v>1141.5085398603001</v>
          </cell>
          <cell r="O2406">
            <v>1128.2105986603001</v>
          </cell>
          <cell r="P2406">
            <v>13.2979412</v>
          </cell>
          <cell r="Q2406">
            <v>5707.5426993014999</v>
          </cell>
          <cell r="R2406">
            <v>-5</v>
          </cell>
        </row>
        <row r="2407">
          <cell r="E2407" t="str">
            <v>SHT0002389</v>
          </cell>
          <cell r="F2407" t="str">
            <v>驾驶员座椅总成</v>
          </cell>
          <cell r="G2407" t="str">
            <v>H468100000014</v>
          </cell>
          <cell r="H2407" t="str">
            <v>EA</v>
          </cell>
          <cell r="I2407">
            <v>51</v>
          </cell>
          <cell r="J2407">
            <v>1100.1931980915999</v>
          </cell>
          <cell r="K2407">
            <v>1181.8675350603</v>
          </cell>
          <cell r="L2407">
            <v>56109.853102671601</v>
          </cell>
          <cell r="M2407">
            <v>50</v>
          </cell>
          <cell r="N2407">
            <v>1107.2812433572001</v>
          </cell>
          <cell r="O2407">
            <v>1181.8675350603</v>
          </cell>
          <cell r="P2407">
            <v>-74.586291703100002</v>
          </cell>
          <cell r="Q2407">
            <v>55364.06216786</v>
          </cell>
          <cell r="R2407">
            <v>-50</v>
          </cell>
        </row>
        <row r="2408">
          <cell r="E2408" t="str">
            <v>SHT0002390</v>
          </cell>
          <cell r="F2408" t="str">
            <v>驾驶员座椅总成</v>
          </cell>
          <cell r="G2408" t="str">
            <v>H468100000016</v>
          </cell>
          <cell r="H2408" t="str">
            <v>EA</v>
          </cell>
          <cell r="I2408">
            <v>4</v>
          </cell>
          <cell r="J2408">
            <v>1165.3478690371001</v>
          </cell>
          <cell r="K2408">
            <v>1252.4046447696001</v>
          </cell>
          <cell r="L2408">
            <v>4661.3914761484002</v>
          </cell>
          <cell r="M2408">
            <v>10</v>
          </cell>
          <cell r="N2408">
            <v>1177.7640462492</v>
          </cell>
          <cell r="O2408">
            <v>1252.4046447696001</v>
          </cell>
          <cell r="P2408">
            <v>-74.640598520400005</v>
          </cell>
          <cell r="Q2408">
            <v>11777.640462492</v>
          </cell>
          <cell r="R2408">
            <v>-9</v>
          </cell>
        </row>
        <row r="2409">
          <cell r="E2409" t="str">
            <v>SHT0002451</v>
          </cell>
          <cell r="F2409" t="str">
            <v>坐盆钣金电泳</v>
          </cell>
          <cell r="G2409" t="str">
            <v>H6</v>
          </cell>
          <cell r="H2409" t="str">
            <v>EA</v>
          </cell>
          <cell r="I2409">
            <v>-2350</v>
          </cell>
          <cell r="J2409">
            <v>16.806313299999999</v>
          </cell>
          <cell r="K2409">
            <v>18.212530000000001</v>
          </cell>
          <cell r="L2409">
            <v>-39494.836255000002</v>
          </cell>
          <cell r="M2409">
            <v>0</v>
          </cell>
          <cell r="N2409">
            <v>18.866032865499999</v>
          </cell>
          <cell r="O2409">
            <v>18.212530000000001</v>
          </cell>
          <cell r="P2409">
            <v>0.65350286550000003</v>
          </cell>
          <cell r="Q2409">
            <v>0</v>
          </cell>
          <cell r="R2409">
            <v>-228</v>
          </cell>
        </row>
        <row r="2410">
          <cell r="E2410" t="str">
            <v>SHT0002452</v>
          </cell>
          <cell r="F2410" t="str">
            <v>座框骨架总成电泳</v>
          </cell>
          <cell r="G2410" t="str">
            <v>H6</v>
          </cell>
          <cell r="H2410" t="str">
            <v>EA</v>
          </cell>
          <cell r="I2410">
            <v>-1617</v>
          </cell>
          <cell r="J2410">
            <v>25.406803657499999</v>
          </cell>
          <cell r="K2410">
            <v>27.532640000000001</v>
          </cell>
          <cell r="L2410">
            <v>-41082.801514177503</v>
          </cell>
          <cell r="M2410">
            <v>0</v>
          </cell>
          <cell r="N2410">
            <v>27.289781577999999</v>
          </cell>
          <cell r="O2410">
            <v>27.532640000000001</v>
          </cell>
          <cell r="P2410">
            <v>-0.24285842199999999</v>
          </cell>
          <cell r="Q2410">
            <v>0</v>
          </cell>
          <cell r="R2410">
            <v>-78</v>
          </cell>
        </row>
        <row r="2411">
          <cell r="E2411" t="str">
            <v>SHT0002453</v>
          </cell>
          <cell r="F2411" t="str">
            <v>副司机底座焊接总成电泳</v>
          </cell>
          <cell r="G2411" t="str">
            <v>H6</v>
          </cell>
          <cell r="H2411" t="str">
            <v>EA</v>
          </cell>
          <cell r="I2411">
            <v>-1614</v>
          </cell>
          <cell r="J2411">
            <v>76.943111244600004</v>
          </cell>
          <cell r="K2411">
            <v>83.38109</v>
          </cell>
          <cell r="L2411">
            <v>-124186.18154878401</v>
          </cell>
          <cell r="M2411">
            <v>0</v>
          </cell>
          <cell r="N2411">
            <v>74.146545796500007</v>
          </cell>
          <cell r="O2411">
            <v>83.38109</v>
          </cell>
          <cell r="P2411">
            <v>-9.2345442035000005</v>
          </cell>
          <cell r="Q2411">
            <v>0</v>
          </cell>
          <cell r="R2411">
            <v>-78</v>
          </cell>
        </row>
        <row r="2412">
          <cell r="E2412" t="str">
            <v>SHT0002500</v>
          </cell>
          <cell r="F2412" t="str">
            <v>副驾驶员座椅总成</v>
          </cell>
          <cell r="G2412" t="str">
            <v>H0681020100A0</v>
          </cell>
          <cell r="H2412" t="str">
            <v>EA</v>
          </cell>
          <cell r="I2412">
            <v>47</v>
          </cell>
          <cell r="J2412">
            <v>228.01966766149999</v>
          </cell>
          <cell r="K2412">
            <v>236.9885388836</v>
          </cell>
          <cell r="L2412">
            <v>10716.924380090501</v>
          </cell>
          <cell r="M2412">
            <v>10</v>
          </cell>
          <cell r="N2412">
            <v>232.16962791629999</v>
          </cell>
          <cell r="O2412">
            <v>236.9885388836</v>
          </cell>
          <cell r="P2412">
            <v>-4.8189109672999999</v>
          </cell>
          <cell r="Q2412">
            <v>2321.6962791629999</v>
          </cell>
          <cell r="R2412">
            <v>-8</v>
          </cell>
        </row>
        <row r="2413">
          <cell r="E2413" t="str">
            <v>SHT0002506</v>
          </cell>
          <cell r="F2413" t="str">
            <v>驾驶员靠背骨架总成</v>
          </cell>
          <cell r="G2413" t="str">
            <v>H4-2.0带塑料件</v>
          </cell>
          <cell r="H2413" t="str">
            <v>EA</v>
          </cell>
          <cell r="I2413">
            <v>-1766</v>
          </cell>
          <cell r="J2413">
            <v>62.728320265699999</v>
          </cell>
          <cell r="K2413">
            <v>67.976920000000007</v>
          </cell>
          <cell r="L2413">
            <v>-110778.213589226</v>
          </cell>
          <cell r="M2413">
            <v>0</v>
          </cell>
          <cell r="N2413">
            <v>64.911075651000004</v>
          </cell>
          <cell r="O2413">
            <v>67.976920000000007</v>
          </cell>
          <cell r="P2413">
            <v>-3.0658443489999998</v>
          </cell>
          <cell r="Q2413">
            <v>0</v>
          </cell>
          <cell r="R2413">
            <v>-73</v>
          </cell>
        </row>
        <row r="2414">
          <cell r="E2414" t="str">
            <v>SHT0002507</v>
          </cell>
          <cell r="F2414" t="str">
            <v>副驾驶员靠背骨架总成</v>
          </cell>
          <cell r="G2414" t="str">
            <v>H4-2.0带塑料件</v>
          </cell>
          <cell r="H2414" t="str">
            <v>EA</v>
          </cell>
          <cell r="I2414">
            <v>-144</v>
          </cell>
          <cell r="J2414">
            <v>44.773698180099998</v>
          </cell>
          <cell r="K2414">
            <v>48.52</v>
          </cell>
          <cell r="L2414">
            <v>-6447.4125379343996</v>
          </cell>
          <cell r="M2414">
            <v>0</v>
          </cell>
          <cell r="N2414">
            <v>46.2772588658</v>
          </cell>
          <cell r="O2414">
            <v>48.52</v>
          </cell>
          <cell r="P2414">
            <v>-2.2427411342000001</v>
          </cell>
          <cell r="Q2414">
            <v>0</v>
          </cell>
          <cell r="R2414">
            <v>0</v>
          </cell>
        </row>
        <row r="2415">
          <cell r="E2415" t="str">
            <v>SHT0002519</v>
          </cell>
          <cell r="F2415" t="str">
            <v>D04调角器左罩壳</v>
          </cell>
          <cell r="H2415" t="str">
            <v>Ea</v>
          </cell>
          <cell r="I2415">
            <v>-588</v>
          </cell>
          <cell r="J2415">
            <v>7.0731923335999998</v>
          </cell>
          <cell r="K2415">
            <v>7.6650200000000002</v>
          </cell>
          <cell r="L2415">
            <v>-4159.0370921568001</v>
          </cell>
          <cell r="M2415">
            <v>0</v>
          </cell>
          <cell r="N2415">
            <v>7.3107195950000001</v>
          </cell>
          <cell r="O2415">
            <v>7.6650200000000002</v>
          </cell>
          <cell r="P2415">
            <v>-0.35430040499999998</v>
          </cell>
          <cell r="Q2415">
            <v>0</v>
          </cell>
          <cell r="R2415">
            <v>0</v>
          </cell>
        </row>
        <row r="2416">
          <cell r="E2416" t="str">
            <v>SHT0002520</v>
          </cell>
          <cell r="F2416" t="str">
            <v>D04调角器右罩壳</v>
          </cell>
          <cell r="H2416" t="str">
            <v>Ea</v>
          </cell>
          <cell r="I2416">
            <v>-450</v>
          </cell>
          <cell r="J2416">
            <v>7.2345603590999996</v>
          </cell>
          <cell r="K2416">
            <v>7.8398899999999996</v>
          </cell>
          <cell r="L2416">
            <v>-3255.5521615950001</v>
          </cell>
          <cell r="M2416">
            <v>0</v>
          </cell>
          <cell r="N2416">
            <v>7.4775065747999996</v>
          </cell>
          <cell r="O2416">
            <v>7.8398899999999996</v>
          </cell>
          <cell r="P2416">
            <v>-0.3623834252</v>
          </cell>
          <cell r="Q2416">
            <v>0</v>
          </cell>
          <cell r="R2416">
            <v>0</v>
          </cell>
        </row>
        <row r="2417">
          <cell r="E2417" t="str">
            <v>SHT0002557</v>
          </cell>
          <cell r="F2417" t="str">
            <v>驾驶员靠背焊接总成电泳</v>
          </cell>
          <cell r="G2417" t="str">
            <v>重汽T5-2.0双扶手</v>
          </cell>
          <cell r="H2417" t="str">
            <v>EA</v>
          </cell>
          <cell r="I2417">
            <v>-97.999998821999995</v>
          </cell>
          <cell r="J2417">
            <v>52.890831919599997</v>
          </cell>
          <cell r="K2417">
            <v>57.316310000000001</v>
          </cell>
          <cell r="L2417">
            <v>-5183.3014658153998</v>
          </cell>
          <cell r="M2417">
            <v>0</v>
          </cell>
          <cell r="N2417">
            <v>57.313812839100002</v>
          </cell>
          <cell r="O2417">
            <v>57.316310000000001</v>
          </cell>
          <cell r="P2417">
            <v>-2.4971608999999999E-3</v>
          </cell>
          <cell r="Q2417">
            <v>0</v>
          </cell>
          <cell r="R2417">
            <v>0</v>
          </cell>
        </row>
        <row r="2418">
          <cell r="E2418" t="str">
            <v>SHT0002614</v>
          </cell>
          <cell r="F2418" t="str">
            <v>扶手支架总成电泳</v>
          </cell>
          <cell r="G2418" t="str">
            <v>重汽T5-2.0</v>
          </cell>
          <cell r="H2418" t="str">
            <v>EA</v>
          </cell>
          <cell r="I2418">
            <v>-94</v>
          </cell>
          <cell r="J2418">
            <v>9.6499408108000004</v>
          </cell>
          <cell r="K2418">
            <v>10.457369999999999</v>
          </cell>
          <cell r="L2418">
            <v>-907.09443621519995</v>
          </cell>
          <cell r="M2418">
            <v>0</v>
          </cell>
          <cell r="N2418">
            <v>8.2283770367999995</v>
          </cell>
          <cell r="O2418">
            <v>10.457369999999999</v>
          </cell>
          <cell r="P2418">
            <v>-2.2289929632000001</v>
          </cell>
          <cell r="Q2418">
            <v>0</v>
          </cell>
          <cell r="R2418">
            <v>0</v>
          </cell>
        </row>
        <row r="2419">
          <cell r="E2419" t="str">
            <v>SHT0002639</v>
          </cell>
          <cell r="F2419" t="str">
            <v>副司机座框总成电泳</v>
          </cell>
          <cell r="G2419" t="str">
            <v>重汽T5-2.0翻折</v>
          </cell>
          <cell r="H2419" t="str">
            <v>EA</v>
          </cell>
          <cell r="I2419">
            <v>-6</v>
          </cell>
          <cell r="J2419">
            <v>40.708805595199998</v>
          </cell>
          <cell r="K2419">
            <v>44.114989999999999</v>
          </cell>
          <cell r="L2419">
            <v>-244.2528335712</v>
          </cell>
          <cell r="M2419">
            <v>0</v>
          </cell>
          <cell r="N2419">
            <v>27.233823482799998</v>
          </cell>
          <cell r="O2419">
            <v>44.114989999999999</v>
          </cell>
          <cell r="P2419">
            <v>-16.8811665172</v>
          </cell>
          <cell r="Q2419">
            <v>0</v>
          </cell>
          <cell r="R2419">
            <v>0</v>
          </cell>
        </row>
        <row r="2420">
          <cell r="E2420" t="str">
            <v>SHT0002640</v>
          </cell>
          <cell r="F2420" t="str">
            <v>副驾底支架焊接总成电泳</v>
          </cell>
          <cell r="G2420" t="str">
            <v>重汽T5-2.0翻折</v>
          </cell>
          <cell r="H2420" t="str">
            <v>EA</v>
          </cell>
          <cell r="I2420">
            <v>-6</v>
          </cell>
          <cell r="J2420">
            <v>60.656983051799997</v>
          </cell>
          <cell r="K2420">
            <v>65.73227</v>
          </cell>
          <cell r="L2420">
            <v>-363.94189831080001</v>
          </cell>
          <cell r="M2420">
            <v>0</v>
          </cell>
          <cell r="N2420">
            <v>64.354422794599998</v>
          </cell>
          <cell r="O2420">
            <v>65.73227</v>
          </cell>
          <cell r="P2420">
            <v>-1.3778472053999999</v>
          </cell>
          <cell r="Q2420">
            <v>0</v>
          </cell>
          <cell r="R2420">
            <v>0</v>
          </cell>
        </row>
        <row r="2421">
          <cell r="E2421" t="str">
            <v>SHT0002642</v>
          </cell>
          <cell r="F2421" t="str">
            <v>驾驶员座垫前横梁总成电泳</v>
          </cell>
          <cell r="G2421" t="str">
            <v>济南轻卡统帅</v>
          </cell>
          <cell r="H2421" t="str">
            <v>EA</v>
          </cell>
          <cell r="I2421">
            <v>-5066</v>
          </cell>
          <cell r="J2421">
            <v>7.0042231207999999</v>
          </cell>
          <cell r="K2421">
            <v>7.5902799999999999</v>
          </cell>
          <cell r="L2421">
            <v>-35483.394329972798</v>
          </cell>
          <cell r="M2421">
            <v>0</v>
          </cell>
          <cell r="N2421">
            <v>7.5200354901999997</v>
          </cell>
          <cell r="O2421">
            <v>7.5902799999999999</v>
          </cell>
          <cell r="P2421">
            <v>-7.0244509799999993E-2</v>
          </cell>
          <cell r="Q2421">
            <v>0</v>
          </cell>
          <cell r="R2421">
            <v>-805</v>
          </cell>
        </row>
        <row r="2422">
          <cell r="E2422" t="str">
            <v>SHT0002680</v>
          </cell>
          <cell r="F2422" t="str">
            <v>主驾支腿焊接总成电泳</v>
          </cell>
          <cell r="G2422" t="str">
            <v>福田奥杰EVC3</v>
          </cell>
          <cell r="H2422" t="str">
            <v>EA</v>
          </cell>
          <cell r="I2422">
            <v>-2796</v>
          </cell>
          <cell r="J2422">
            <v>86.932344698199998</v>
          </cell>
          <cell r="K2422">
            <v>93.054943499999993</v>
          </cell>
          <cell r="L2422">
            <v>-243062.83577616699</v>
          </cell>
          <cell r="M2422">
            <v>0</v>
          </cell>
          <cell r="N2422">
            <v>84.620504882899994</v>
          </cell>
          <cell r="O2422">
            <v>93.054943499999993</v>
          </cell>
          <cell r="P2422">
            <v>-8.4344386170999996</v>
          </cell>
          <cell r="Q2422">
            <v>0</v>
          </cell>
          <cell r="R2422">
            <v>-840</v>
          </cell>
        </row>
        <row r="2423">
          <cell r="E2423" t="str">
            <v>SHT0002681</v>
          </cell>
          <cell r="F2423" t="str">
            <v>副驾支腿焊接总成电泳</v>
          </cell>
          <cell r="G2423" t="str">
            <v>福田奥杰EVC3</v>
          </cell>
          <cell r="H2423" t="str">
            <v>EA</v>
          </cell>
          <cell r="I2423">
            <v>-2886</v>
          </cell>
          <cell r="J2423">
            <v>89.140155604300006</v>
          </cell>
          <cell r="K2423">
            <v>95.422302999999999</v>
          </cell>
          <cell r="L2423">
            <v>-257258.48907400999</v>
          </cell>
          <cell r="M2423">
            <v>0</v>
          </cell>
          <cell r="N2423">
            <v>8.9318699318999997</v>
          </cell>
          <cell r="O2423">
            <v>95.422302999999999</v>
          </cell>
          <cell r="P2423">
            <v>-86.490433068100003</v>
          </cell>
          <cell r="Q2423">
            <v>0</v>
          </cell>
          <cell r="R2423">
            <v>-804</v>
          </cell>
        </row>
        <row r="2424">
          <cell r="E2424" t="str">
            <v>SHT0002701</v>
          </cell>
          <cell r="F2424" t="str">
            <v>2490上卧铺骨架木板</v>
          </cell>
          <cell r="H2424" t="str">
            <v>EA</v>
          </cell>
          <cell r="I2424">
            <v>2</v>
          </cell>
          <cell r="J2424">
            <v>27.683655098999999</v>
          </cell>
          <cell r="K2424">
            <v>30</v>
          </cell>
          <cell r="L2424">
            <v>55.367310197999998</v>
          </cell>
          <cell r="M2424">
            <v>0</v>
          </cell>
          <cell r="N2424">
            <v>21.459981955500002</v>
          </cell>
          <cell r="O2424">
            <v>30</v>
          </cell>
          <cell r="P2424">
            <v>-8.5400180445</v>
          </cell>
          <cell r="Q2424">
            <v>0</v>
          </cell>
          <cell r="R2424">
            <v>0</v>
          </cell>
        </row>
        <row r="2425">
          <cell r="E2425" t="str">
            <v>SHT0002748</v>
          </cell>
          <cell r="F2425" t="str">
            <v>11款右舵底座模块化</v>
          </cell>
          <cell r="G2425" t="str">
            <v>气囊减震</v>
          </cell>
          <cell r="H2425" t="str">
            <v>EA</v>
          </cell>
          <cell r="I2425">
            <v>-208</v>
          </cell>
          <cell r="J2425">
            <v>369.60469146809999</v>
          </cell>
          <cell r="K2425">
            <v>400.53023000000002</v>
          </cell>
          <cell r="L2425">
            <v>-76877.775825364806</v>
          </cell>
          <cell r="M2425">
            <v>0</v>
          </cell>
          <cell r="N2425">
            <v>377.23493183530002</v>
          </cell>
          <cell r="O2425">
            <v>400.53023000000002</v>
          </cell>
          <cell r="P2425">
            <v>-23.2952981647</v>
          </cell>
          <cell r="Q2425">
            <v>0</v>
          </cell>
          <cell r="R2425">
            <v>0</v>
          </cell>
        </row>
        <row r="2426">
          <cell r="E2426" t="str">
            <v>SHT0002749</v>
          </cell>
          <cell r="F2426" t="str">
            <v>右舵标准底座模块化</v>
          </cell>
          <cell r="G2426" t="str">
            <v>机械减震</v>
          </cell>
          <cell r="H2426" t="str">
            <v>EA</v>
          </cell>
          <cell r="I2426">
            <v>-58</v>
          </cell>
          <cell r="J2426">
            <v>355.6148486427</v>
          </cell>
          <cell r="K2426">
            <v>385.36982999999998</v>
          </cell>
          <cell r="L2426">
            <v>-20625.661221276601</v>
          </cell>
          <cell r="M2426">
            <v>0</v>
          </cell>
          <cell r="N2426">
            <v>351.44103499059997</v>
          </cell>
          <cell r="O2426">
            <v>385.36982999999998</v>
          </cell>
          <cell r="P2426">
            <v>-33.928795009399998</v>
          </cell>
          <cell r="Q2426">
            <v>0</v>
          </cell>
          <cell r="R2426">
            <v>0</v>
          </cell>
        </row>
        <row r="2427">
          <cell r="E2427" t="str">
            <v>SHT0002755</v>
          </cell>
          <cell r="F2427" t="str">
            <v>驾驶员安全带总成</v>
          </cell>
          <cell r="G2427" t="str">
            <v>H4不带吊环</v>
          </cell>
          <cell r="H2427" t="str">
            <v>EA</v>
          </cell>
          <cell r="I2427">
            <v>17</v>
          </cell>
          <cell r="J2427">
            <v>33.118879383399999</v>
          </cell>
          <cell r="K2427">
            <v>35.89</v>
          </cell>
          <cell r="L2427">
            <v>563.02094951779998</v>
          </cell>
          <cell r="M2427">
            <v>0</v>
          </cell>
          <cell r="N2427">
            <v>34.231055661500001</v>
          </cell>
          <cell r="O2427">
            <v>35.89</v>
          </cell>
          <cell r="P2427">
            <v>-1.6589443385</v>
          </cell>
          <cell r="Q2427">
            <v>0</v>
          </cell>
          <cell r="R2427">
            <v>-11</v>
          </cell>
        </row>
        <row r="2428">
          <cell r="E2428" t="str">
            <v>SHT0002756</v>
          </cell>
          <cell r="F2428" t="str">
            <v>副驾驶员安全带总成</v>
          </cell>
          <cell r="G2428" t="str">
            <v>H4不带吊环</v>
          </cell>
          <cell r="H2428" t="str">
            <v>EA</v>
          </cell>
          <cell r="I2428">
            <v>474</v>
          </cell>
          <cell r="J2428">
            <v>33.118879383399999</v>
          </cell>
          <cell r="K2428">
            <v>35.89</v>
          </cell>
          <cell r="L2428">
            <v>15698.348827731599</v>
          </cell>
          <cell r="M2428">
            <v>0</v>
          </cell>
          <cell r="N2428">
            <v>34.231055661500001</v>
          </cell>
          <cell r="O2428">
            <v>35.89</v>
          </cell>
          <cell r="P2428">
            <v>-1.6589443385</v>
          </cell>
          <cell r="Q2428">
            <v>0</v>
          </cell>
          <cell r="R2428">
            <v>0</v>
          </cell>
        </row>
        <row r="2429">
          <cell r="E2429" t="str">
            <v>SHT0002768</v>
          </cell>
          <cell r="F2429" t="str">
            <v>驾驶员安全带卷轴器总成</v>
          </cell>
          <cell r="G2429" t="str">
            <v>H4-2.2</v>
          </cell>
          <cell r="H2429" t="str">
            <v>EA</v>
          </cell>
          <cell r="I2429">
            <v>844</v>
          </cell>
          <cell r="J2429">
            <v>26.4757249482</v>
          </cell>
          <cell r="K2429">
            <v>28.690999999999999</v>
          </cell>
          <cell r="L2429">
            <v>22345.511856280798</v>
          </cell>
          <cell r="M2429">
            <v>4270</v>
          </cell>
          <cell r="N2429">
            <v>27.364815212700002</v>
          </cell>
          <cell r="O2429">
            <v>28.690999999999999</v>
          </cell>
          <cell r="P2429">
            <v>-1.3261847872999999</v>
          </cell>
          <cell r="Q2429">
            <v>116847.760958229</v>
          </cell>
          <cell r="R2429">
            <v>-1389</v>
          </cell>
        </row>
        <row r="2430">
          <cell r="E2430" t="str">
            <v>SHT0002769</v>
          </cell>
          <cell r="F2430" t="str">
            <v>副驾安全带卷轴器总成</v>
          </cell>
          <cell r="G2430" t="str">
            <v>H4-2.2</v>
          </cell>
          <cell r="H2430" t="str">
            <v>EA</v>
          </cell>
          <cell r="I2430">
            <v>24</v>
          </cell>
          <cell r="J2430">
            <v>26.4757249482</v>
          </cell>
          <cell r="K2430">
            <v>28.690999999999999</v>
          </cell>
          <cell r="L2430">
            <v>635.41739875680003</v>
          </cell>
          <cell r="M2430">
            <v>5000</v>
          </cell>
          <cell r="N2430">
            <v>27.364815212700002</v>
          </cell>
          <cell r="O2430">
            <v>28.690999999999999</v>
          </cell>
          <cell r="P2430">
            <v>-1.3261847872999999</v>
          </cell>
          <cell r="Q2430">
            <v>136824.07606349999</v>
          </cell>
          <cell r="R2430">
            <v>-1284</v>
          </cell>
        </row>
        <row r="2431">
          <cell r="E2431" t="str">
            <v>SHT0002770</v>
          </cell>
          <cell r="F2431" t="str">
            <v>副驾安全带锁扣总成</v>
          </cell>
          <cell r="G2431" t="str">
            <v>H4-2.2</v>
          </cell>
          <cell r="H2431" t="str">
            <v>EA</v>
          </cell>
          <cell r="I2431">
            <v>3014</v>
          </cell>
          <cell r="J2431">
            <v>9.2278850329999997</v>
          </cell>
          <cell r="K2431">
            <v>10</v>
          </cell>
          <cell r="L2431">
            <v>27812.845489462001</v>
          </cell>
          <cell r="M2431">
            <v>6000</v>
          </cell>
          <cell r="N2431">
            <v>9.5377697579999996</v>
          </cell>
          <cell r="O2431">
            <v>10</v>
          </cell>
          <cell r="P2431">
            <v>-0.46223024200000001</v>
          </cell>
          <cell r="Q2431">
            <v>57226.618547999999</v>
          </cell>
          <cell r="R2431">
            <v>-1284</v>
          </cell>
        </row>
        <row r="2432">
          <cell r="E2432" t="str">
            <v>SHT0002773</v>
          </cell>
          <cell r="F2432" t="str">
            <v>坐垫翻折限位钣金电泳</v>
          </cell>
          <cell r="G2432" t="str">
            <v>H6</v>
          </cell>
          <cell r="H2432" t="str">
            <v>EA</v>
          </cell>
          <cell r="I2432">
            <v>-1380</v>
          </cell>
          <cell r="J2432">
            <v>6.6214732400000004E-2</v>
          </cell>
          <cell r="K2432">
            <v>6.2370000000000002E-2</v>
          </cell>
          <cell r="L2432">
            <v>-91.376330711999998</v>
          </cell>
          <cell r="M2432">
            <v>0</v>
          </cell>
          <cell r="N2432">
            <v>6.8304425200000005E-2</v>
          </cell>
          <cell r="O2432">
            <v>6.2370000000000002E-2</v>
          </cell>
          <cell r="P2432">
            <v>5.9344252000000002E-3</v>
          </cell>
          <cell r="Q2432">
            <v>0</v>
          </cell>
          <cell r="R2432">
            <v>-78</v>
          </cell>
        </row>
        <row r="2433">
          <cell r="E2433" t="str">
            <v>SHT0010016</v>
          </cell>
          <cell r="F2433" t="str">
            <v>气动腰托按钮堵盖</v>
          </cell>
          <cell r="H2433" t="str">
            <v>EA</v>
          </cell>
          <cell r="I2433">
            <v>36</v>
          </cell>
          <cell r="J2433">
            <v>5.5367310199999999E-2</v>
          </cell>
          <cell r="K2433">
            <v>0.06</v>
          </cell>
          <cell r="L2433">
            <v>1.9932231672</v>
          </cell>
          <cell r="M2433">
            <v>8</v>
          </cell>
          <cell r="N2433">
            <v>0.06</v>
          </cell>
          <cell r="O2433">
            <v>0.06</v>
          </cell>
          <cell r="P2433">
            <v>0</v>
          </cell>
          <cell r="Q2433">
            <v>0.48</v>
          </cell>
          <cell r="R2433">
            <v>-44</v>
          </cell>
        </row>
        <row r="2434">
          <cell r="E2434" t="str">
            <v>SHT0010033</v>
          </cell>
          <cell r="F2434" t="str">
            <v>主驾底座模块化总成</v>
          </cell>
          <cell r="G2434" t="str">
            <v>H6标准悬挂座椅</v>
          </cell>
          <cell r="H2434" t="str">
            <v>EA</v>
          </cell>
          <cell r="I2434">
            <v>-1964</v>
          </cell>
          <cell r="J2434">
            <v>842.5760815786</v>
          </cell>
          <cell r="K2434">
            <v>913.07605000000001</v>
          </cell>
          <cell r="L2434">
            <v>-1654819.4242203699</v>
          </cell>
          <cell r="M2434">
            <v>0</v>
          </cell>
          <cell r="N2434">
            <v>779.56552900470001</v>
          </cell>
          <cell r="O2434">
            <v>913.07605000000001</v>
          </cell>
          <cell r="P2434">
            <v>-133.5105209953</v>
          </cell>
          <cell r="Q2434">
            <v>0</v>
          </cell>
          <cell r="R2434">
            <v>-155</v>
          </cell>
        </row>
        <row r="2435">
          <cell r="E2435" t="str">
            <v>SHT0010039</v>
          </cell>
          <cell r="F2435" t="str">
            <v>延伸锁止钣金</v>
          </cell>
          <cell r="H2435" t="str">
            <v>EA</v>
          </cell>
          <cell r="I2435">
            <v>92</v>
          </cell>
          <cell r="J2435">
            <v>2.0024510522000001</v>
          </cell>
          <cell r="K2435">
            <v>2.17</v>
          </cell>
          <cell r="L2435">
            <v>184.22549680239999</v>
          </cell>
          <cell r="M2435">
            <v>146</v>
          </cell>
          <cell r="N2435">
            <v>2.0696960375</v>
          </cell>
          <cell r="O2435">
            <v>2.17</v>
          </cell>
          <cell r="P2435">
            <v>-0.1003039625</v>
          </cell>
          <cell r="Q2435">
            <v>302.17562147500001</v>
          </cell>
          <cell r="R2435">
            <v>-242</v>
          </cell>
        </row>
        <row r="2436">
          <cell r="E2436" t="str">
            <v>SHT0010244</v>
          </cell>
          <cell r="F2436" t="str">
            <v>副驾靠背骨架焊接总成</v>
          </cell>
          <cell r="G2436" t="str">
            <v>H4A</v>
          </cell>
          <cell r="H2436" t="str">
            <v>EA</v>
          </cell>
          <cell r="I2436">
            <v>-24474</v>
          </cell>
          <cell r="J2436">
            <v>40.509261809199998</v>
          </cell>
          <cell r="K2436">
            <v>43.89875</v>
          </cell>
          <cell r="L2436">
            <v>-991423.67351836106</v>
          </cell>
          <cell r="M2436">
            <v>0</v>
          </cell>
          <cell r="N2436">
            <v>41.971623463999997</v>
          </cell>
          <cell r="O2436">
            <v>43.89875</v>
          </cell>
          <cell r="P2436">
            <v>-1.9271265360000001</v>
          </cell>
          <cell r="Q2436">
            <v>0</v>
          </cell>
          <cell r="R2436">
            <v>-1284</v>
          </cell>
        </row>
        <row r="2437">
          <cell r="E2437" t="str">
            <v>SHT0010251</v>
          </cell>
          <cell r="F2437" t="str">
            <v>主驾高度调节机构总成</v>
          </cell>
          <cell r="H2437" t="str">
            <v>EA</v>
          </cell>
          <cell r="I2437">
            <v>149</v>
          </cell>
          <cell r="J2437">
            <v>32.3529649257</v>
          </cell>
          <cell r="K2437">
            <v>35.06</v>
          </cell>
          <cell r="L2437">
            <v>4820.5917739293</v>
          </cell>
          <cell r="M2437">
            <v>300</v>
          </cell>
          <cell r="N2437">
            <v>33.439420771499996</v>
          </cell>
          <cell r="O2437">
            <v>35.06</v>
          </cell>
          <cell r="P2437">
            <v>-1.6205792285</v>
          </cell>
          <cell r="Q2437">
            <v>10031.826231450001</v>
          </cell>
          <cell r="R2437">
            <v>-161</v>
          </cell>
        </row>
        <row r="2438">
          <cell r="E2438" t="str">
            <v>SHT0010331</v>
          </cell>
          <cell r="F2438" t="str">
            <v>驾驶员左侧罩壳</v>
          </cell>
          <cell r="G2438" t="str">
            <v>H6</v>
          </cell>
          <cell r="H2438" t="str">
            <v>EA</v>
          </cell>
          <cell r="I2438">
            <v>-1880</v>
          </cell>
          <cell r="J2438">
            <v>9.9977028861000008</v>
          </cell>
          <cell r="K2438">
            <v>10.83423</v>
          </cell>
          <cell r="L2438">
            <v>-18795.681425867999</v>
          </cell>
          <cell r="M2438">
            <v>0</v>
          </cell>
          <cell r="N2438">
            <v>10.3334391245</v>
          </cell>
          <cell r="O2438">
            <v>10.83423</v>
          </cell>
          <cell r="P2438">
            <v>-0.50079087550000001</v>
          </cell>
          <cell r="Q2438">
            <v>0</v>
          </cell>
          <cell r="R2438">
            <v>-155</v>
          </cell>
        </row>
        <row r="2439">
          <cell r="E2439" t="str">
            <v>SHT0010332</v>
          </cell>
          <cell r="F2439" t="str">
            <v>驾驶员标配前罩壳</v>
          </cell>
          <cell r="G2439" t="str">
            <v>H6</v>
          </cell>
          <cell r="H2439" t="str">
            <v>EA</v>
          </cell>
          <cell r="I2439">
            <v>-2432</v>
          </cell>
          <cell r="J2439">
            <v>6.7643165656999997</v>
          </cell>
          <cell r="K2439">
            <v>7.3303000000000003</v>
          </cell>
          <cell r="L2439">
            <v>-16450.817887782399</v>
          </cell>
          <cell r="M2439">
            <v>0</v>
          </cell>
          <cell r="N2439">
            <v>6.9914713656999998</v>
          </cell>
          <cell r="O2439">
            <v>7.3303000000000003</v>
          </cell>
          <cell r="P2439">
            <v>-0.33882863429999999</v>
          </cell>
          <cell r="Q2439">
            <v>0</v>
          </cell>
          <cell r="R2439">
            <v>-228</v>
          </cell>
        </row>
        <row r="2440">
          <cell r="E2440" t="str">
            <v>SHT0010333</v>
          </cell>
          <cell r="F2440" t="str">
            <v>驾驶员右侧罩壳</v>
          </cell>
          <cell r="G2440" t="str">
            <v>H6</v>
          </cell>
          <cell r="H2440" t="str">
            <v>EA</v>
          </cell>
          <cell r="I2440">
            <v>-1899</v>
          </cell>
          <cell r="J2440">
            <v>7.6788922513999998</v>
          </cell>
          <cell r="K2440">
            <v>8.3214000000000006</v>
          </cell>
          <cell r="L2440">
            <v>-14582.216385408599</v>
          </cell>
          <cell r="M2440">
            <v>0</v>
          </cell>
          <cell r="N2440">
            <v>7.9367597264</v>
          </cell>
          <cell r="O2440">
            <v>8.3214000000000006</v>
          </cell>
          <cell r="P2440">
            <v>-0.38464027360000003</v>
          </cell>
          <cell r="Q2440">
            <v>0</v>
          </cell>
          <cell r="R2440">
            <v>-155</v>
          </cell>
        </row>
        <row r="2441">
          <cell r="E2441" t="str">
            <v>SHT0010336</v>
          </cell>
          <cell r="F2441" t="str">
            <v>驾驶员靠背调节手柄</v>
          </cell>
          <cell r="H2441" t="str">
            <v>EA</v>
          </cell>
          <cell r="I2441">
            <v>-160</v>
          </cell>
          <cell r="J2441">
            <v>19.222718046899999</v>
          </cell>
          <cell r="K2441">
            <v>20.831119999999999</v>
          </cell>
          <cell r="L2441">
            <v>-3075.6348875039998</v>
          </cell>
          <cell r="M2441">
            <v>0</v>
          </cell>
          <cell r="N2441">
            <v>19.754724100499999</v>
          </cell>
          <cell r="O2441">
            <v>20.831119999999999</v>
          </cell>
          <cell r="P2441">
            <v>-1.0763958995</v>
          </cell>
          <cell r="Q2441">
            <v>0</v>
          </cell>
          <cell r="R2441">
            <v>0</v>
          </cell>
        </row>
        <row r="2442">
          <cell r="E2442" t="str">
            <v>SHT0010354</v>
          </cell>
          <cell r="F2442" t="str">
            <v>坐盆延伸手柄</v>
          </cell>
          <cell r="G2442" t="str">
            <v>H6</v>
          </cell>
          <cell r="H2442" t="str">
            <v>EA</v>
          </cell>
          <cell r="I2442">
            <v>-2210</v>
          </cell>
          <cell r="J2442">
            <v>6.1981765911000002</v>
          </cell>
          <cell r="K2442">
            <v>6.7167899999999996</v>
          </cell>
          <cell r="L2442">
            <v>-13697.970266331</v>
          </cell>
          <cell r="M2442">
            <v>0</v>
          </cell>
          <cell r="N2442">
            <v>6.3525170941000004</v>
          </cell>
          <cell r="O2442">
            <v>6.7167899999999996</v>
          </cell>
          <cell r="P2442">
            <v>-0.3642729059</v>
          </cell>
          <cell r="Q2442">
            <v>0</v>
          </cell>
          <cell r="R2442">
            <v>-228</v>
          </cell>
        </row>
        <row r="2443">
          <cell r="E2443" t="str">
            <v>SHT0010365</v>
          </cell>
          <cell r="F2443" t="str">
            <v>安全带吊环罩壳</v>
          </cell>
          <cell r="G2443" t="str">
            <v>H6</v>
          </cell>
          <cell r="H2443" t="str">
            <v>EA</v>
          </cell>
          <cell r="I2443">
            <v>-3428</v>
          </cell>
          <cell r="J2443">
            <v>4.1854364470999998</v>
          </cell>
          <cell r="K2443">
            <v>4.5356399999999999</v>
          </cell>
          <cell r="L2443">
            <v>-14347.676140658799</v>
          </cell>
          <cell r="M2443">
            <v>0</v>
          </cell>
          <cell r="N2443">
            <v>4.3259890025000001</v>
          </cell>
          <cell r="O2443">
            <v>4.5356399999999999</v>
          </cell>
          <cell r="P2443">
            <v>-0.20965099749999999</v>
          </cell>
          <cell r="Q2443">
            <v>0</v>
          </cell>
          <cell r="R2443">
            <v>-212</v>
          </cell>
        </row>
        <row r="2444">
          <cell r="E2444" t="str">
            <v>SHT0010399</v>
          </cell>
          <cell r="F2444" t="str">
            <v>副司机靠背骨架总成</v>
          </cell>
          <cell r="H2444" t="str">
            <v>EA</v>
          </cell>
          <cell r="I2444">
            <v>-1605</v>
          </cell>
          <cell r="J2444">
            <v>179.63260308810001</v>
          </cell>
          <cell r="K2444">
            <v>194.66281000000001</v>
          </cell>
          <cell r="L2444">
            <v>-288310.32795640099</v>
          </cell>
          <cell r="M2444">
            <v>0</v>
          </cell>
          <cell r="N2444">
            <v>174.5900294903</v>
          </cell>
          <cell r="O2444">
            <v>194.66281000000001</v>
          </cell>
          <cell r="P2444">
            <v>-20.072780509699999</v>
          </cell>
          <cell r="Q2444">
            <v>0</v>
          </cell>
          <cell r="R2444">
            <v>-78</v>
          </cell>
        </row>
        <row r="2445">
          <cell r="E2445" t="str">
            <v>SHT0010465</v>
          </cell>
          <cell r="F2445" t="str">
            <v>气管防护长弹簧</v>
          </cell>
          <cell r="G2445" t="str">
            <v>黑色Ф5.5*55mm</v>
          </cell>
          <cell r="H2445" t="str">
            <v>EA</v>
          </cell>
          <cell r="I2445">
            <v>409</v>
          </cell>
          <cell r="J2445">
            <v>0.1718232193</v>
          </cell>
          <cell r="K2445">
            <v>0.1862</v>
          </cell>
          <cell r="L2445">
            <v>70.275696693699999</v>
          </cell>
          <cell r="M2445">
            <v>637</v>
          </cell>
          <cell r="N2445">
            <v>0.17759327289999999</v>
          </cell>
          <cell r="O2445">
            <v>0.1862</v>
          </cell>
          <cell r="P2445">
            <v>-8.6067270999999994E-3</v>
          </cell>
          <cell r="Q2445">
            <v>113.12691483730001</v>
          </cell>
          <cell r="R2445">
            <v>-491</v>
          </cell>
        </row>
        <row r="2446">
          <cell r="E2446" t="str">
            <v>SHT0010506</v>
          </cell>
          <cell r="F2446" t="str">
            <v>主驾底座模块化总成</v>
          </cell>
          <cell r="G2446" t="str">
            <v>H3-2.0</v>
          </cell>
          <cell r="H2446" t="str">
            <v>EA</v>
          </cell>
          <cell r="I2446">
            <v>-748</v>
          </cell>
          <cell r="J2446">
            <v>478.760494558</v>
          </cell>
          <cell r="K2446">
            <v>518.81930999999997</v>
          </cell>
          <cell r="L2446">
            <v>-358112.84992938401</v>
          </cell>
          <cell r="M2446">
            <v>0</v>
          </cell>
          <cell r="N2446">
            <v>469.63919154220002</v>
          </cell>
          <cell r="O2446">
            <v>518.81930999999997</v>
          </cell>
          <cell r="P2446">
            <v>-49.180118457799999</v>
          </cell>
          <cell r="Q2446">
            <v>0</v>
          </cell>
          <cell r="R2446">
            <v>-10</v>
          </cell>
        </row>
        <row r="2447">
          <cell r="E2447" t="str">
            <v>SHT0010519</v>
          </cell>
          <cell r="F2447" t="str">
            <v>驾驶员座垫泡沫总成</v>
          </cell>
          <cell r="G2447" t="str">
            <v>H3舒适性</v>
          </cell>
          <cell r="H2447" t="str">
            <v>EA</v>
          </cell>
          <cell r="I2447">
            <v>73</v>
          </cell>
          <cell r="J2447">
            <v>28.0290025999</v>
          </cell>
          <cell r="K2447">
            <v>28.285344365</v>
          </cell>
          <cell r="L2447">
            <v>2046.1171897926999</v>
          </cell>
          <cell r="M2447">
            <v>0</v>
          </cell>
          <cell r="N2447">
            <v>29.008305736699999</v>
          </cell>
          <cell r="O2447">
            <v>28.285344365</v>
          </cell>
          <cell r="P2447">
            <v>0.72296137169999997</v>
          </cell>
          <cell r="Q2447">
            <v>0</v>
          </cell>
          <cell r="R2447">
            <v>-9</v>
          </cell>
        </row>
        <row r="2448">
          <cell r="E2448" t="str">
            <v>SHT0010520</v>
          </cell>
          <cell r="F2448" t="str">
            <v>变阻尼弹簧</v>
          </cell>
          <cell r="G2448" t="str">
            <v>φ0.7Φ5.1（内径）*36</v>
          </cell>
          <cell r="H2448" t="str">
            <v>EA</v>
          </cell>
          <cell r="I2448">
            <v>973</v>
          </cell>
          <cell r="J2448">
            <v>0.108519928</v>
          </cell>
          <cell r="K2448">
            <v>0.1176</v>
          </cell>
          <cell r="L2448">
            <v>105.58988994400001</v>
          </cell>
          <cell r="M2448">
            <v>500</v>
          </cell>
          <cell r="N2448">
            <v>0.1121641724</v>
          </cell>
          <cell r="O2448">
            <v>0.1176</v>
          </cell>
          <cell r="P2448">
            <v>-5.4358276000000001E-3</v>
          </cell>
          <cell r="Q2448">
            <v>56.082086199999999</v>
          </cell>
          <cell r="R2448">
            <v>-375</v>
          </cell>
        </row>
        <row r="2449">
          <cell r="E2449" t="str">
            <v>SHT0010601</v>
          </cell>
          <cell r="F2449" t="str">
            <v>安全带高调器总成</v>
          </cell>
          <cell r="H2449" t="str">
            <v>EA</v>
          </cell>
          <cell r="I2449">
            <v>1074</v>
          </cell>
          <cell r="J2449">
            <v>28.578759947199998</v>
          </cell>
          <cell r="K2449">
            <v>30.97</v>
          </cell>
          <cell r="L2449">
            <v>30693.588183292799</v>
          </cell>
          <cell r="M2449">
            <v>0</v>
          </cell>
          <cell r="N2449">
            <v>29.5384729405</v>
          </cell>
          <cell r="O2449">
            <v>30.97</v>
          </cell>
          <cell r="P2449">
            <v>-1.4315270595</v>
          </cell>
          <cell r="Q2449">
            <v>0</v>
          </cell>
          <cell r="R2449">
            <v>-102</v>
          </cell>
        </row>
        <row r="2450">
          <cell r="E2450" t="str">
            <v>SHT0010636</v>
          </cell>
          <cell r="F2450" t="str">
            <v>主驾高配安全带总成</v>
          </cell>
          <cell r="H2450" t="str">
            <v>EA</v>
          </cell>
          <cell r="I2450">
            <v>46</v>
          </cell>
          <cell r="J2450">
            <v>161.94938232909999</v>
          </cell>
          <cell r="K2450">
            <v>175.5</v>
          </cell>
          <cell r="L2450">
            <v>7449.6715871386004</v>
          </cell>
          <cell r="M2450">
            <v>180</v>
          </cell>
          <cell r="N2450">
            <v>167.3878592529</v>
          </cell>
          <cell r="O2450">
            <v>175.5</v>
          </cell>
          <cell r="P2450">
            <v>-8.1121407470999998</v>
          </cell>
          <cell r="Q2450">
            <v>30129.814665522001</v>
          </cell>
          <cell r="R2450">
            <v>-46</v>
          </cell>
        </row>
        <row r="2451">
          <cell r="E2451" t="str">
            <v>SHT0010657</v>
          </cell>
          <cell r="F2451" t="str">
            <v>驾驶员后侧罩壳</v>
          </cell>
          <cell r="G2451" t="str">
            <v>H6</v>
          </cell>
          <cell r="H2451" t="str">
            <v>EA</v>
          </cell>
          <cell r="I2451">
            <v>-2397</v>
          </cell>
          <cell r="J2451">
            <v>8.9205226382999996</v>
          </cell>
          <cell r="K2451">
            <v>9.6669199999999993</v>
          </cell>
          <cell r="L2451">
            <v>-21382.492764005099</v>
          </cell>
          <cell r="M2451">
            <v>0</v>
          </cell>
          <cell r="N2451">
            <v>9.2200857229000004</v>
          </cell>
          <cell r="O2451">
            <v>9.6669199999999993</v>
          </cell>
          <cell r="P2451">
            <v>-0.44683427710000001</v>
          </cell>
          <cell r="Q2451">
            <v>0</v>
          </cell>
          <cell r="R2451">
            <v>-228</v>
          </cell>
        </row>
        <row r="2452">
          <cell r="E2452" t="str">
            <v>SHT0010667</v>
          </cell>
          <cell r="F2452" t="str">
            <v>高配安全带出口罩壳</v>
          </cell>
          <cell r="G2452" t="str">
            <v>H6</v>
          </cell>
          <cell r="H2452" t="str">
            <v>EA</v>
          </cell>
          <cell r="I2452">
            <v>-464</v>
          </cell>
          <cell r="J2452">
            <v>24.2017526068</v>
          </cell>
          <cell r="K2452">
            <v>26.226759999999999</v>
          </cell>
          <cell r="L2452">
            <v>-11229.6132095552</v>
          </cell>
          <cell r="M2452">
            <v>0</v>
          </cell>
          <cell r="N2452">
            <v>9.4147420659000005</v>
          </cell>
          <cell r="O2452">
            <v>26.226759999999999</v>
          </cell>
          <cell r="P2452">
            <v>-16.812017934099998</v>
          </cell>
          <cell r="Q2452">
            <v>0</v>
          </cell>
          <cell r="R2452">
            <v>-94</v>
          </cell>
        </row>
        <row r="2453">
          <cell r="E2453" t="str">
            <v>SHT0010668</v>
          </cell>
          <cell r="F2453" t="str">
            <v>标配安全带出口罩壳</v>
          </cell>
          <cell r="G2453" t="str">
            <v>H6</v>
          </cell>
          <cell r="H2453" t="str">
            <v>EA</v>
          </cell>
          <cell r="I2453">
            <v>-1495</v>
          </cell>
          <cell r="J2453">
            <v>23.0814227686</v>
          </cell>
          <cell r="K2453">
            <v>25.012689999999999</v>
          </cell>
          <cell r="L2453">
            <v>-34506.727039056997</v>
          </cell>
          <cell r="M2453">
            <v>0</v>
          </cell>
          <cell r="N2453">
            <v>9.3612065641999997</v>
          </cell>
          <cell r="O2453">
            <v>25.012689999999999</v>
          </cell>
          <cell r="P2453">
            <v>-15.651483435799999</v>
          </cell>
          <cell r="Q2453">
            <v>0</v>
          </cell>
          <cell r="R2453">
            <v>-61</v>
          </cell>
        </row>
        <row r="2454">
          <cell r="E2454" t="str">
            <v>SHT0010674</v>
          </cell>
          <cell r="F2454" t="str">
            <v>副驾驶安全带出口罩壳</v>
          </cell>
          <cell r="G2454" t="str">
            <v>H6</v>
          </cell>
          <cell r="H2454" t="str">
            <v>EA</v>
          </cell>
          <cell r="I2454">
            <v>-1933</v>
          </cell>
          <cell r="J2454">
            <v>23.0814227686</v>
          </cell>
          <cell r="K2454">
            <v>25.012689999999999</v>
          </cell>
          <cell r="L2454">
            <v>-44616.390211703801</v>
          </cell>
          <cell r="M2454">
            <v>0</v>
          </cell>
          <cell r="N2454">
            <v>9.3612065641999997</v>
          </cell>
          <cell r="O2454">
            <v>25.012689999999999</v>
          </cell>
          <cell r="P2454">
            <v>-15.651483435799999</v>
          </cell>
          <cell r="Q2454">
            <v>0</v>
          </cell>
          <cell r="R2454">
            <v>-151</v>
          </cell>
        </row>
        <row r="2455">
          <cell r="E2455" t="str">
            <v>SHT0010675</v>
          </cell>
          <cell r="F2455" t="str">
            <v>副驾驶员副边罩壳</v>
          </cell>
          <cell r="G2455" t="str">
            <v>H6</v>
          </cell>
          <cell r="H2455" t="str">
            <v>EA</v>
          </cell>
          <cell r="I2455">
            <v>-1250</v>
          </cell>
          <cell r="J2455">
            <v>10.0981576426</v>
          </cell>
          <cell r="K2455">
            <v>10.94309</v>
          </cell>
          <cell r="L2455">
            <v>-12622.69705325</v>
          </cell>
          <cell r="M2455">
            <v>0</v>
          </cell>
          <cell r="N2455">
            <v>10.437267286100001</v>
          </cell>
          <cell r="O2455">
            <v>10.94309</v>
          </cell>
          <cell r="P2455">
            <v>-0.5058227139</v>
          </cell>
          <cell r="Q2455">
            <v>0</v>
          </cell>
          <cell r="R2455">
            <v>-78</v>
          </cell>
        </row>
        <row r="2456">
          <cell r="E2456" t="str">
            <v>SHT0010676</v>
          </cell>
          <cell r="F2456" t="str">
            <v>副驾驶员主边罩壳</v>
          </cell>
          <cell r="G2456" t="str">
            <v>H6</v>
          </cell>
          <cell r="H2456" t="str">
            <v>EA</v>
          </cell>
          <cell r="I2456">
            <v>-1406</v>
          </cell>
          <cell r="J2456">
            <v>10.343379459399999</v>
          </cell>
          <cell r="K2456">
            <v>11.208830000000001</v>
          </cell>
          <cell r="L2456">
            <v>-14542.7915199164</v>
          </cell>
          <cell r="M2456">
            <v>0</v>
          </cell>
          <cell r="N2456">
            <v>10.6907239797</v>
          </cell>
          <cell r="O2456">
            <v>11.208830000000001</v>
          </cell>
          <cell r="P2456">
            <v>-0.51810602029999997</v>
          </cell>
          <cell r="Q2456">
            <v>0</v>
          </cell>
          <cell r="R2456">
            <v>-78</v>
          </cell>
        </row>
        <row r="2457">
          <cell r="E2457" t="str">
            <v>SHT0010677</v>
          </cell>
          <cell r="F2457" t="str">
            <v>副驾标配靠背调节手柄</v>
          </cell>
          <cell r="H2457" t="str">
            <v>EA</v>
          </cell>
          <cell r="I2457">
            <v>-52</v>
          </cell>
          <cell r="J2457">
            <v>7.5906921261999996</v>
          </cell>
          <cell r="K2457">
            <v>8.2258200000000006</v>
          </cell>
          <cell r="L2457">
            <v>-394.71599056240001</v>
          </cell>
          <cell r="M2457">
            <v>0</v>
          </cell>
          <cell r="N2457">
            <v>7.7322794805999999</v>
          </cell>
          <cell r="O2457">
            <v>8.2258200000000006</v>
          </cell>
          <cell r="P2457">
            <v>-0.49354051939999999</v>
          </cell>
          <cell r="Q2457">
            <v>0</v>
          </cell>
          <cell r="R2457">
            <v>0</v>
          </cell>
        </row>
        <row r="2458">
          <cell r="E2458" t="str">
            <v>SHT0010756</v>
          </cell>
          <cell r="F2458" t="str">
            <v>主驾高配靠背骨架总成</v>
          </cell>
          <cell r="G2458" t="str">
            <v>H6四气袋腰托双扶手</v>
          </cell>
          <cell r="H2458" t="str">
            <v>EA</v>
          </cell>
          <cell r="I2458">
            <v>-487</v>
          </cell>
          <cell r="J2458">
            <v>201.74255103190001</v>
          </cell>
          <cell r="K2458">
            <v>218.62273999999999</v>
          </cell>
          <cell r="L2458">
            <v>-98248.622352535298</v>
          </cell>
          <cell r="M2458">
            <v>0</v>
          </cell>
          <cell r="N2458">
            <v>194.5835793455</v>
          </cell>
          <cell r="O2458">
            <v>218.62273999999999</v>
          </cell>
          <cell r="P2458">
            <v>-24.039160654500002</v>
          </cell>
          <cell r="Q2458">
            <v>0</v>
          </cell>
          <cell r="R2458">
            <v>-92</v>
          </cell>
        </row>
        <row r="2459">
          <cell r="E2459" t="str">
            <v>SHT0010758</v>
          </cell>
          <cell r="F2459" t="str">
            <v>主驾低配靠背骨架总成</v>
          </cell>
          <cell r="G2459" t="str">
            <v>H6两气袋腰托双扶手</v>
          </cell>
          <cell r="H2459" t="str">
            <v>EA</v>
          </cell>
          <cell r="I2459">
            <v>-1417</v>
          </cell>
          <cell r="J2459">
            <v>199.98066171470001</v>
          </cell>
          <cell r="K2459">
            <v>216.71342999999999</v>
          </cell>
          <cell r="L2459">
            <v>-283372.59764972999</v>
          </cell>
          <cell r="M2459">
            <v>0</v>
          </cell>
          <cell r="N2459">
            <v>192.5677526316</v>
          </cell>
          <cell r="O2459">
            <v>216.71342999999999</v>
          </cell>
          <cell r="P2459">
            <v>-24.145677368400001</v>
          </cell>
          <cell r="Q2459">
            <v>0</v>
          </cell>
          <cell r="R2459">
            <v>-61</v>
          </cell>
        </row>
        <row r="2460">
          <cell r="E2460" t="str">
            <v>SHT0010802</v>
          </cell>
          <cell r="F2460" t="str">
            <v>延伸锁止钣金固定螺栓</v>
          </cell>
          <cell r="H2460" t="str">
            <v>EA</v>
          </cell>
          <cell r="I2460">
            <v>778</v>
          </cell>
          <cell r="J2460">
            <v>0.51676156179999999</v>
          </cell>
          <cell r="K2460">
            <v>0.56000000000000005</v>
          </cell>
          <cell r="L2460">
            <v>402.04049508039998</v>
          </cell>
          <cell r="M2460">
            <v>8000</v>
          </cell>
          <cell r="N2460">
            <v>0.53411510640000004</v>
          </cell>
          <cell r="O2460">
            <v>0.56000000000000005</v>
          </cell>
          <cell r="P2460">
            <v>-2.58848936E-2</v>
          </cell>
          <cell r="Q2460">
            <v>4272.9208511999996</v>
          </cell>
          <cell r="R2460">
            <v>-232</v>
          </cell>
        </row>
        <row r="2461">
          <cell r="E2461" t="str">
            <v>SHT0010877</v>
          </cell>
          <cell r="F2461" t="str">
            <v>安全带高调解锁按钮限位块</v>
          </cell>
          <cell r="H2461" t="str">
            <v>EA</v>
          </cell>
          <cell r="I2461">
            <v>4999</v>
          </cell>
          <cell r="J2461">
            <v>0.13841827549999999</v>
          </cell>
          <cell r="K2461">
            <v>0.15</v>
          </cell>
          <cell r="L2461">
            <v>691.95295922449998</v>
          </cell>
          <cell r="M2461">
            <v>0</v>
          </cell>
          <cell r="N2461">
            <v>0.14306654639999999</v>
          </cell>
          <cell r="O2461">
            <v>0.15</v>
          </cell>
          <cell r="P2461">
            <v>-6.9334536000000002E-3</v>
          </cell>
          <cell r="Q2461">
            <v>0</v>
          </cell>
          <cell r="R2461">
            <v>-102</v>
          </cell>
        </row>
        <row r="2462">
          <cell r="E2462" t="str">
            <v>SHT0010878</v>
          </cell>
          <cell r="F2462" t="str">
            <v>安全带高调解锁按钮底座</v>
          </cell>
          <cell r="G2462" t="str">
            <v>H6</v>
          </cell>
          <cell r="H2462" t="str">
            <v>EA</v>
          </cell>
          <cell r="I2462">
            <v>-537</v>
          </cell>
          <cell r="J2462">
            <v>3.4979036448</v>
          </cell>
          <cell r="K2462">
            <v>3.7905799999999998</v>
          </cell>
          <cell r="L2462">
            <v>-1878.3742572576</v>
          </cell>
          <cell r="M2462">
            <v>0</v>
          </cell>
          <cell r="N2462">
            <v>3.6153679289</v>
          </cell>
          <cell r="O2462">
            <v>3.7905799999999998</v>
          </cell>
          <cell r="P2462">
            <v>-0.17521207110000001</v>
          </cell>
          <cell r="Q2462">
            <v>0</v>
          </cell>
          <cell r="R2462">
            <v>-94</v>
          </cell>
        </row>
        <row r="2463">
          <cell r="E2463" t="str">
            <v>SHT0010879</v>
          </cell>
          <cell r="F2463" t="str">
            <v>安全带高调解锁按钮</v>
          </cell>
          <cell r="G2463" t="str">
            <v>H6</v>
          </cell>
          <cell r="H2463" t="str">
            <v>EA</v>
          </cell>
          <cell r="I2463">
            <v>-533</v>
          </cell>
          <cell r="J2463">
            <v>3.3561356470999999</v>
          </cell>
          <cell r="K2463">
            <v>3.6369500000000001</v>
          </cell>
          <cell r="L2463">
            <v>-1788.8202999043001</v>
          </cell>
          <cell r="M2463">
            <v>0</v>
          </cell>
          <cell r="N2463">
            <v>3.4688391721</v>
          </cell>
          <cell r="O2463">
            <v>3.6369500000000001</v>
          </cell>
          <cell r="P2463">
            <v>-0.16811082790000001</v>
          </cell>
          <cell r="Q2463">
            <v>0</v>
          </cell>
          <cell r="R2463">
            <v>-94</v>
          </cell>
        </row>
        <row r="2464">
          <cell r="E2464" t="str">
            <v>SHT0010882</v>
          </cell>
          <cell r="F2464" t="str">
            <v>高配安全带出口罩壳底座</v>
          </cell>
          <cell r="G2464" t="str">
            <v>H6</v>
          </cell>
          <cell r="H2464" t="str">
            <v>EA</v>
          </cell>
          <cell r="I2464">
            <v>-533</v>
          </cell>
          <cell r="J2464">
            <v>9.9691702656000007</v>
          </cell>
          <cell r="K2464">
            <v>10.80331</v>
          </cell>
          <cell r="L2464">
            <v>-5313.5677515648003</v>
          </cell>
          <cell r="M2464">
            <v>0</v>
          </cell>
          <cell r="N2464">
            <v>9.8157957463999992</v>
          </cell>
          <cell r="O2464">
            <v>10.80331</v>
          </cell>
          <cell r="P2464">
            <v>-0.9875142536</v>
          </cell>
          <cell r="Q2464">
            <v>0</v>
          </cell>
          <cell r="R2464">
            <v>-94</v>
          </cell>
        </row>
        <row r="2465">
          <cell r="E2465" t="str">
            <v>SHT0010883</v>
          </cell>
          <cell r="F2465" t="str">
            <v>标配安全带出口罩壳底座</v>
          </cell>
          <cell r="G2465" t="str">
            <v>H6</v>
          </cell>
          <cell r="H2465" t="str">
            <v>EA</v>
          </cell>
          <cell r="I2465">
            <v>-1187</v>
          </cell>
          <cell r="J2465">
            <v>10.933530391</v>
          </cell>
          <cell r="K2465">
            <v>11.84836</v>
          </cell>
          <cell r="L2465">
            <v>-12978.100574116999</v>
          </cell>
          <cell r="M2465">
            <v>0</v>
          </cell>
          <cell r="N2465">
            <v>10.6124475033</v>
          </cell>
          <cell r="O2465">
            <v>11.84836</v>
          </cell>
          <cell r="P2465">
            <v>-1.2359124966999999</v>
          </cell>
          <cell r="Q2465">
            <v>0</v>
          </cell>
          <cell r="R2465">
            <v>-61</v>
          </cell>
        </row>
        <row r="2466">
          <cell r="E2466" t="str">
            <v>SHT0010907</v>
          </cell>
          <cell r="F2466" t="str">
            <v>阻尼调节机构总成</v>
          </cell>
          <cell r="H2466" t="str">
            <v>EA</v>
          </cell>
          <cell r="I2466">
            <v>1155</v>
          </cell>
          <cell r="J2466">
            <v>12.7067976904</v>
          </cell>
          <cell r="K2466">
            <v>13.77</v>
          </cell>
          <cell r="L2466">
            <v>14676.351332411999</v>
          </cell>
          <cell r="M2466">
            <v>0</v>
          </cell>
          <cell r="N2466">
            <v>13.1335089568</v>
          </cell>
          <cell r="O2466">
            <v>13.77</v>
          </cell>
          <cell r="P2466">
            <v>-0.63649104320000005</v>
          </cell>
          <cell r="Q2466">
            <v>0</v>
          </cell>
          <cell r="R2466">
            <v>-242</v>
          </cell>
        </row>
        <row r="2467">
          <cell r="E2467" t="str">
            <v>SHT0010935</v>
          </cell>
          <cell r="F2467" t="str">
            <v>驾驶员座垫护面总成</v>
          </cell>
          <cell r="G2467" t="str">
            <v>2020款GTL-A</v>
          </cell>
          <cell r="H2467" t="str">
            <v>EA</v>
          </cell>
          <cell r="I2467">
            <v>628</v>
          </cell>
          <cell r="J2467">
            <v>20.4104185399</v>
          </cell>
          <cell r="K2467">
            <v>21.288063300000001</v>
          </cell>
          <cell r="L2467">
            <v>12817.7428430572</v>
          </cell>
          <cell r="M2467">
            <v>0</v>
          </cell>
          <cell r="N2467">
            <v>19.856514077500002</v>
          </cell>
          <cell r="O2467">
            <v>21.288063300000001</v>
          </cell>
          <cell r="P2467">
            <v>-1.4315492224999999</v>
          </cell>
          <cell r="Q2467">
            <v>0</v>
          </cell>
          <cell r="R2467">
            <v>-5</v>
          </cell>
        </row>
        <row r="2468">
          <cell r="E2468" t="str">
            <v>SHT0010936</v>
          </cell>
          <cell r="F2468" t="str">
            <v>驾驶员座垫护面总成</v>
          </cell>
          <cell r="G2468" t="str">
            <v>2020款GTL-B</v>
          </cell>
          <cell r="H2468" t="str">
            <v>EA</v>
          </cell>
          <cell r="I2468">
            <v>113</v>
          </cell>
          <cell r="J2468">
            <v>24.605408985499999</v>
          </cell>
          <cell r="K2468">
            <v>25.834056700000001</v>
          </cell>
          <cell r="L2468">
            <v>2780.4112153615001</v>
          </cell>
          <cell r="M2468">
            <v>70</v>
          </cell>
          <cell r="N2468">
            <v>24.099687579000001</v>
          </cell>
          <cell r="O2468">
            <v>25.834056700000001</v>
          </cell>
          <cell r="P2468">
            <v>-1.7343691210000001</v>
          </cell>
          <cell r="Q2468">
            <v>1686.97813053</v>
          </cell>
          <cell r="R2468">
            <v>-96</v>
          </cell>
        </row>
        <row r="2469">
          <cell r="E2469" t="str">
            <v>SHT0010937</v>
          </cell>
          <cell r="F2469" t="str">
            <v>驾驶员座垫护面总成</v>
          </cell>
          <cell r="G2469" t="str">
            <v>2020款EST</v>
          </cell>
          <cell r="H2469" t="str">
            <v>EA</v>
          </cell>
          <cell r="I2469">
            <v>42</v>
          </cell>
          <cell r="J2469">
            <v>50.257455434400001</v>
          </cell>
          <cell r="K2469">
            <v>52.926845200000002</v>
          </cell>
          <cell r="L2469">
            <v>2110.8131282447998</v>
          </cell>
          <cell r="M2469">
            <v>0</v>
          </cell>
          <cell r="N2469">
            <v>52.113731537900001</v>
          </cell>
          <cell r="O2469">
            <v>52.926845200000002</v>
          </cell>
          <cell r="P2469">
            <v>-0.81311366210000002</v>
          </cell>
          <cell r="Q2469">
            <v>0</v>
          </cell>
          <cell r="R2469">
            <v>-14</v>
          </cell>
        </row>
        <row r="2470">
          <cell r="E2470" t="str">
            <v>SHT0010938</v>
          </cell>
          <cell r="F2470" t="str">
            <v>驾驶员座垫泡沫总成</v>
          </cell>
          <cell r="G2470" t="str">
            <v>H4-2.0</v>
          </cell>
          <cell r="H2470" t="str">
            <v>EA</v>
          </cell>
          <cell r="I2470">
            <v>1521</v>
          </cell>
          <cell r="J2470">
            <v>27.211420161500001</v>
          </cell>
          <cell r="K2470">
            <v>27.3993532245</v>
          </cell>
          <cell r="L2470">
            <v>41388.570065641499</v>
          </cell>
          <cell r="M2470">
            <v>474</v>
          </cell>
          <cell r="N2470">
            <v>28.1632677861</v>
          </cell>
          <cell r="O2470">
            <v>27.3993532245</v>
          </cell>
          <cell r="P2470">
            <v>0.76391456160000004</v>
          </cell>
          <cell r="Q2470">
            <v>13349.3889306114</v>
          </cell>
          <cell r="R2470">
            <v>-1105</v>
          </cell>
        </row>
        <row r="2471">
          <cell r="E2471" t="str">
            <v>SHT0010944</v>
          </cell>
          <cell r="F2471" t="str">
            <v>副驾高配靠背骨架总成</v>
          </cell>
          <cell r="G2471" t="str">
            <v>H6两气袋腰托双扶手</v>
          </cell>
          <cell r="H2471" t="str">
            <v>EA</v>
          </cell>
          <cell r="I2471">
            <v>-382</v>
          </cell>
          <cell r="J2471">
            <v>200.01974180779999</v>
          </cell>
          <cell r="K2471">
            <v>216.75577999999999</v>
          </cell>
          <cell r="L2471">
            <v>-76407.541370579595</v>
          </cell>
          <cell r="M2471">
            <v>0</v>
          </cell>
          <cell r="N2471">
            <v>192.56192505429999</v>
          </cell>
          <cell r="O2471">
            <v>216.75577999999999</v>
          </cell>
          <cell r="P2471">
            <v>-24.1938549457</v>
          </cell>
          <cell r="Q2471">
            <v>0</v>
          </cell>
          <cell r="R2471">
            <v>-73</v>
          </cell>
        </row>
        <row r="2472">
          <cell r="E2472" t="str">
            <v>SHT0010954</v>
          </cell>
          <cell r="F2472" t="str">
            <v>驾驶员通风开关</v>
          </cell>
          <cell r="G2472" t="str">
            <v>一汽轻卡</v>
          </cell>
          <cell r="H2472" t="str">
            <v>EA</v>
          </cell>
          <cell r="I2472">
            <v>95</v>
          </cell>
          <cell r="J2472">
            <v>14.561602582100001</v>
          </cell>
          <cell r="K2472">
            <v>15.78</v>
          </cell>
          <cell r="L2472">
            <v>1383.3522452995001</v>
          </cell>
          <cell r="M2472">
            <v>632</v>
          </cell>
          <cell r="N2472">
            <v>14.5990826578</v>
          </cell>
          <cell r="O2472">
            <v>15.78</v>
          </cell>
          <cell r="P2472">
            <v>-1.1809173422000001</v>
          </cell>
          <cell r="Q2472">
            <v>9226.6202397296001</v>
          </cell>
          <cell r="R2472">
            <v>-650</v>
          </cell>
        </row>
        <row r="2473">
          <cell r="E2473" t="str">
            <v>SHT0010956</v>
          </cell>
          <cell r="F2473" t="str">
            <v>转接风道</v>
          </cell>
          <cell r="H2473" t="str">
            <v>EA</v>
          </cell>
          <cell r="I2473">
            <v>0</v>
          </cell>
          <cell r="J2473">
            <v>6.6444999999999999</v>
          </cell>
          <cell r="K2473">
            <v>6.6444999999999999</v>
          </cell>
          <cell r="L2473">
            <v>0</v>
          </cell>
          <cell r="M2473">
            <v>56</v>
          </cell>
          <cell r="N2473">
            <v>6.4451999999999998</v>
          </cell>
          <cell r="O2473">
            <v>6.6444999999999999</v>
          </cell>
          <cell r="P2473">
            <v>-0.1993</v>
          </cell>
          <cell r="Q2473">
            <v>360.93119999999999</v>
          </cell>
          <cell r="R2473">
            <v>-56</v>
          </cell>
        </row>
        <row r="2474">
          <cell r="E2474" t="str">
            <v>SHT0010958</v>
          </cell>
          <cell r="F2474" t="str">
            <v>风扇</v>
          </cell>
          <cell r="H2474" t="str">
            <v>EA</v>
          </cell>
          <cell r="I2474">
            <v>3332</v>
          </cell>
          <cell r="J2474">
            <v>55.8992977702</v>
          </cell>
          <cell r="K2474">
            <v>60.576500000000003</v>
          </cell>
          <cell r="L2474">
            <v>186256.460170306</v>
          </cell>
          <cell r="M2474">
            <v>0</v>
          </cell>
          <cell r="N2474">
            <v>56.043172076399998</v>
          </cell>
          <cell r="O2474">
            <v>60.576500000000003</v>
          </cell>
          <cell r="P2474">
            <v>-4.5333279235999999</v>
          </cell>
          <cell r="Q2474">
            <v>0</v>
          </cell>
          <cell r="R2474">
            <v>-880</v>
          </cell>
        </row>
        <row r="2475">
          <cell r="E2475" t="str">
            <v>SHT0010959</v>
          </cell>
          <cell r="F2475" t="str">
            <v>减震钉</v>
          </cell>
          <cell r="H2475" t="str">
            <v>EA</v>
          </cell>
          <cell r="I2475">
            <v>2755</v>
          </cell>
          <cell r="J2475">
            <v>0.40279718170000001</v>
          </cell>
          <cell r="K2475">
            <v>0.4365</v>
          </cell>
          <cell r="L2475">
            <v>1109.7062355835001</v>
          </cell>
          <cell r="M2475">
            <v>2000</v>
          </cell>
          <cell r="N2475">
            <v>0.40382917159999998</v>
          </cell>
          <cell r="O2475">
            <v>0.4365</v>
          </cell>
          <cell r="P2475">
            <v>-3.2670828399999997E-2</v>
          </cell>
          <cell r="Q2475">
            <v>807.65834319999999</v>
          </cell>
          <cell r="R2475">
            <v>-2661</v>
          </cell>
        </row>
        <row r="2476">
          <cell r="E2476" t="str">
            <v>SHT0010981</v>
          </cell>
          <cell r="F2476" t="str">
            <v>驾驶员塑料件支撑板</v>
          </cell>
          <cell r="G2476" t="str">
            <v>H6</v>
          </cell>
          <cell r="H2476" t="str">
            <v>EA</v>
          </cell>
          <cell r="I2476">
            <v>-2051</v>
          </cell>
          <cell r="J2476">
            <v>9.6863632729999996</v>
          </cell>
          <cell r="K2476">
            <v>10.496840000000001</v>
          </cell>
          <cell r="L2476">
            <v>-19866.731072923001</v>
          </cell>
          <cell r="M2476">
            <v>0</v>
          </cell>
          <cell r="N2476">
            <v>9.6254981641999997</v>
          </cell>
          <cell r="O2476">
            <v>10.496840000000001</v>
          </cell>
          <cell r="P2476">
            <v>-0.87134183580000002</v>
          </cell>
          <cell r="Q2476">
            <v>0</v>
          </cell>
          <cell r="R2476">
            <v>-155</v>
          </cell>
        </row>
        <row r="2477">
          <cell r="E2477" t="str">
            <v>SHT0010982</v>
          </cell>
          <cell r="F2477" t="str">
            <v>X3000正司机调角器手柄</v>
          </cell>
          <cell r="G2477" t="str">
            <v>印标识状态</v>
          </cell>
          <cell r="H2477" t="str">
            <v>Ea</v>
          </cell>
          <cell r="I2477">
            <v>106</v>
          </cell>
          <cell r="J2477">
            <v>1.4399191805</v>
          </cell>
          <cell r="K2477">
            <v>1.5604</v>
          </cell>
          <cell r="L2477">
            <v>152.631433133</v>
          </cell>
          <cell r="M2477">
            <v>1117</v>
          </cell>
          <cell r="N2477">
            <v>1.488273593</v>
          </cell>
          <cell r="O2477">
            <v>1.5604</v>
          </cell>
          <cell r="P2477">
            <v>-7.2126407000000003E-2</v>
          </cell>
          <cell r="Q2477">
            <v>1662.4016033810001</v>
          </cell>
          <cell r="R2477">
            <v>-1135</v>
          </cell>
        </row>
        <row r="2478">
          <cell r="E2478" t="str">
            <v>SHT0010983</v>
          </cell>
          <cell r="F2478" t="str">
            <v>X3000副司机调角器手柄</v>
          </cell>
          <cell r="G2478" t="str">
            <v>印标识状态</v>
          </cell>
          <cell r="H2478" t="str">
            <v>Ea</v>
          </cell>
          <cell r="I2478">
            <v>8</v>
          </cell>
          <cell r="J2478">
            <v>1.4265387473</v>
          </cell>
          <cell r="K2478">
            <v>1.5459000000000001</v>
          </cell>
          <cell r="L2478">
            <v>11.4123099784</v>
          </cell>
          <cell r="M2478">
            <v>1451</v>
          </cell>
          <cell r="N2478">
            <v>1.4744438269</v>
          </cell>
          <cell r="O2478">
            <v>1.5459000000000001</v>
          </cell>
          <cell r="P2478">
            <v>-7.1456173100000006E-2</v>
          </cell>
          <cell r="Q2478">
            <v>2139.4179928318999</v>
          </cell>
          <cell r="R2478">
            <v>-1299</v>
          </cell>
        </row>
        <row r="2479">
          <cell r="E2479" t="str">
            <v>SHT0010985</v>
          </cell>
          <cell r="F2479" t="str">
            <v>X3000正司机仰角手柄</v>
          </cell>
          <cell r="G2479" t="str">
            <v>印标识状态</v>
          </cell>
          <cell r="H2479" t="str">
            <v>Ea</v>
          </cell>
          <cell r="I2479">
            <v>147</v>
          </cell>
          <cell r="J2479">
            <v>0.9722499671</v>
          </cell>
          <cell r="K2479">
            <v>1.0536000000000001</v>
          </cell>
          <cell r="L2479">
            <v>142.92074516369999</v>
          </cell>
          <cell r="M2479">
            <v>877</v>
          </cell>
          <cell r="N2479">
            <v>1.0536000000000001</v>
          </cell>
          <cell r="O2479">
            <v>1.0536000000000001</v>
          </cell>
          <cell r="P2479">
            <v>0</v>
          </cell>
          <cell r="Q2479">
            <v>924.00720000000001</v>
          </cell>
          <cell r="R2479">
            <v>-1024</v>
          </cell>
        </row>
        <row r="2480">
          <cell r="E2480" t="str">
            <v>SHT0010998</v>
          </cell>
          <cell r="F2480" t="str">
            <v>主驾底座模块化总成</v>
          </cell>
          <cell r="G2480" t="str">
            <v>H4-2.0</v>
          </cell>
          <cell r="H2480" t="str">
            <v>EA</v>
          </cell>
          <cell r="I2480">
            <v>-4872</v>
          </cell>
          <cell r="J2480">
            <v>629.51741204220002</v>
          </cell>
          <cell r="K2480">
            <v>682.19034999999997</v>
          </cell>
          <cell r="L2480">
            <v>-3067008.8314696001</v>
          </cell>
          <cell r="M2480">
            <v>0</v>
          </cell>
          <cell r="N2480">
            <v>623.80152143570001</v>
          </cell>
          <cell r="O2480">
            <v>682.19034999999997</v>
          </cell>
          <cell r="P2480">
            <v>-58.388828564299999</v>
          </cell>
          <cell r="Q2480">
            <v>0</v>
          </cell>
          <cell r="R2480">
            <v>-112</v>
          </cell>
        </row>
        <row r="2481">
          <cell r="E2481" t="str">
            <v>SHT0011011</v>
          </cell>
          <cell r="F2481" t="str">
            <v>通风加热孔盖板</v>
          </cell>
          <cell r="H2481" t="str">
            <v>EA</v>
          </cell>
          <cell r="I2481">
            <v>1898</v>
          </cell>
          <cell r="J2481">
            <v>0.22146924079999999</v>
          </cell>
          <cell r="K2481">
            <v>0.24</v>
          </cell>
          <cell r="L2481">
            <v>420.34861903839999</v>
          </cell>
          <cell r="M2481">
            <v>0</v>
          </cell>
          <cell r="N2481">
            <v>0.22890647419999999</v>
          </cell>
          <cell r="O2481">
            <v>0.24</v>
          </cell>
          <cell r="P2481">
            <v>-1.10935258E-2</v>
          </cell>
          <cell r="Q2481">
            <v>0</v>
          </cell>
          <cell r="R2481">
            <v>-258</v>
          </cell>
        </row>
        <row r="2482">
          <cell r="E2482" t="str">
            <v>SHT0011019</v>
          </cell>
          <cell r="F2482" t="str">
            <v>低配副司机靠背护面总成</v>
          </cell>
          <cell r="G2482" t="str">
            <v>H6织物面套</v>
          </cell>
          <cell r="H2482" t="str">
            <v>EA</v>
          </cell>
          <cell r="I2482">
            <v>234</v>
          </cell>
          <cell r="J2482">
            <v>69.661304114100005</v>
          </cell>
          <cell r="K2482">
            <v>75.489999999999995</v>
          </cell>
          <cell r="L2482">
            <v>16300.745162699401</v>
          </cell>
          <cell r="M2482">
            <v>180</v>
          </cell>
          <cell r="N2482">
            <v>72.000623903100006</v>
          </cell>
          <cell r="O2482">
            <v>75.489999999999995</v>
          </cell>
          <cell r="P2482">
            <v>-3.4893760969000001</v>
          </cell>
          <cell r="Q2482">
            <v>12960.112302558</v>
          </cell>
          <cell r="R2482">
            <v>-85</v>
          </cell>
        </row>
        <row r="2483">
          <cell r="E2483" t="str">
            <v>SHT0011020</v>
          </cell>
          <cell r="F2483" t="str">
            <v>副驾驶员靠背泡沫总成</v>
          </cell>
          <cell r="G2483" t="str">
            <v>H6低配</v>
          </cell>
          <cell r="H2483" t="str">
            <v>EA</v>
          </cell>
          <cell r="I2483">
            <v>216</v>
          </cell>
          <cell r="J2483">
            <v>36.319196145600003</v>
          </cell>
          <cell r="K2483">
            <v>37.8262341605</v>
          </cell>
          <cell r="L2483">
            <v>7844.9463674496001</v>
          </cell>
          <cell r="M2483">
            <v>24</v>
          </cell>
          <cell r="N2483">
            <v>37.566747944600003</v>
          </cell>
          <cell r="O2483">
            <v>37.8262341605</v>
          </cell>
          <cell r="P2483">
            <v>-0.25948621589999998</v>
          </cell>
          <cell r="Q2483">
            <v>901.60195067040002</v>
          </cell>
          <cell r="R2483">
            <v>-78</v>
          </cell>
        </row>
        <row r="2484">
          <cell r="E2484" t="str">
            <v>SHT0011022</v>
          </cell>
          <cell r="F2484" t="str">
            <v>靠背泡沫预埋钢丝1</v>
          </cell>
          <cell r="H2484" t="str">
            <v>EA</v>
          </cell>
          <cell r="I2484">
            <v>1080</v>
          </cell>
          <cell r="J2484">
            <v>0.27683655099999999</v>
          </cell>
          <cell r="K2484">
            <v>0.3</v>
          </cell>
          <cell r="L2484">
            <v>298.98347508000001</v>
          </cell>
          <cell r="M2484">
            <v>0</v>
          </cell>
          <cell r="N2484">
            <v>0.28613309269999998</v>
          </cell>
          <cell r="O2484">
            <v>0.3</v>
          </cell>
          <cell r="P2484">
            <v>-1.38669073E-2</v>
          </cell>
          <cell r="Q2484">
            <v>0</v>
          </cell>
          <cell r="R2484">
            <v>-48</v>
          </cell>
        </row>
        <row r="2485">
          <cell r="E2485" t="str">
            <v>SHT0011025</v>
          </cell>
          <cell r="F2485" t="str">
            <v>低配副司机座垫护面总成</v>
          </cell>
          <cell r="G2485" t="str">
            <v>H6织物面套</v>
          </cell>
          <cell r="H2485" t="str">
            <v>EA</v>
          </cell>
          <cell r="I2485">
            <v>201</v>
          </cell>
          <cell r="J2485">
            <v>31.6147341231</v>
          </cell>
          <cell r="K2485">
            <v>34.26</v>
          </cell>
          <cell r="L2485">
            <v>6354.5615587431002</v>
          </cell>
          <cell r="M2485">
            <v>280</v>
          </cell>
          <cell r="N2485">
            <v>32.6763991909</v>
          </cell>
          <cell r="O2485">
            <v>34.26</v>
          </cell>
          <cell r="P2485">
            <v>-1.5836008091</v>
          </cell>
          <cell r="Q2485">
            <v>9149.3917734520001</v>
          </cell>
          <cell r="R2485">
            <v>-80</v>
          </cell>
        </row>
        <row r="2486">
          <cell r="E2486" t="str">
            <v>SHT0011026</v>
          </cell>
          <cell r="F2486" t="str">
            <v>副驾驶员座垫泡沫总成</v>
          </cell>
          <cell r="G2486" t="str">
            <v>H6高低配</v>
          </cell>
          <cell r="H2486" t="str">
            <v>EA</v>
          </cell>
          <cell r="I2486">
            <v>209</v>
          </cell>
          <cell r="J2486">
            <v>23.131640903899999</v>
          </cell>
          <cell r="K2486">
            <v>23.535250696199999</v>
          </cell>
          <cell r="L2486">
            <v>4834.5129489151004</v>
          </cell>
          <cell r="M2486">
            <v>32</v>
          </cell>
          <cell r="N2486">
            <v>23.936336954800002</v>
          </cell>
          <cell r="O2486">
            <v>23.535250696199999</v>
          </cell>
          <cell r="P2486">
            <v>0.40108625860000002</v>
          </cell>
          <cell r="Q2486">
            <v>765.96278255360005</v>
          </cell>
          <cell r="R2486">
            <v>-78</v>
          </cell>
        </row>
        <row r="2487">
          <cell r="E2487" t="str">
            <v>SHT0011028</v>
          </cell>
          <cell r="F2487" t="str">
            <v>座垫泡沫预埋钢丝1</v>
          </cell>
          <cell r="G2487" t="str">
            <v>H6</v>
          </cell>
          <cell r="H2487" t="str">
            <v>EA</v>
          </cell>
          <cell r="I2487">
            <v>1130</v>
          </cell>
          <cell r="J2487">
            <v>0.23069712580000001</v>
          </cell>
          <cell r="K2487">
            <v>0.25</v>
          </cell>
          <cell r="L2487">
            <v>260.68775215400001</v>
          </cell>
          <cell r="M2487">
            <v>0</v>
          </cell>
          <cell r="N2487">
            <v>0.23844424389999999</v>
          </cell>
          <cell r="O2487">
            <v>0.25</v>
          </cell>
          <cell r="P2487">
            <v>-1.15557561E-2</v>
          </cell>
          <cell r="Q2487">
            <v>0</v>
          </cell>
          <cell r="R2487">
            <v>-64</v>
          </cell>
        </row>
        <row r="2488">
          <cell r="E2488" t="str">
            <v>SHT0011029</v>
          </cell>
          <cell r="F2488" t="str">
            <v>副驾标配无纺布</v>
          </cell>
          <cell r="G2488" t="str">
            <v>H6</v>
          </cell>
          <cell r="H2488" t="str">
            <v>EA</v>
          </cell>
          <cell r="I2488">
            <v>1175</v>
          </cell>
          <cell r="J2488">
            <v>1.1811692841999999</v>
          </cell>
          <cell r="K2488">
            <v>1.28</v>
          </cell>
          <cell r="L2488">
            <v>1387.8739089349999</v>
          </cell>
          <cell r="M2488">
            <v>0</v>
          </cell>
          <cell r="N2488">
            <v>1.220834529</v>
          </cell>
          <cell r="O2488">
            <v>1.28</v>
          </cell>
          <cell r="P2488">
            <v>-5.9165470999999997E-2</v>
          </cell>
          <cell r="Q2488">
            <v>0</v>
          </cell>
          <cell r="R2488">
            <v>-32</v>
          </cell>
        </row>
        <row r="2489">
          <cell r="E2489" t="str">
            <v>SHT0011030</v>
          </cell>
          <cell r="F2489" t="str">
            <v>副驾驶安全带出口罩壳底座</v>
          </cell>
          <cell r="G2489" t="str">
            <v>H6</v>
          </cell>
          <cell r="H2489" t="str">
            <v>EA</v>
          </cell>
          <cell r="I2489">
            <v>-1656</v>
          </cell>
          <cell r="J2489">
            <v>10.933530391</v>
          </cell>
          <cell r="K2489">
            <v>11.84836</v>
          </cell>
          <cell r="L2489">
            <v>-18105.926327495999</v>
          </cell>
          <cell r="M2489">
            <v>0</v>
          </cell>
          <cell r="N2489">
            <v>10.6124475033</v>
          </cell>
          <cell r="O2489">
            <v>11.84836</v>
          </cell>
          <cell r="P2489">
            <v>-1.2359124966999999</v>
          </cell>
          <cell r="Q2489">
            <v>0</v>
          </cell>
          <cell r="R2489">
            <v>-151</v>
          </cell>
        </row>
        <row r="2490">
          <cell r="E2490" t="str">
            <v>SHT0011046</v>
          </cell>
          <cell r="F2490" t="str">
            <v>阻尼器调节机构</v>
          </cell>
          <cell r="G2490" t="str">
            <v>H4不可回位五档</v>
          </cell>
          <cell r="H2490" t="str">
            <v>EA</v>
          </cell>
          <cell r="I2490">
            <v>1585</v>
          </cell>
          <cell r="J2490">
            <v>16.1211151527</v>
          </cell>
          <cell r="K2490">
            <v>17.47</v>
          </cell>
          <cell r="L2490">
            <v>25551.967517029501</v>
          </cell>
          <cell r="M2490">
            <v>0</v>
          </cell>
          <cell r="N2490">
            <v>16.662483767200001</v>
          </cell>
          <cell r="O2490">
            <v>17.47</v>
          </cell>
          <cell r="P2490">
            <v>-0.80751623279999996</v>
          </cell>
          <cell r="Q2490">
            <v>0</v>
          </cell>
          <cell r="R2490">
            <v>-118</v>
          </cell>
        </row>
        <row r="2491">
          <cell r="E2491" t="str">
            <v>SHT0011060</v>
          </cell>
          <cell r="F2491" t="str">
            <v>副驾驶员座垫泡沫总成</v>
          </cell>
          <cell r="G2491" t="str">
            <v>H4-2.0造型升级</v>
          </cell>
          <cell r="H2491" t="str">
            <v>EA</v>
          </cell>
          <cell r="I2491">
            <v>721</v>
          </cell>
          <cell r="J2491">
            <v>27.8239589945</v>
          </cell>
          <cell r="K2491">
            <v>28.063144364999999</v>
          </cell>
          <cell r="L2491">
            <v>20061.074435034501</v>
          </cell>
          <cell r="M2491">
            <v>191</v>
          </cell>
          <cell r="N2491">
            <v>28.7963764926</v>
          </cell>
          <cell r="O2491">
            <v>28.063144364999999</v>
          </cell>
          <cell r="P2491">
            <v>0.73323212760000001</v>
          </cell>
          <cell r="Q2491">
            <v>5500.1079100866</v>
          </cell>
          <cell r="R2491">
            <v>-252</v>
          </cell>
        </row>
        <row r="2492">
          <cell r="E2492" t="str">
            <v>SHT0011062</v>
          </cell>
          <cell r="F2492" t="str">
            <v>副驾驶员靠背泡沫总成</v>
          </cell>
          <cell r="G2492" t="str">
            <v>H4-2.0造型升级</v>
          </cell>
          <cell r="H2492" t="str">
            <v>EA</v>
          </cell>
          <cell r="I2492">
            <v>616</v>
          </cell>
          <cell r="J2492">
            <v>36.553131533699997</v>
          </cell>
          <cell r="K2492">
            <v>37.522703633399999</v>
          </cell>
          <cell r="L2492">
            <v>22516.729024759199</v>
          </cell>
          <cell r="M2492">
            <v>191</v>
          </cell>
          <cell r="N2492">
            <v>37.818686323999998</v>
          </cell>
          <cell r="O2492">
            <v>37.522703633399999</v>
          </cell>
          <cell r="P2492">
            <v>0.29598269059999999</v>
          </cell>
          <cell r="Q2492">
            <v>7223.3690878839998</v>
          </cell>
          <cell r="R2492">
            <v>-252</v>
          </cell>
        </row>
        <row r="2493">
          <cell r="E2493" t="str">
            <v>SHT0011090</v>
          </cell>
          <cell r="F2493" t="str">
            <v>坐垫3D网格</v>
          </cell>
          <cell r="G2493" t="str">
            <v>H4-2.2</v>
          </cell>
          <cell r="H2493" t="str">
            <v>EA</v>
          </cell>
          <cell r="I2493">
            <v>649</v>
          </cell>
          <cell r="J2493">
            <v>6.6440772238000001</v>
          </cell>
          <cell r="K2493">
            <v>7.2</v>
          </cell>
          <cell r="L2493">
            <v>4312.0061182461995</v>
          </cell>
          <cell r="M2493">
            <v>1000</v>
          </cell>
          <cell r="N2493">
            <v>6.8671942257999996</v>
          </cell>
          <cell r="O2493">
            <v>7.2</v>
          </cell>
          <cell r="P2493">
            <v>-0.33280577420000002</v>
          </cell>
          <cell r="Q2493">
            <v>6867.1942257999999</v>
          </cell>
          <cell r="R2493">
            <v>-74</v>
          </cell>
        </row>
        <row r="2494">
          <cell r="E2494" t="str">
            <v>SHT0011091</v>
          </cell>
          <cell r="F2494" t="str">
            <v>靠背3D网格上</v>
          </cell>
          <cell r="G2494" t="str">
            <v>H4-2.2</v>
          </cell>
          <cell r="H2494" t="str">
            <v>EA</v>
          </cell>
          <cell r="I2494">
            <v>1633</v>
          </cell>
          <cell r="J2494">
            <v>5.5459589048</v>
          </cell>
          <cell r="K2494">
            <v>6.01</v>
          </cell>
          <cell r="L2494">
            <v>9056.5508915383998</v>
          </cell>
          <cell r="M2494">
            <v>0</v>
          </cell>
          <cell r="N2494">
            <v>5.7321996245999998</v>
          </cell>
          <cell r="O2494">
            <v>6.01</v>
          </cell>
          <cell r="P2494">
            <v>-0.27780037540000002</v>
          </cell>
          <cell r="Q2494">
            <v>0</v>
          </cell>
          <cell r="R2494">
            <v>-73</v>
          </cell>
        </row>
        <row r="2495">
          <cell r="E2495" t="str">
            <v>SHT0011116</v>
          </cell>
          <cell r="F2495" t="str">
            <v>主驾带扣总成</v>
          </cell>
          <cell r="H2495" t="str">
            <v>EA</v>
          </cell>
          <cell r="I2495">
            <v>1255</v>
          </cell>
          <cell r="J2495">
            <v>32.777447637199998</v>
          </cell>
          <cell r="K2495">
            <v>35.520000000000003</v>
          </cell>
          <cell r="L2495">
            <v>41135.696784685999</v>
          </cell>
          <cell r="M2495">
            <v>0</v>
          </cell>
          <cell r="N2495">
            <v>33.8781581804</v>
          </cell>
          <cell r="O2495">
            <v>35.520000000000003</v>
          </cell>
          <cell r="P2495">
            <v>-1.6418418196</v>
          </cell>
          <cell r="Q2495">
            <v>0</v>
          </cell>
          <cell r="R2495">
            <v>-159</v>
          </cell>
        </row>
        <row r="2496">
          <cell r="E2496" t="str">
            <v>SHT0011148</v>
          </cell>
          <cell r="F2496" t="str">
            <v>靠背防护罩</v>
          </cell>
          <cell r="H2496" t="str">
            <v>EA</v>
          </cell>
          <cell r="I2496">
            <v>175</v>
          </cell>
          <cell r="J2496">
            <v>2.7222260846999999</v>
          </cell>
          <cell r="K2496">
            <v>2.95</v>
          </cell>
          <cell r="L2496">
            <v>476.38956482250001</v>
          </cell>
          <cell r="M2496">
            <v>133</v>
          </cell>
          <cell r="N2496">
            <v>2.8136420786</v>
          </cell>
          <cell r="O2496">
            <v>2.95</v>
          </cell>
          <cell r="P2496">
            <v>-0.1363579214</v>
          </cell>
          <cell r="Q2496">
            <v>374.21439645380002</v>
          </cell>
          <cell r="R2496">
            <v>-241</v>
          </cell>
        </row>
        <row r="2497">
          <cell r="E2497" t="str">
            <v>SHT0011149</v>
          </cell>
          <cell r="F2497" t="str">
            <v>坐垫防护罩</v>
          </cell>
          <cell r="H2497" t="str">
            <v>EA</v>
          </cell>
          <cell r="I2497">
            <v>139</v>
          </cell>
          <cell r="J2497">
            <v>1.9655395120000001</v>
          </cell>
          <cell r="K2497">
            <v>2.13</v>
          </cell>
          <cell r="L2497">
            <v>273.20999216799999</v>
          </cell>
          <cell r="M2497">
            <v>195</v>
          </cell>
          <cell r="N2497">
            <v>2.0315449585000001</v>
          </cell>
          <cell r="O2497">
            <v>2.13</v>
          </cell>
          <cell r="P2497">
            <v>-9.8455041500000007E-2</v>
          </cell>
          <cell r="Q2497">
            <v>396.15126690749997</v>
          </cell>
          <cell r="R2497">
            <v>-321</v>
          </cell>
        </row>
        <row r="2498">
          <cell r="E2498" t="str">
            <v>SHT0011150</v>
          </cell>
          <cell r="F2498" t="str">
            <v>操作说明标识卡</v>
          </cell>
          <cell r="H2498" t="str">
            <v>EA</v>
          </cell>
          <cell r="I2498">
            <v>2480</v>
          </cell>
          <cell r="J2498">
            <v>0.2583807809</v>
          </cell>
          <cell r="K2498">
            <v>0.28000000000000003</v>
          </cell>
          <cell r="L2498">
            <v>640.78433663199996</v>
          </cell>
          <cell r="M2498">
            <v>0</v>
          </cell>
          <cell r="N2498">
            <v>0.26705755320000002</v>
          </cell>
          <cell r="O2498">
            <v>0.28000000000000003</v>
          </cell>
          <cell r="P2498">
            <v>-1.29424468E-2</v>
          </cell>
          <cell r="Q2498">
            <v>0</v>
          </cell>
          <cell r="R2498">
            <v>0</v>
          </cell>
        </row>
        <row r="2499">
          <cell r="E2499" t="str">
            <v>SHT0011193</v>
          </cell>
          <cell r="F2499" t="str">
            <v>驾驶员靠背护面总成</v>
          </cell>
          <cell r="G2499" t="str">
            <v>2.0造型升级GTL-C</v>
          </cell>
          <cell r="H2499" t="str">
            <v>EA</v>
          </cell>
          <cell r="I2499">
            <v>548</v>
          </cell>
          <cell r="J2499">
            <v>62.112894157100001</v>
          </cell>
          <cell r="K2499">
            <v>67.31</v>
          </cell>
          <cell r="L2499">
            <v>34037.865998090798</v>
          </cell>
          <cell r="M2499">
            <v>300</v>
          </cell>
          <cell r="N2499">
            <v>64.1987282411</v>
          </cell>
          <cell r="O2499">
            <v>67.31</v>
          </cell>
          <cell r="P2499">
            <v>-3.1112717589000001</v>
          </cell>
          <cell r="Q2499">
            <v>19259.618472329999</v>
          </cell>
          <cell r="R2499">
            <v>-57</v>
          </cell>
        </row>
        <row r="2500">
          <cell r="E2500" t="str">
            <v>SHT0011194</v>
          </cell>
          <cell r="F2500" t="str">
            <v>司机靠背护面总成</v>
          </cell>
          <cell r="G2500" t="str">
            <v>2.0造型升级GTL-E工程车</v>
          </cell>
          <cell r="H2500" t="str">
            <v>EA</v>
          </cell>
          <cell r="I2500">
            <v>12</v>
          </cell>
          <cell r="J2500">
            <v>40.852528637900001</v>
          </cell>
          <cell r="K2500">
            <v>42.721154990700001</v>
          </cell>
          <cell r="L2500">
            <v>490.23034365479998</v>
          </cell>
          <cell r="M2500">
            <v>0</v>
          </cell>
          <cell r="N2500">
            <v>42.394807039500002</v>
          </cell>
          <cell r="O2500">
            <v>42.721154990700001</v>
          </cell>
          <cell r="P2500">
            <v>-0.32634795119999999</v>
          </cell>
          <cell r="Q2500">
            <v>0</v>
          </cell>
          <cell r="R2500">
            <v>-8</v>
          </cell>
        </row>
        <row r="2501">
          <cell r="E2501" t="str">
            <v>SHT0011201</v>
          </cell>
          <cell r="F2501" t="str">
            <v>座椅座垫总成</v>
          </cell>
          <cell r="G2501" t="str">
            <v>H468100000318</v>
          </cell>
          <cell r="H2501" t="str">
            <v>EA</v>
          </cell>
          <cell r="I2501">
            <v>0</v>
          </cell>
          <cell r="J2501">
            <v>188.17037072970001</v>
          </cell>
          <cell r="K2501">
            <v>188.17037072970001</v>
          </cell>
          <cell r="L2501">
            <v>0</v>
          </cell>
          <cell r="M2501">
            <v>1</v>
          </cell>
          <cell r="N2501">
            <v>218.54037072969999</v>
          </cell>
          <cell r="O2501">
            <v>188.17037072970001</v>
          </cell>
          <cell r="P2501">
            <v>30.37</v>
          </cell>
          <cell r="Q2501">
            <v>218.54037072969999</v>
          </cell>
          <cell r="R2501">
            <v>-1</v>
          </cell>
        </row>
        <row r="2502">
          <cell r="E2502" t="str">
            <v>SHT0011205</v>
          </cell>
          <cell r="F2502" t="str">
            <v>驾驶员座垫护面总成</v>
          </cell>
          <cell r="G2502" t="str">
            <v>2.0造型升级GTL-C</v>
          </cell>
          <cell r="H2502" t="str">
            <v>EA</v>
          </cell>
          <cell r="I2502">
            <v>567</v>
          </cell>
          <cell r="J2502">
            <v>28.025086845200001</v>
          </cell>
          <cell r="K2502">
            <v>30.37</v>
          </cell>
          <cell r="L2502">
            <v>15890.224241228399</v>
          </cell>
          <cell r="M2502">
            <v>300</v>
          </cell>
          <cell r="N2502">
            <v>28.966206755000002</v>
          </cell>
          <cell r="O2502">
            <v>30.37</v>
          </cell>
          <cell r="P2502">
            <v>-1.4037932449999999</v>
          </cell>
          <cell r="Q2502">
            <v>8689.8620265000009</v>
          </cell>
          <cell r="R2502">
            <v>-57</v>
          </cell>
        </row>
        <row r="2503">
          <cell r="E2503" t="str">
            <v>SHT0011206</v>
          </cell>
          <cell r="F2503" t="str">
            <v>司机座坐垫护面总成</v>
          </cell>
          <cell r="G2503" t="str">
            <v>2.0造型升级GTL-E工程车</v>
          </cell>
          <cell r="H2503" t="str">
            <v>EA</v>
          </cell>
          <cell r="I2503">
            <v>12</v>
          </cell>
          <cell r="J2503">
            <v>18.363330085400001</v>
          </cell>
          <cell r="K2503">
            <v>19.069690999999999</v>
          </cell>
          <cell r="L2503">
            <v>220.35996102479999</v>
          </cell>
          <cell r="M2503">
            <v>0</v>
          </cell>
          <cell r="N2503">
            <v>19.071217512499999</v>
          </cell>
          <cell r="O2503">
            <v>19.069690999999999</v>
          </cell>
          <cell r="P2503">
            <v>1.5265125E-3</v>
          </cell>
          <cell r="Q2503">
            <v>0</v>
          </cell>
          <cell r="R2503">
            <v>-8</v>
          </cell>
        </row>
        <row r="2504">
          <cell r="E2504" t="str">
            <v>SHT0011281</v>
          </cell>
          <cell r="F2504" t="str">
            <v>驾驶员座垫泡沫总成</v>
          </cell>
          <cell r="G2504" t="str">
            <v>H4-2.0造型升级</v>
          </cell>
          <cell r="H2504" t="str">
            <v>EA</v>
          </cell>
          <cell r="I2504">
            <v>610</v>
          </cell>
          <cell r="J2504">
            <v>28.1315244026</v>
          </cell>
          <cell r="K2504">
            <v>28.396444365000001</v>
          </cell>
          <cell r="L2504">
            <v>17160.229885585999</v>
          </cell>
          <cell r="M2504">
            <v>93</v>
          </cell>
          <cell r="N2504">
            <v>29.114270358700001</v>
          </cell>
          <cell r="O2504">
            <v>28.396444365000001</v>
          </cell>
          <cell r="P2504">
            <v>0.7178259937</v>
          </cell>
          <cell r="Q2504">
            <v>2707.6271433591</v>
          </cell>
          <cell r="R2504">
            <v>-180</v>
          </cell>
        </row>
        <row r="2505">
          <cell r="E2505" t="str">
            <v>SHT0011316</v>
          </cell>
          <cell r="F2505" t="str">
            <v>靠背3D网格下</v>
          </cell>
          <cell r="G2505" t="str">
            <v>H4-2.2</v>
          </cell>
          <cell r="H2505" t="str">
            <v>EA</v>
          </cell>
          <cell r="I2505">
            <v>1638</v>
          </cell>
          <cell r="J2505">
            <v>7.3730801414</v>
          </cell>
          <cell r="K2505">
            <v>7.99</v>
          </cell>
          <cell r="L2505">
            <v>12077.1052716132</v>
          </cell>
          <cell r="M2505">
            <v>0</v>
          </cell>
          <cell r="N2505">
            <v>7.6206780366000002</v>
          </cell>
          <cell r="O2505">
            <v>7.99</v>
          </cell>
          <cell r="P2505">
            <v>-0.36932196340000001</v>
          </cell>
          <cell r="Q2505">
            <v>0</v>
          </cell>
          <cell r="R2505">
            <v>-73</v>
          </cell>
        </row>
        <row r="2506">
          <cell r="E2506" t="str">
            <v>SHT0011320</v>
          </cell>
          <cell r="F2506" t="str">
            <v>标配主驾靠背面套总成</v>
          </cell>
          <cell r="G2506" t="str">
            <v>H6织物面套</v>
          </cell>
          <cell r="H2506" t="str">
            <v>EA</v>
          </cell>
          <cell r="I2506">
            <v>373</v>
          </cell>
          <cell r="J2506">
            <v>73.463192747700006</v>
          </cell>
          <cell r="K2506">
            <v>79.61</v>
          </cell>
          <cell r="L2506">
            <v>27401.770894892099</v>
          </cell>
          <cell r="M2506">
            <v>0</v>
          </cell>
          <cell r="N2506">
            <v>75.930185043400002</v>
          </cell>
          <cell r="O2506">
            <v>79.61</v>
          </cell>
          <cell r="P2506">
            <v>-3.6798149566</v>
          </cell>
          <cell r="Q2506">
            <v>0</v>
          </cell>
          <cell r="R2506">
            <v>-45</v>
          </cell>
        </row>
        <row r="2507">
          <cell r="E2507" t="str">
            <v>SHT0011321</v>
          </cell>
          <cell r="F2507" t="str">
            <v>主驾驶座椅靠背面套总成</v>
          </cell>
          <cell r="G2507" t="str">
            <v>H6高配PVC面套</v>
          </cell>
          <cell r="H2507" t="str">
            <v>EA</v>
          </cell>
          <cell r="I2507">
            <v>85</v>
          </cell>
          <cell r="J2507">
            <v>126.57889899769999</v>
          </cell>
          <cell r="K2507">
            <v>137.16999999999999</v>
          </cell>
          <cell r="L2507">
            <v>10759.206414804499</v>
          </cell>
          <cell r="M2507">
            <v>408</v>
          </cell>
          <cell r="N2507">
            <v>130.82958777050001</v>
          </cell>
          <cell r="O2507">
            <v>137.16999999999999</v>
          </cell>
          <cell r="P2507">
            <v>-6.3404122295000001</v>
          </cell>
          <cell r="Q2507">
            <v>53378.471810363997</v>
          </cell>
          <cell r="R2507">
            <v>-97</v>
          </cell>
        </row>
        <row r="2508">
          <cell r="E2508" t="str">
            <v>SHT0011322</v>
          </cell>
          <cell r="F2508" t="str">
            <v>驾驶员座垫泡沫总成</v>
          </cell>
          <cell r="G2508" t="str">
            <v>H6低配</v>
          </cell>
          <cell r="H2508" t="str">
            <v>EA</v>
          </cell>
          <cell r="I2508">
            <v>296</v>
          </cell>
          <cell r="J2508">
            <v>22.937163590499999</v>
          </cell>
          <cell r="K2508">
            <v>23.324501090199998</v>
          </cell>
          <cell r="L2508">
            <v>6789.4004227879996</v>
          </cell>
          <cell r="M2508">
            <v>51</v>
          </cell>
          <cell r="N2508">
            <v>23.735328832899999</v>
          </cell>
          <cell r="O2508">
            <v>23.324501090199998</v>
          </cell>
          <cell r="P2508">
            <v>0.4108277427</v>
          </cell>
          <cell r="Q2508">
            <v>1210.5017704779</v>
          </cell>
          <cell r="R2508">
            <v>-134</v>
          </cell>
        </row>
        <row r="2509">
          <cell r="E2509" t="str">
            <v>SHT0011323</v>
          </cell>
          <cell r="F2509" t="str">
            <v>驾驶员靠背泡沫总成</v>
          </cell>
          <cell r="G2509" t="str">
            <v>H6低配</v>
          </cell>
          <cell r="H2509" t="str">
            <v>EA</v>
          </cell>
          <cell r="I2509">
            <v>159</v>
          </cell>
          <cell r="J2509">
            <v>41.311261078199998</v>
          </cell>
          <cell r="K2509">
            <v>43.235994809600001</v>
          </cell>
          <cell r="L2509">
            <v>6568.4905114337998</v>
          </cell>
          <cell r="M2509">
            <v>17</v>
          </cell>
          <cell r="N2509">
            <v>42.726453096299998</v>
          </cell>
          <cell r="O2509">
            <v>43.235994809600001</v>
          </cell>
          <cell r="P2509">
            <v>-0.50954171329999998</v>
          </cell>
          <cell r="Q2509">
            <v>726.34970263709999</v>
          </cell>
          <cell r="R2509">
            <v>-61</v>
          </cell>
        </row>
        <row r="2510">
          <cell r="E2510" t="str">
            <v>SHT0011327</v>
          </cell>
          <cell r="F2510" t="str">
            <v>塑料卡扣</v>
          </cell>
          <cell r="H2510" t="str">
            <v>EA</v>
          </cell>
          <cell r="I2510">
            <v>6734</v>
          </cell>
          <cell r="J2510">
            <v>0.62749618220000003</v>
          </cell>
          <cell r="K2510">
            <v>0.68</v>
          </cell>
          <cell r="L2510">
            <v>4225.5592909347997</v>
          </cell>
          <cell r="M2510">
            <v>10000</v>
          </cell>
          <cell r="N2510">
            <v>0.64856834350000003</v>
          </cell>
          <cell r="O2510">
            <v>0.68</v>
          </cell>
          <cell r="P2510">
            <v>-3.1431656500000002E-2</v>
          </cell>
          <cell r="Q2510">
            <v>6485.6834349999999</v>
          </cell>
          <cell r="R2510">
            <v>-2176</v>
          </cell>
        </row>
        <row r="2511">
          <cell r="E2511" t="str">
            <v>SHT0011330</v>
          </cell>
          <cell r="F2511" t="str">
            <v>H6扶手外盖</v>
          </cell>
          <cell r="G2511" t="str">
            <v>PA6+GF30</v>
          </cell>
          <cell r="H2511" t="str">
            <v>Ea</v>
          </cell>
          <cell r="I2511">
            <v>-22962</v>
          </cell>
          <cell r="J2511">
            <v>2.823096096</v>
          </cell>
          <cell r="K2511">
            <v>3.05931</v>
          </cell>
          <cell r="L2511">
            <v>-64823.932556352003</v>
          </cell>
          <cell r="M2511">
            <v>0</v>
          </cell>
          <cell r="N2511">
            <v>2.9242325189999998</v>
          </cell>
          <cell r="O2511">
            <v>3.05931</v>
          </cell>
          <cell r="P2511">
            <v>-0.135077481</v>
          </cell>
          <cell r="Q2511">
            <v>0</v>
          </cell>
          <cell r="R2511">
            <v>-1739</v>
          </cell>
        </row>
        <row r="2512">
          <cell r="E2512" t="str">
            <v>SHT0011331</v>
          </cell>
          <cell r="F2512" t="str">
            <v>主驾驶靠背两气袋腰托总成</v>
          </cell>
          <cell r="H2512" t="str">
            <v>EA</v>
          </cell>
          <cell r="I2512">
            <v>959</v>
          </cell>
          <cell r="J2512">
            <v>10.233724501599999</v>
          </cell>
          <cell r="K2512">
            <v>11.09</v>
          </cell>
          <cell r="L2512">
            <v>9814.1417970343991</v>
          </cell>
          <cell r="M2512">
            <v>0</v>
          </cell>
          <cell r="N2512">
            <v>10.5773866616</v>
          </cell>
          <cell r="O2512">
            <v>11.09</v>
          </cell>
          <cell r="P2512">
            <v>-0.51261333840000001</v>
          </cell>
          <cell r="Q2512">
            <v>0</v>
          </cell>
          <cell r="R2512">
            <v>-61</v>
          </cell>
        </row>
        <row r="2513">
          <cell r="E2513" t="str">
            <v>SHT0011340</v>
          </cell>
          <cell r="F2513" t="str">
            <v>标配坐垫织物面套总成</v>
          </cell>
          <cell r="G2513" t="str">
            <v>H6织物面套</v>
          </cell>
          <cell r="H2513" t="str">
            <v>EA</v>
          </cell>
          <cell r="I2513">
            <v>131</v>
          </cell>
          <cell r="J2513">
            <v>25.948812712799999</v>
          </cell>
          <cell r="K2513">
            <v>28.12</v>
          </cell>
          <cell r="L2513">
            <v>3399.2944653768</v>
          </cell>
          <cell r="M2513">
            <v>50</v>
          </cell>
          <cell r="N2513">
            <v>26.820208559499999</v>
          </cell>
          <cell r="O2513">
            <v>28.12</v>
          </cell>
          <cell r="P2513">
            <v>-1.2997914405</v>
          </cell>
          <cell r="Q2513">
            <v>1341.0104279750001</v>
          </cell>
          <cell r="R2513">
            <v>-112</v>
          </cell>
        </row>
        <row r="2514">
          <cell r="E2514" t="str">
            <v>SHT0011341</v>
          </cell>
          <cell r="F2514" t="str">
            <v>高配坐垫PVC面套总成</v>
          </cell>
          <cell r="G2514" t="str">
            <v>H6高配带加热垫</v>
          </cell>
          <cell r="H2514" t="str">
            <v>EA</v>
          </cell>
          <cell r="I2514">
            <v>142</v>
          </cell>
          <cell r="J2514">
            <v>81.611415231899997</v>
          </cell>
          <cell r="K2514">
            <v>88.44</v>
          </cell>
          <cell r="L2514">
            <v>11588.8209629298</v>
          </cell>
          <cell r="M2514">
            <v>360</v>
          </cell>
          <cell r="N2514">
            <v>84.352035739800002</v>
          </cell>
          <cell r="O2514">
            <v>88.44</v>
          </cell>
          <cell r="P2514">
            <v>-4.0879642601999997</v>
          </cell>
          <cell r="Q2514">
            <v>30366.732866327999</v>
          </cell>
          <cell r="R2514">
            <v>-94</v>
          </cell>
        </row>
        <row r="2515">
          <cell r="E2515" t="str">
            <v>SHT0011355</v>
          </cell>
          <cell r="F2515" t="str">
            <v>驾驶员靠背泡沫总成</v>
          </cell>
          <cell r="G2515" t="str">
            <v>H6高配</v>
          </cell>
          <cell r="H2515" t="str">
            <v>EA</v>
          </cell>
          <cell r="I2515">
            <v>128</v>
          </cell>
          <cell r="J2515">
            <v>40.738623316599998</v>
          </cell>
          <cell r="K2515">
            <v>42.615443340200002</v>
          </cell>
          <cell r="L2515">
            <v>5214.5437845247998</v>
          </cell>
          <cell r="M2515">
            <v>171</v>
          </cell>
          <cell r="N2515">
            <v>42.134585392399998</v>
          </cell>
          <cell r="O2515">
            <v>42.615443340200002</v>
          </cell>
          <cell r="P2515">
            <v>-0.48085794780000002</v>
          </cell>
          <cell r="Q2515">
            <v>7205.0141021004001</v>
          </cell>
          <cell r="R2515">
            <v>-94</v>
          </cell>
        </row>
        <row r="2516">
          <cell r="E2516" t="str">
            <v>SHT0011357</v>
          </cell>
          <cell r="F2516" t="str">
            <v>驾驶员座垫泡沫总成</v>
          </cell>
          <cell r="G2516" t="str">
            <v>H6高配</v>
          </cell>
          <cell r="H2516" t="str">
            <v>EA</v>
          </cell>
          <cell r="I2516">
            <v>213</v>
          </cell>
          <cell r="J2516">
            <v>21.031372213499999</v>
          </cell>
          <cell r="K2516">
            <v>21.259248467199999</v>
          </cell>
          <cell r="L2516">
            <v>4479.6822814754996</v>
          </cell>
          <cell r="M2516">
            <v>35</v>
          </cell>
          <cell r="N2516">
            <v>21.765538431900001</v>
          </cell>
          <cell r="O2516">
            <v>21.259248467199999</v>
          </cell>
          <cell r="P2516">
            <v>0.50628996469999998</v>
          </cell>
          <cell r="Q2516">
            <v>761.79384511650005</v>
          </cell>
          <cell r="R2516">
            <v>-94</v>
          </cell>
        </row>
        <row r="2517">
          <cell r="E2517" t="str">
            <v>SHT0011360</v>
          </cell>
          <cell r="F2517" t="str">
            <v>侧翼塑料支撑板</v>
          </cell>
          <cell r="G2517" t="str">
            <v>H6</v>
          </cell>
          <cell r="H2517" t="str">
            <v>EA</v>
          </cell>
          <cell r="I2517">
            <v>74</v>
          </cell>
          <cell r="J2517">
            <v>2.8682112260000001</v>
          </cell>
          <cell r="K2517">
            <v>3.1082000000000001</v>
          </cell>
          <cell r="L2517">
            <v>212.247630724</v>
          </cell>
          <cell r="M2517">
            <v>2082</v>
          </cell>
          <cell r="N2517">
            <v>2.9645295961999998</v>
          </cell>
          <cell r="O2517">
            <v>3.1082000000000001</v>
          </cell>
          <cell r="P2517">
            <v>-0.14367040380000001</v>
          </cell>
          <cell r="Q2517">
            <v>6172.1506192883999</v>
          </cell>
          <cell r="R2517">
            <v>-3004</v>
          </cell>
        </row>
        <row r="2518">
          <cell r="E2518" t="str">
            <v>SHT0011385</v>
          </cell>
          <cell r="F2518" t="str">
            <v>副驾驶员靠背泡沫总成</v>
          </cell>
          <cell r="G2518" t="str">
            <v>H6高配</v>
          </cell>
          <cell r="H2518" t="str">
            <v>EA</v>
          </cell>
          <cell r="I2518">
            <v>129</v>
          </cell>
          <cell r="J2518">
            <v>41.290421956800003</v>
          </cell>
          <cell r="K2518">
            <v>43.213412038599998</v>
          </cell>
          <cell r="L2518">
            <v>5326.4644324272003</v>
          </cell>
          <cell r="M2518">
            <v>84</v>
          </cell>
          <cell r="N2518">
            <v>42.704914169200002</v>
          </cell>
          <cell r="O2518">
            <v>43.213412038599998</v>
          </cell>
          <cell r="P2518">
            <v>-0.50849786939999997</v>
          </cell>
          <cell r="Q2518">
            <v>3587.2127902128</v>
          </cell>
          <cell r="R2518">
            <v>-73</v>
          </cell>
        </row>
        <row r="2519">
          <cell r="E2519" t="str">
            <v>SHT0011407</v>
          </cell>
          <cell r="F2519" t="str">
            <v>副驾底座模块化总成</v>
          </cell>
          <cell r="G2519" t="str">
            <v>H6</v>
          </cell>
          <cell r="H2519" t="str">
            <v>EA</v>
          </cell>
          <cell r="I2519">
            <v>-382</v>
          </cell>
          <cell r="J2519">
            <v>850.90775441719995</v>
          </cell>
          <cell r="K2519">
            <v>922.10485000000006</v>
          </cell>
          <cell r="L2519">
            <v>-325046.76218736998</v>
          </cell>
          <cell r="M2519">
            <v>0</v>
          </cell>
          <cell r="N2519">
            <v>788.17699056380002</v>
          </cell>
          <cell r="O2519">
            <v>922.10485000000006</v>
          </cell>
          <cell r="P2519">
            <v>-133.92785943620001</v>
          </cell>
          <cell r="Q2519">
            <v>0</v>
          </cell>
          <cell r="R2519">
            <v>-73</v>
          </cell>
        </row>
        <row r="2520">
          <cell r="E2520" t="str">
            <v>SHT0011430</v>
          </cell>
          <cell r="F2520" t="str">
            <v>坐垫3D网格中</v>
          </cell>
          <cell r="H2520" t="str">
            <v>EA</v>
          </cell>
          <cell r="I2520">
            <v>735</v>
          </cell>
          <cell r="J2520">
            <v>14.821736661199999</v>
          </cell>
          <cell r="K2520">
            <v>16.061900000000001</v>
          </cell>
          <cell r="L2520">
            <v>10893.976445982</v>
          </cell>
          <cell r="M2520">
            <v>0</v>
          </cell>
          <cell r="N2520">
            <v>15.319470407600001</v>
          </cell>
          <cell r="O2520">
            <v>16.061900000000001</v>
          </cell>
          <cell r="P2520">
            <v>-0.74242959239999995</v>
          </cell>
          <cell r="Q2520">
            <v>0</v>
          </cell>
          <cell r="R2520">
            <v>-94</v>
          </cell>
        </row>
        <row r="2521">
          <cell r="E2521" t="str">
            <v>SHT0011439</v>
          </cell>
          <cell r="F2521" t="str">
            <v>靠背3D网格中上</v>
          </cell>
          <cell r="H2521" t="str">
            <v>EA</v>
          </cell>
          <cell r="I2521">
            <v>727</v>
          </cell>
          <cell r="J2521">
            <v>7.9213087912000004</v>
          </cell>
          <cell r="K2521">
            <v>8.5840999999999994</v>
          </cell>
          <cell r="L2521">
            <v>5758.7914912023998</v>
          </cell>
          <cell r="M2521">
            <v>0</v>
          </cell>
          <cell r="N2521">
            <v>8.1873169380000004</v>
          </cell>
          <cell r="O2521">
            <v>8.5840999999999994</v>
          </cell>
          <cell r="P2521">
            <v>-0.39678306200000002</v>
          </cell>
          <cell r="Q2521">
            <v>0</v>
          </cell>
          <cell r="R2521">
            <v>-94</v>
          </cell>
        </row>
        <row r="2522">
          <cell r="E2522" t="str">
            <v>SHT0011442</v>
          </cell>
          <cell r="F2522" t="str">
            <v>靠背3D网格中下</v>
          </cell>
          <cell r="H2522" t="str">
            <v>EA</v>
          </cell>
          <cell r="I2522">
            <v>725</v>
          </cell>
          <cell r="J2522">
            <v>9.1707644245999997</v>
          </cell>
          <cell r="K2522">
            <v>9.9381000000000004</v>
          </cell>
          <cell r="L2522">
            <v>6648.8042078349999</v>
          </cell>
          <cell r="M2522">
            <v>0</v>
          </cell>
          <cell r="N2522">
            <v>9.4787309632000003</v>
          </cell>
          <cell r="O2522">
            <v>9.9381000000000004</v>
          </cell>
          <cell r="P2522">
            <v>-0.45936903680000002</v>
          </cell>
          <cell r="Q2522">
            <v>0</v>
          </cell>
          <cell r="R2522">
            <v>-94</v>
          </cell>
        </row>
        <row r="2523">
          <cell r="E2523" t="str">
            <v>SHT0011443</v>
          </cell>
          <cell r="F2523" t="str">
            <v>刺毛条上</v>
          </cell>
          <cell r="G2523" t="str">
            <v>225*12</v>
          </cell>
          <cell r="H2523" t="str">
            <v>EA</v>
          </cell>
          <cell r="I2523">
            <v>11741</v>
          </cell>
          <cell r="J2523">
            <v>1.3841827549000001</v>
          </cell>
          <cell r="K2523">
            <v>1.5</v>
          </cell>
          <cell r="L2523">
            <v>16251.689725280899</v>
          </cell>
          <cell r="M2523">
            <v>0</v>
          </cell>
          <cell r="N2523">
            <v>1.4306654637</v>
          </cell>
          <cell r="O2523">
            <v>1.5</v>
          </cell>
          <cell r="P2523">
            <v>-6.9334536299999999E-2</v>
          </cell>
          <cell r="Q2523">
            <v>0</v>
          </cell>
          <cell r="R2523">
            <v>-296</v>
          </cell>
        </row>
        <row r="2524">
          <cell r="E2524" t="str">
            <v>SHT0011444</v>
          </cell>
          <cell r="F2524" t="str">
            <v>刺毛条下</v>
          </cell>
          <cell r="G2524" t="str">
            <v>100*12</v>
          </cell>
          <cell r="H2524" t="str">
            <v>EA</v>
          </cell>
          <cell r="I2524">
            <v>8341</v>
          </cell>
          <cell r="J2524">
            <v>0.58135675710000001</v>
          </cell>
          <cell r="K2524">
            <v>0.63</v>
          </cell>
          <cell r="L2524">
            <v>4849.0967109711</v>
          </cell>
          <cell r="M2524">
            <v>0</v>
          </cell>
          <cell r="N2524">
            <v>0.60087949480000002</v>
          </cell>
          <cell r="O2524">
            <v>0.63</v>
          </cell>
          <cell r="P2524">
            <v>-2.9120505200000001E-2</v>
          </cell>
          <cell r="Q2524">
            <v>0</v>
          </cell>
          <cell r="R2524">
            <v>-296</v>
          </cell>
        </row>
        <row r="2525">
          <cell r="E2525" t="str">
            <v>SHT0011445</v>
          </cell>
          <cell r="F2525" t="str">
            <v>刺毛条中</v>
          </cell>
          <cell r="G2525" t="str">
            <v>274*12</v>
          </cell>
          <cell r="H2525" t="str">
            <v>EA</v>
          </cell>
          <cell r="I2525">
            <v>7353</v>
          </cell>
          <cell r="J2525">
            <v>2.0301347072999998</v>
          </cell>
          <cell r="K2525">
            <v>2.2000000000000002</v>
          </cell>
          <cell r="L2525">
            <v>14927.5805027769</v>
          </cell>
          <cell r="M2525">
            <v>0</v>
          </cell>
          <cell r="N2525">
            <v>2.0983093467999998</v>
          </cell>
          <cell r="O2525">
            <v>2.2000000000000002</v>
          </cell>
          <cell r="P2525">
            <v>-0.10169065319999999</v>
          </cell>
          <cell r="Q2525">
            <v>0</v>
          </cell>
          <cell r="R2525">
            <v>-296</v>
          </cell>
        </row>
        <row r="2526">
          <cell r="E2526" t="str">
            <v>SHT0011462</v>
          </cell>
          <cell r="F2526" t="str">
            <v>副驾驶高配右侧罩壳</v>
          </cell>
          <cell r="G2526" t="str">
            <v>H6</v>
          </cell>
          <cell r="H2526" t="str">
            <v>EA</v>
          </cell>
          <cell r="I2526">
            <v>-404</v>
          </cell>
          <cell r="J2526">
            <v>11.152231266199999</v>
          </cell>
          <cell r="K2526">
            <v>12.08536</v>
          </cell>
          <cell r="L2526">
            <v>-4505.5014315447997</v>
          </cell>
          <cell r="M2526">
            <v>0</v>
          </cell>
          <cell r="N2526">
            <v>11.5267381123</v>
          </cell>
          <cell r="O2526">
            <v>12.08536</v>
          </cell>
          <cell r="P2526">
            <v>-0.55862188769999999</v>
          </cell>
          <cell r="Q2526">
            <v>0</v>
          </cell>
          <cell r="R2526">
            <v>-73</v>
          </cell>
        </row>
        <row r="2527">
          <cell r="E2527" t="str">
            <v>SHT0011463</v>
          </cell>
          <cell r="F2527" t="str">
            <v>副驾驶高配左侧罩壳</v>
          </cell>
          <cell r="G2527" t="str">
            <v>H6</v>
          </cell>
          <cell r="H2527" t="str">
            <v>EA</v>
          </cell>
          <cell r="I2527">
            <v>-406</v>
          </cell>
          <cell r="J2527">
            <v>10.191599206399999</v>
          </cell>
          <cell r="K2527">
            <v>11.04435</v>
          </cell>
          <cell r="L2527">
            <v>-4137.7892777983998</v>
          </cell>
          <cell r="M2527">
            <v>0</v>
          </cell>
          <cell r="N2527">
            <v>10.5338467427</v>
          </cell>
          <cell r="O2527">
            <v>11.04435</v>
          </cell>
          <cell r="P2527">
            <v>-0.51050325730000001</v>
          </cell>
          <cell r="Q2527">
            <v>0</v>
          </cell>
          <cell r="R2527">
            <v>-73</v>
          </cell>
        </row>
        <row r="2528">
          <cell r="E2528" t="str">
            <v>SHT0011466</v>
          </cell>
          <cell r="F2528" t="str">
            <v>靠背左侧无纺布</v>
          </cell>
          <cell r="H2528" t="str">
            <v>EA</v>
          </cell>
          <cell r="I2528">
            <v>386</v>
          </cell>
          <cell r="J2528">
            <v>0.4337105966</v>
          </cell>
          <cell r="K2528">
            <v>0.47</v>
          </cell>
          <cell r="L2528">
            <v>167.4122902876</v>
          </cell>
          <cell r="M2528">
            <v>0</v>
          </cell>
          <cell r="N2528">
            <v>0.44827517859999999</v>
          </cell>
          <cell r="O2528">
            <v>0.47</v>
          </cell>
          <cell r="P2528">
            <v>-2.17248214E-2</v>
          </cell>
          <cell r="Q2528">
            <v>0</v>
          </cell>
          <cell r="R2528">
            <v>-272</v>
          </cell>
        </row>
        <row r="2529">
          <cell r="E2529" t="str">
            <v>SHT0011480</v>
          </cell>
          <cell r="F2529" t="str">
            <v>驾驶员四孔腰托开关总成</v>
          </cell>
          <cell r="H2529" t="str">
            <v>EA</v>
          </cell>
          <cell r="I2529">
            <v>451</v>
          </cell>
          <cell r="J2529">
            <v>75.087300513499997</v>
          </cell>
          <cell r="K2529">
            <v>81.37</v>
          </cell>
          <cell r="L2529">
            <v>33864.372531588502</v>
          </cell>
          <cell r="M2529">
            <v>0</v>
          </cell>
          <cell r="N2529">
            <v>77.608832520799993</v>
          </cell>
          <cell r="O2529">
            <v>81.37</v>
          </cell>
          <cell r="P2529">
            <v>-3.7611674792000001</v>
          </cell>
          <cell r="Q2529">
            <v>0</v>
          </cell>
          <cell r="R2529">
            <v>-61</v>
          </cell>
        </row>
        <row r="2530">
          <cell r="E2530" t="str">
            <v>SHT0011481</v>
          </cell>
          <cell r="F2530" t="str">
            <v>驾驶员六孔腰托开关总成</v>
          </cell>
          <cell r="H2530" t="str">
            <v>EA</v>
          </cell>
          <cell r="I2530">
            <v>702</v>
          </cell>
          <cell r="J2530">
            <v>95.204089885499997</v>
          </cell>
          <cell r="K2530">
            <v>103.17</v>
          </cell>
          <cell r="L2530">
            <v>66833.271099620993</v>
          </cell>
          <cell r="M2530">
            <v>0</v>
          </cell>
          <cell r="N2530">
            <v>98.401170593299994</v>
          </cell>
          <cell r="O2530">
            <v>103.17</v>
          </cell>
          <cell r="P2530">
            <v>-4.7688294067000001</v>
          </cell>
          <cell r="Q2530">
            <v>0</v>
          </cell>
          <cell r="R2530">
            <v>-103</v>
          </cell>
        </row>
        <row r="2531">
          <cell r="E2531" t="str">
            <v>SHT0011482</v>
          </cell>
          <cell r="F2531" t="str">
            <v>副驾驶塑料件支撑板</v>
          </cell>
          <cell r="G2531" t="str">
            <v>H6</v>
          </cell>
          <cell r="H2531" t="str">
            <v>EA</v>
          </cell>
          <cell r="I2531">
            <v>-301</v>
          </cell>
          <cell r="J2531">
            <v>9.8583525941999994</v>
          </cell>
          <cell r="K2531">
            <v>10.68322</v>
          </cell>
          <cell r="L2531">
            <v>-2967.3641308542001</v>
          </cell>
          <cell r="M2531">
            <v>0</v>
          </cell>
          <cell r="N2531">
            <v>9.7785602933</v>
          </cell>
          <cell r="O2531">
            <v>10.68322</v>
          </cell>
          <cell r="P2531">
            <v>-0.90465970669999995</v>
          </cell>
          <cell r="Q2531">
            <v>0</v>
          </cell>
          <cell r="R2531">
            <v>-73</v>
          </cell>
        </row>
        <row r="2532">
          <cell r="E2532" t="str">
            <v>SHT0011506</v>
          </cell>
          <cell r="F2532" t="str">
            <v>副驾驶四孔腰托开关总成</v>
          </cell>
          <cell r="H2532" t="str">
            <v>EA</v>
          </cell>
          <cell r="I2532">
            <v>352</v>
          </cell>
          <cell r="J2532">
            <v>75.087300513499997</v>
          </cell>
          <cell r="K2532">
            <v>81.37</v>
          </cell>
          <cell r="L2532">
            <v>26430.729780752001</v>
          </cell>
          <cell r="M2532">
            <v>0</v>
          </cell>
          <cell r="N2532">
            <v>77.608832520799993</v>
          </cell>
          <cell r="O2532">
            <v>81.37</v>
          </cell>
          <cell r="P2532">
            <v>-3.7611674792000001</v>
          </cell>
          <cell r="Q2532">
            <v>0</v>
          </cell>
          <cell r="R2532">
            <v>-76</v>
          </cell>
        </row>
        <row r="2533">
          <cell r="E2533" t="str">
            <v>SHT0011508</v>
          </cell>
          <cell r="F2533" t="str">
            <v>副驾驶高配靠背调节手柄</v>
          </cell>
          <cell r="H2533" t="str">
            <v>EA</v>
          </cell>
          <cell r="I2533">
            <v>-58</v>
          </cell>
          <cell r="J2533">
            <v>7.9713977510999996</v>
          </cell>
          <cell r="K2533">
            <v>8.6383799999999997</v>
          </cell>
          <cell r="L2533">
            <v>-462.34106956379998</v>
          </cell>
          <cell r="M2533">
            <v>0</v>
          </cell>
          <cell r="N2533">
            <v>8.0711278267999997</v>
          </cell>
          <cell r="O2533">
            <v>8.6383799999999997</v>
          </cell>
          <cell r="P2533">
            <v>-0.56725217319999999</v>
          </cell>
          <cell r="Q2533">
            <v>0</v>
          </cell>
          <cell r="R2533">
            <v>0</v>
          </cell>
        </row>
        <row r="2534">
          <cell r="E2534" t="str">
            <v>SHT0011509</v>
          </cell>
          <cell r="F2534" t="str">
            <v>副驾高度调节机构总成</v>
          </cell>
          <cell r="H2534" t="str">
            <v>EA</v>
          </cell>
          <cell r="I2534">
            <v>154</v>
          </cell>
          <cell r="J2534">
            <v>32.3529649257</v>
          </cell>
          <cell r="K2534">
            <v>35.06</v>
          </cell>
          <cell r="L2534">
            <v>4982.3565985577998</v>
          </cell>
          <cell r="M2534">
            <v>0</v>
          </cell>
          <cell r="N2534">
            <v>33.439420771499996</v>
          </cell>
          <cell r="O2534">
            <v>35.06</v>
          </cell>
          <cell r="P2534">
            <v>-1.6205792285</v>
          </cell>
          <cell r="Q2534">
            <v>0</v>
          </cell>
          <cell r="R2534">
            <v>-79</v>
          </cell>
        </row>
        <row r="2535">
          <cell r="E2535" t="str">
            <v>SHT0011523</v>
          </cell>
          <cell r="F2535" t="str">
            <v>上卧铺骨架总成</v>
          </cell>
          <cell r="G2535" t="str">
            <v>有护栏、焊接总成、喷涂</v>
          </cell>
          <cell r="H2535" t="str">
            <v>EA</v>
          </cell>
          <cell r="I2535">
            <v>9</v>
          </cell>
          <cell r="J2535">
            <v>83.512359548600003</v>
          </cell>
          <cell r="K2535">
            <v>90.5</v>
          </cell>
          <cell r="L2535">
            <v>751.61123593740001</v>
          </cell>
          <cell r="M2535">
            <v>177</v>
          </cell>
          <cell r="N2535">
            <v>86.316816309900005</v>
          </cell>
          <cell r="O2535">
            <v>90.5</v>
          </cell>
          <cell r="P2535">
            <v>-4.1831836900999999</v>
          </cell>
          <cell r="Q2535">
            <v>15278.0764868523</v>
          </cell>
          <cell r="R2535">
            <v>-177</v>
          </cell>
        </row>
        <row r="2536">
          <cell r="E2536" t="str">
            <v>SHT0011540</v>
          </cell>
          <cell r="F2536" t="str">
            <v>木板条</v>
          </cell>
          <cell r="G2536" t="str">
            <v>木板、570*53*9</v>
          </cell>
          <cell r="H2536" t="str">
            <v>EA</v>
          </cell>
          <cell r="I2536">
            <v>12389</v>
          </cell>
          <cell r="J2536">
            <v>1.1024554249</v>
          </cell>
          <cell r="K2536">
            <v>1.1947000000000001</v>
          </cell>
          <cell r="L2536">
            <v>13658.3202590861</v>
          </cell>
          <cell r="M2536">
            <v>0</v>
          </cell>
          <cell r="N2536">
            <v>1.139477353</v>
          </cell>
          <cell r="O2536">
            <v>1.1947000000000001</v>
          </cell>
          <cell r="P2536">
            <v>-5.5222647E-2</v>
          </cell>
          <cell r="Q2536">
            <v>0</v>
          </cell>
          <cell r="R2536">
            <v>-4248</v>
          </cell>
        </row>
        <row r="2537">
          <cell r="E2537" t="str">
            <v>SHT0011541</v>
          </cell>
          <cell r="F2537" t="str">
            <v>胶套</v>
          </cell>
          <cell r="G2537" t="str">
            <v>PP、新开发</v>
          </cell>
          <cell r="H2537" t="str">
            <v>EA</v>
          </cell>
          <cell r="I2537">
            <v>25613</v>
          </cell>
          <cell r="J2537">
            <v>0.10150673540000001</v>
          </cell>
          <cell r="K2537">
            <v>0.11</v>
          </cell>
          <cell r="L2537">
            <v>2599.8920138001999</v>
          </cell>
          <cell r="M2537">
            <v>0</v>
          </cell>
          <cell r="N2537">
            <v>0.1049154673</v>
          </cell>
          <cell r="O2537">
            <v>0.11</v>
          </cell>
          <cell r="P2537">
            <v>-5.0845326999999999E-3</v>
          </cell>
          <cell r="Q2537">
            <v>0</v>
          </cell>
          <cell r="R2537">
            <v>-8496</v>
          </cell>
        </row>
        <row r="2538">
          <cell r="E2538" t="str">
            <v>SHT0011542</v>
          </cell>
          <cell r="F2538" t="str">
            <v>上卧铺硬质棉A</v>
          </cell>
          <cell r="G2538" t="str">
            <v>1984*578*40   厚40mm</v>
          </cell>
          <cell r="H2538" t="str">
            <v>EA</v>
          </cell>
          <cell r="I2538">
            <v>26</v>
          </cell>
          <cell r="J2538">
            <v>34.910842377999998</v>
          </cell>
          <cell r="K2538">
            <v>37.831899999999997</v>
          </cell>
          <cell r="L2538">
            <v>907.68190182800004</v>
          </cell>
          <cell r="M2538">
            <v>180</v>
          </cell>
          <cell r="N2538">
            <v>36.083195170800003</v>
          </cell>
          <cell r="O2538">
            <v>37.831899999999997</v>
          </cell>
          <cell r="P2538">
            <v>-1.7487048292</v>
          </cell>
          <cell r="Q2538">
            <v>6494.9751307440001</v>
          </cell>
          <cell r="R2538">
            <v>-195</v>
          </cell>
        </row>
        <row r="2539">
          <cell r="E2539" t="str">
            <v>SHT0011552</v>
          </cell>
          <cell r="F2539" t="str">
            <v>主驾驶速降开关按钮帽</v>
          </cell>
          <cell r="H2539" t="str">
            <v>EA</v>
          </cell>
          <cell r="I2539">
            <v>777</v>
          </cell>
          <cell r="J2539">
            <v>1.125801974</v>
          </cell>
          <cell r="K2539">
            <v>1.22</v>
          </cell>
          <cell r="L2539">
            <v>874.74813379800003</v>
          </cell>
          <cell r="M2539">
            <v>0</v>
          </cell>
          <cell r="N2539">
            <v>1.1636079104999999</v>
          </cell>
          <cell r="O2539">
            <v>1.22</v>
          </cell>
          <cell r="P2539">
            <v>-5.6392089499999999E-2</v>
          </cell>
          <cell r="Q2539">
            <v>0</v>
          </cell>
          <cell r="R2539">
            <v>-155</v>
          </cell>
        </row>
        <row r="2540">
          <cell r="E2540" t="str">
            <v>SHT0011556</v>
          </cell>
          <cell r="F2540" t="str">
            <v>副驾驶员后部罩壳</v>
          </cell>
          <cell r="G2540" t="str">
            <v>H6</v>
          </cell>
          <cell r="H2540" t="str">
            <v>EA</v>
          </cell>
          <cell r="I2540">
            <v>-1574</v>
          </cell>
          <cell r="J2540">
            <v>9.0697467671999998</v>
          </cell>
          <cell r="K2540">
            <v>9.8286300000000004</v>
          </cell>
          <cell r="L2540">
            <v>-14275.7814115728</v>
          </cell>
          <cell r="M2540">
            <v>0</v>
          </cell>
          <cell r="N2540">
            <v>9.3743209976999999</v>
          </cell>
          <cell r="O2540">
            <v>9.8286300000000004</v>
          </cell>
          <cell r="P2540">
            <v>-0.45430900229999999</v>
          </cell>
          <cell r="Q2540">
            <v>0</v>
          </cell>
          <cell r="R2540">
            <v>-78</v>
          </cell>
        </row>
        <row r="2541">
          <cell r="E2541" t="str">
            <v>SHT0011574</v>
          </cell>
          <cell r="F2541" t="str">
            <v>高调器上滑盖</v>
          </cell>
          <cell r="G2541" t="str">
            <v>H6</v>
          </cell>
          <cell r="H2541" t="str">
            <v>EA</v>
          </cell>
          <cell r="I2541">
            <v>-514</v>
          </cell>
          <cell r="J2541">
            <v>2.7744559139999998</v>
          </cell>
          <cell r="K2541">
            <v>3.0066000000000002</v>
          </cell>
          <cell r="L2541">
            <v>-1426.0703397960001</v>
          </cell>
          <cell r="M2541">
            <v>0</v>
          </cell>
          <cell r="N2541">
            <v>2.7787529167999998</v>
          </cell>
          <cell r="O2541">
            <v>3.0066000000000002</v>
          </cell>
          <cell r="P2541">
            <v>-0.22784708319999999</v>
          </cell>
          <cell r="Q2541">
            <v>0</v>
          </cell>
          <cell r="R2541">
            <v>-94</v>
          </cell>
        </row>
        <row r="2542">
          <cell r="E2542" t="str">
            <v>SHT0011575</v>
          </cell>
          <cell r="F2542" t="str">
            <v>高调器下滑盖</v>
          </cell>
          <cell r="G2542" t="str">
            <v>H6</v>
          </cell>
          <cell r="H2542" t="str">
            <v>EA</v>
          </cell>
          <cell r="I2542">
            <v>-514</v>
          </cell>
          <cell r="J2542">
            <v>2.6206916656999999</v>
          </cell>
          <cell r="K2542">
            <v>2.8399700000000001</v>
          </cell>
          <cell r="L2542">
            <v>-1347.0355161698001</v>
          </cell>
          <cell r="M2542">
            <v>0</v>
          </cell>
          <cell r="N2542">
            <v>2.6517193614000001</v>
          </cell>
          <cell r="O2542">
            <v>2.8399700000000001</v>
          </cell>
          <cell r="P2542">
            <v>-0.18825063859999999</v>
          </cell>
          <cell r="Q2542">
            <v>0</v>
          </cell>
          <cell r="R2542">
            <v>-94</v>
          </cell>
        </row>
        <row r="2543">
          <cell r="E2543" t="str">
            <v>SHT0011578</v>
          </cell>
          <cell r="F2543" t="str">
            <v>副驾驶速降开关按钮帽</v>
          </cell>
          <cell r="H2543" t="str">
            <v>EA</v>
          </cell>
          <cell r="I2543">
            <v>2642</v>
          </cell>
          <cell r="J2543">
            <v>1.125801974</v>
          </cell>
          <cell r="K2543">
            <v>1.22</v>
          </cell>
          <cell r="L2543">
            <v>2974.3688153080002</v>
          </cell>
          <cell r="M2543">
            <v>0</v>
          </cell>
          <cell r="N2543">
            <v>1.1636079104999999</v>
          </cell>
          <cell r="O2543">
            <v>1.22</v>
          </cell>
          <cell r="P2543">
            <v>-5.6392089499999999E-2</v>
          </cell>
          <cell r="Q2543">
            <v>0</v>
          </cell>
          <cell r="R2543">
            <v>-73</v>
          </cell>
        </row>
        <row r="2544">
          <cell r="E2544" t="str">
            <v>SHT0011602</v>
          </cell>
          <cell r="F2544" t="str">
            <v>标配副驾靠背面套总成</v>
          </cell>
          <cell r="G2544" t="str">
            <v>H6织物面套</v>
          </cell>
          <cell r="H2544" t="str">
            <v>EA</v>
          </cell>
          <cell r="I2544">
            <v>1105</v>
          </cell>
          <cell r="J2544">
            <v>73.463192747700006</v>
          </cell>
          <cell r="K2544">
            <v>79.61</v>
          </cell>
          <cell r="L2544">
            <v>81176.827986208504</v>
          </cell>
          <cell r="M2544">
            <v>0</v>
          </cell>
          <cell r="N2544">
            <v>75.930185043400002</v>
          </cell>
          <cell r="O2544">
            <v>79.61</v>
          </cell>
          <cell r="P2544">
            <v>-3.6798149566</v>
          </cell>
          <cell r="Q2544">
            <v>0</v>
          </cell>
          <cell r="R2544">
            <v>-74</v>
          </cell>
        </row>
        <row r="2545">
          <cell r="E2545" t="str">
            <v>SHT0011612</v>
          </cell>
          <cell r="F2545" t="str">
            <v>H6左侧扶手本体总成黑色</v>
          </cell>
          <cell r="H2545" t="str">
            <v>Ea</v>
          </cell>
          <cell r="I2545">
            <v>-2400</v>
          </cell>
          <cell r="J2545">
            <v>48.880845250599997</v>
          </cell>
          <cell r="K2545">
            <v>52.970799999999997</v>
          </cell>
          <cell r="L2545">
            <v>-117314.02860144</v>
          </cell>
          <cell r="M2545">
            <v>0</v>
          </cell>
          <cell r="N2545">
            <v>49.826158077300001</v>
          </cell>
          <cell r="O2545">
            <v>52.970799999999997</v>
          </cell>
          <cell r="P2545">
            <v>-3.1446419227</v>
          </cell>
          <cell r="Q2545">
            <v>0</v>
          </cell>
          <cell r="R2545">
            <v>-228</v>
          </cell>
        </row>
        <row r="2546">
          <cell r="E2546" t="str">
            <v>SHT0011613</v>
          </cell>
          <cell r="F2546" t="str">
            <v>H6右侧扶手本体总成黑色</v>
          </cell>
          <cell r="H2546" t="str">
            <v>Ea</v>
          </cell>
          <cell r="I2546">
            <v>-26493</v>
          </cell>
          <cell r="J2546">
            <v>50.886618341400002</v>
          </cell>
          <cell r="K2546">
            <v>55.144399999999997</v>
          </cell>
          <cell r="L2546">
            <v>-1348139.17971871</v>
          </cell>
          <cell r="M2546">
            <v>0</v>
          </cell>
          <cell r="N2546">
            <v>51.899287711900001</v>
          </cell>
          <cell r="O2546">
            <v>55.144399999999997</v>
          </cell>
          <cell r="P2546">
            <v>-3.2451122881000001</v>
          </cell>
          <cell r="Q2546">
            <v>0</v>
          </cell>
          <cell r="R2546">
            <v>-1511</v>
          </cell>
        </row>
        <row r="2547">
          <cell r="E2547" t="str">
            <v>SHT0011642</v>
          </cell>
          <cell r="F2547" t="str">
            <v>高调器衬套</v>
          </cell>
          <cell r="H2547" t="str">
            <v>EA</v>
          </cell>
          <cell r="I2547">
            <v>91</v>
          </cell>
          <cell r="J2547">
            <v>0.41525482650000001</v>
          </cell>
          <cell r="K2547">
            <v>0.45</v>
          </cell>
          <cell r="L2547">
            <v>37.788189211499997</v>
          </cell>
          <cell r="M2547">
            <v>200</v>
          </cell>
          <cell r="N2547">
            <v>0.42919963909999997</v>
          </cell>
          <cell r="O2547">
            <v>0.45</v>
          </cell>
          <cell r="P2547">
            <v>-2.0800360899999999E-2</v>
          </cell>
          <cell r="Q2547">
            <v>85.83992782</v>
          </cell>
          <cell r="R2547">
            <v>-102</v>
          </cell>
        </row>
        <row r="2548">
          <cell r="E2548" t="str">
            <v>SHT0011643</v>
          </cell>
          <cell r="F2548" t="str">
            <v>靠背支撑板</v>
          </cell>
          <cell r="G2548" t="str">
            <v>黑色</v>
          </cell>
          <cell r="H2548" t="str">
            <v>EA</v>
          </cell>
          <cell r="I2548">
            <v>3252</v>
          </cell>
          <cell r="J2548">
            <v>9.2748549677999996</v>
          </cell>
          <cell r="K2548">
            <v>10.0509</v>
          </cell>
          <cell r="L2548">
            <v>30161.828355285601</v>
          </cell>
          <cell r="M2548">
            <v>1000</v>
          </cell>
          <cell r="N2548">
            <v>9.5863170060999998</v>
          </cell>
          <cell r="O2548">
            <v>10.0509</v>
          </cell>
          <cell r="P2548">
            <v>-0.46458299390000002</v>
          </cell>
          <cell r="Q2548">
            <v>9586.3170061000001</v>
          </cell>
          <cell r="R2548">
            <v>-306</v>
          </cell>
        </row>
        <row r="2549">
          <cell r="E2549" t="str">
            <v>SHT0011644</v>
          </cell>
          <cell r="F2549" t="str">
            <v>靠背舒适性海绵右</v>
          </cell>
          <cell r="G2549" t="str">
            <v>无网格布</v>
          </cell>
          <cell r="H2549" t="str">
            <v>EA</v>
          </cell>
          <cell r="I2549">
            <v>1853</v>
          </cell>
          <cell r="J2549">
            <v>5.1683538492999999</v>
          </cell>
          <cell r="K2549">
            <v>5.6007999999999996</v>
          </cell>
          <cell r="L2549">
            <v>9576.9596827529003</v>
          </cell>
          <cell r="M2549">
            <v>0</v>
          </cell>
          <cell r="N2549">
            <v>5.3419140861000001</v>
          </cell>
          <cell r="O2549">
            <v>5.6007999999999996</v>
          </cell>
          <cell r="P2549">
            <v>-0.25888591389999999</v>
          </cell>
          <cell r="Q2549">
            <v>0</v>
          </cell>
          <cell r="R2549">
            <v>-228</v>
          </cell>
        </row>
        <row r="2550">
          <cell r="E2550" t="str">
            <v>SHT0011645</v>
          </cell>
          <cell r="F2550" t="str">
            <v>靠背舒适性海绵中上</v>
          </cell>
          <cell r="G2550" t="str">
            <v>无网格布</v>
          </cell>
          <cell r="H2550" t="str">
            <v>EA</v>
          </cell>
          <cell r="I2550">
            <v>1302</v>
          </cell>
          <cell r="J2550">
            <v>9.2438492741000005</v>
          </cell>
          <cell r="K2550">
            <v>10.017300000000001</v>
          </cell>
          <cell r="L2550">
            <v>12035.4917548782</v>
          </cell>
          <cell r="M2550">
            <v>0</v>
          </cell>
          <cell r="N2550">
            <v>9.5542700997000001</v>
          </cell>
          <cell r="O2550">
            <v>10.017300000000001</v>
          </cell>
          <cell r="P2550">
            <v>-0.46302990030000002</v>
          </cell>
          <cell r="Q2550">
            <v>0</v>
          </cell>
          <cell r="R2550">
            <v>-134</v>
          </cell>
        </row>
        <row r="2551">
          <cell r="E2551" t="str">
            <v>SHT0011646</v>
          </cell>
          <cell r="F2551" t="str">
            <v>靠背舒适性海绵中下</v>
          </cell>
          <cell r="G2551" t="str">
            <v>无网格布</v>
          </cell>
          <cell r="H2551" t="str">
            <v>EA</v>
          </cell>
          <cell r="I2551">
            <v>1235</v>
          </cell>
          <cell r="J2551">
            <v>10.7958872578</v>
          </cell>
          <cell r="K2551">
            <v>11.699199999999999</v>
          </cell>
          <cell r="L2551">
            <v>13332.920763382999</v>
          </cell>
          <cell r="M2551">
            <v>0</v>
          </cell>
          <cell r="N2551">
            <v>11.158427595299999</v>
          </cell>
          <cell r="O2551">
            <v>11.699199999999999</v>
          </cell>
          <cell r="P2551">
            <v>-0.54077240469999999</v>
          </cell>
          <cell r="Q2551">
            <v>0</v>
          </cell>
          <cell r="R2551">
            <v>-134</v>
          </cell>
        </row>
        <row r="2552">
          <cell r="E2552" t="str">
            <v>SHT0011647</v>
          </cell>
          <cell r="F2552" t="str">
            <v>靠背舒适性海绵左</v>
          </cell>
          <cell r="G2552" t="str">
            <v>无网格布</v>
          </cell>
          <cell r="H2552" t="str">
            <v>EA</v>
          </cell>
          <cell r="I2552">
            <v>1372</v>
          </cell>
          <cell r="J2552">
            <v>5.1683538492999999</v>
          </cell>
          <cell r="K2552">
            <v>5.6007999999999996</v>
          </cell>
          <cell r="L2552">
            <v>7090.9814812395998</v>
          </cell>
          <cell r="M2552">
            <v>0</v>
          </cell>
          <cell r="N2552">
            <v>5.3419140861000001</v>
          </cell>
          <cell r="O2552">
            <v>5.6007999999999996</v>
          </cell>
          <cell r="P2552">
            <v>-0.25888591389999999</v>
          </cell>
          <cell r="Q2552">
            <v>0</v>
          </cell>
          <cell r="R2552">
            <v>-228</v>
          </cell>
        </row>
        <row r="2553">
          <cell r="E2553" t="str">
            <v>SHT0011649</v>
          </cell>
          <cell r="F2553" t="str">
            <v>主驾低配安全带总成</v>
          </cell>
          <cell r="H2553" t="str">
            <v>EA</v>
          </cell>
          <cell r="I2553">
            <v>1749</v>
          </cell>
          <cell r="J2553">
            <v>63.700090382799999</v>
          </cell>
          <cell r="K2553">
            <v>69.03</v>
          </cell>
          <cell r="L2553">
            <v>111411.458079517</v>
          </cell>
          <cell r="M2553">
            <v>0</v>
          </cell>
          <cell r="N2553">
            <v>65.839224639500003</v>
          </cell>
          <cell r="O2553">
            <v>69.03</v>
          </cell>
          <cell r="P2553">
            <v>-3.1907753605</v>
          </cell>
          <cell r="Q2553">
            <v>0</v>
          </cell>
          <cell r="R2553">
            <v>-114</v>
          </cell>
        </row>
        <row r="2554">
          <cell r="E2554" t="str">
            <v>SHT0011651</v>
          </cell>
          <cell r="F2554" t="str">
            <v>副驾安全带总成</v>
          </cell>
          <cell r="H2554" t="str">
            <v>EA</v>
          </cell>
          <cell r="I2554">
            <v>1427</v>
          </cell>
          <cell r="J2554">
            <v>63.700090382799999</v>
          </cell>
          <cell r="K2554">
            <v>69.03</v>
          </cell>
          <cell r="L2554">
            <v>90900.028976255606</v>
          </cell>
          <cell r="M2554">
            <v>0</v>
          </cell>
          <cell r="N2554">
            <v>65.839224639500003</v>
          </cell>
          <cell r="O2554">
            <v>69.03</v>
          </cell>
          <cell r="P2554">
            <v>-3.1907753605</v>
          </cell>
          <cell r="Q2554">
            <v>0</v>
          </cell>
          <cell r="R2554">
            <v>-156</v>
          </cell>
        </row>
        <row r="2555">
          <cell r="E2555" t="str">
            <v>SHT0011652</v>
          </cell>
          <cell r="F2555" t="str">
            <v>副驾高配带扣总成</v>
          </cell>
          <cell r="H2555" t="str">
            <v>EA</v>
          </cell>
          <cell r="I2555">
            <v>1235</v>
          </cell>
          <cell r="J2555">
            <v>32.777447637199998</v>
          </cell>
          <cell r="K2555">
            <v>35.520000000000003</v>
          </cell>
          <cell r="L2555">
            <v>40480.147831941998</v>
          </cell>
          <cell r="M2555">
            <v>0</v>
          </cell>
          <cell r="N2555">
            <v>33.8781581804</v>
          </cell>
          <cell r="O2555">
            <v>35.520000000000003</v>
          </cell>
          <cell r="P2555">
            <v>-1.6418418196</v>
          </cell>
          <cell r="Q2555">
            <v>0</v>
          </cell>
          <cell r="R2555">
            <v>-76</v>
          </cell>
        </row>
        <row r="2556">
          <cell r="E2556" t="str">
            <v>SHT0011653</v>
          </cell>
          <cell r="F2556" t="str">
            <v>安全带带扣总成</v>
          </cell>
          <cell r="G2556" t="str">
            <v>无线束</v>
          </cell>
          <cell r="H2556" t="str">
            <v>EA</v>
          </cell>
          <cell r="I2556">
            <v>1041</v>
          </cell>
          <cell r="J2556">
            <v>26.733182940599999</v>
          </cell>
          <cell r="K2556">
            <v>28.97</v>
          </cell>
          <cell r="L2556">
            <v>27829.243441164599</v>
          </cell>
          <cell r="M2556">
            <v>0</v>
          </cell>
          <cell r="N2556">
            <v>27.6309189889</v>
          </cell>
          <cell r="O2556">
            <v>28.97</v>
          </cell>
          <cell r="P2556">
            <v>-1.3390810111</v>
          </cell>
          <cell r="Q2556">
            <v>0</v>
          </cell>
          <cell r="R2556">
            <v>-78</v>
          </cell>
        </row>
        <row r="2557">
          <cell r="E2557" t="str">
            <v>SHT0011656</v>
          </cell>
          <cell r="F2557" t="str">
            <v>坐垫钢丝</v>
          </cell>
          <cell r="G2557" t="str">
            <v>H6主驾</v>
          </cell>
          <cell r="H2557" t="str">
            <v>EA</v>
          </cell>
          <cell r="I2557">
            <v>1188</v>
          </cell>
          <cell r="J2557">
            <v>0.23069712580000001</v>
          </cell>
          <cell r="K2557">
            <v>0.25</v>
          </cell>
          <cell r="L2557">
            <v>274.06818545039999</v>
          </cell>
          <cell r="M2557">
            <v>0</v>
          </cell>
          <cell r="N2557">
            <v>0.23844424389999999</v>
          </cell>
          <cell r="O2557">
            <v>0.25</v>
          </cell>
          <cell r="P2557">
            <v>-1.15557561E-2</v>
          </cell>
          <cell r="Q2557">
            <v>0</v>
          </cell>
          <cell r="R2557">
            <v>-172</v>
          </cell>
        </row>
        <row r="2558">
          <cell r="E2558" t="str">
            <v>SHT0011657</v>
          </cell>
          <cell r="F2558" t="str">
            <v>坐垫舒适性海绵右</v>
          </cell>
          <cell r="G2558" t="str">
            <v>无网格布</v>
          </cell>
          <cell r="H2558" t="str">
            <v>EA</v>
          </cell>
          <cell r="I2558">
            <v>1473</v>
          </cell>
          <cell r="J2558">
            <v>3.6122555961999998</v>
          </cell>
          <cell r="K2558">
            <v>3.9144999999999999</v>
          </cell>
          <cell r="L2558">
            <v>5320.8524932026003</v>
          </cell>
          <cell r="M2558">
            <v>0</v>
          </cell>
          <cell r="N2558">
            <v>3.7335599718000001</v>
          </cell>
          <cell r="O2558">
            <v>3.9144999999999999</v>
          </cell>
          <cell r="P2558">
            <v>-0.18094002819999999</v>
          </cell>
          <cell r="Q2558">
            <v>0</v>
          </cell>
          <cell r="R2558">
            <v>-228</v>
          </cell>
        </row>
        <row r="2559">
          <cell r="E2559" t="str">
            <v>SHT0011658</v>
          </cell>
          <cell r="F2559" t="str">
            <v>坐垫舒适性海绵左</v>
          </cell>
          <cell r="G2559" t="str">
            <v>无网格布</v>
          </cell>
          <cell r="H2559" t="str">
            <v>EA</v>
          </cell>
          <cell r="I2559">
            <v>1467</v>
          </cell>
          <cell r="J2559">
            <v>3.6122555961999998</v>
          </cell>
          <cell r="K2559">
            <v>3.9144999999999999</v>
          </cell>
          <cell r="L2559">
            <v>5299.1789596254002</v>
          </cell>
          <cell r="M2559">
            <v>0</v>
          </cell>
          <cell r="N2559">
            <v>3.7335599718000001</v>
          </cell>
          <cell r="O2559">
            <v>3.9144999999999999</v>
          </cell>
          <cell r="P2559">
            <v>-0.18094002819999999</v>
          </cell>
          <cell r="Q2559">
            <v>0</v>
          </cell>
          <cell r="R2559">
            <v>-228</v>
          </cell>
        </row>
        <row r="2560">
          <cell r="E2560" t="str">
            <v>SHT0011659</v>
          </cell>
          <cell r="F2560" t="str">
            <v>坐垫舒适性海绵中</v>
          </cell>
          <cell r="G2560" t="str">
            <v>无网格布</v>
          </cell>
          <cell r="H2560" t="str">
            <v>EA</v>
          </cell>
          <cell r="I2560">
            <v>1049</v>
          </cell>
          <cell r="J2560">
            <v>20.555298468699998</v>
          </cell>
          <cell r="K2560">
            <v>22.275200000000002</v>
          </cell>
          <cell r="L2560">
            <v>21562.5080936663</v>
          </cell>
          <cell r="M2560">
            <v>0</v>
          </cell>
          <cell r="N2560">
            <v>21.2455728913</v>
          </cell>
          <cell r="O2560">
            <v>22.275200000000002</v>
          </cell>
          <cell r="P2560">
            <v>-1.0296271087</v>
          </cell>
          <cell r="Q2560">
            <v>0</v>
          </cell>
          <cell r="R2560">
            <v>-134</v>
          </cell>
        </row>
        <row r="2561">
          <cell r="E2561" t="str">
            <v>SHT0011693</v>
          </cell>
          <cell r="F2561" t="str">
            <v>坐垫钢丝</v>
          </cell>
          <cell r="G2561" t="str">
            <v>H6副驾标配靠背用</v>
          </cell>
          <cell r="H2561" t="str">
            <v>EA</v>
          </cell>
          <cell r="I2561">
            <v>1205</v>
          </cell>
          <cell r="J2561">
            <v>0.18455770069999999</v>
          </cell>
          <cell r="K2561">
            <v>0.2</v>
          </cell>
          <cell r="L2561">
            <v>222.39202934350001</v>
          </cell>
          <cell r="M2561">
            <v>0</v>
          </cell>
          <cell r="N2561">
            <v>0.19075539520000001</v>
          </cell>
          <cell r="O2561">
            <v>0.2</v>
          </cell>
          <cell r="P2561">
            <v>-9.2446048000000003E-3</v>
          </cell>
          <cell r="Q2561">
            <v>0</v>
          </cell>
          <cell r="R2561">
            <v>-56</v>
          </cell>
        </row>
        <row r="2562">
          <cell r="E2562" t="str">
            <v>SHT0011779</v>
          </cell>
          <cell r="F2562" t="str">
            <v>副驾驶靠背两气袋腰托总成</v>
          </cell>
          <cell r="H2562" t="str">
            <v>EA</v>
          </cell>
          <cell r="I2562">
            <v>480</v>
          </cell>
          <cell r="J2562">
            <v>10.233724501599999</v>
          </cell>
          <cell r="K2562">
            <v>11.09</v>
          </cell>
          <cell r="L2562">
            <v>4912.1877607679999</v>
          </cell>
          <cell r="M2562">
            <v>0</v>
          </cell>
          <cell r="N2562">
            <v>10.5773866616</v>
          </cell>
          <cell r="O2562">
            <v>11.09</v>
          </cell>
          <cell r="P2562">
            <v>-0.51261333840000001</v>
          </cell>
          <cell r="Q2562">
            <v>0</v>
          </cell>
          <cell r="R2562">
            <v>-76</v>
          </cell>
        </row>
        <row r="2563">
          <cell r="E2563" t="str">
            <v>SHT0011788</v>
          </cell>
          <cell r="F2563" t="str">
            <v>主驾驶靠背四气袋腰托总成</v>
          </cell>
          <cell r="H2563" t="str">
            <v>EA</v>
          </cell>
          <cell r="I2563">
            <v>717</v>
          </cell>
          <cell r="J2563">
            <v>16.794750760100001</v>
          </cell>
          <cell r="K2563">
            <v>18.2</v>
          </cell>
          <cell r="L2563">
            <v>12041.836294991699</v>
          </cell>
          <cell r="M2563">
            <v>0</v>
          </cell>
          <cell r="N2563">
            <v>17.358740959599999</v>
          </cell>
          <cell r="O2563">
            <v>18.2</v>
          </cell>
          <cell r="P2563">
            <v>-0.84125904039999999</v>
          </cell>
          <cell r="Q2563">
            <v>0</v>
          </cell>
          <cell r="R2563">
            <v>-105</v>
          </cell>
        </row>
        <row r="2564">
          <cell r="E2564" t="str">
            <v>SHT0011945</v>
          </cell>
          <cell r="F2564" t="str">
            <v>靠背面套钢丝1</v>
          </cell>
          <cell r="H2564" t="str">
            <v>EA</v>
          </cell>
          <cell r="I2564">
            <v>232</v>
          </cell>
          <cell r="J2564">
            <v>0.23069712580000001</v>
          </cell>
          <cell r="K2564">
            <v>0.25</v>
          </cell>
          <cell r="L2564">
            <v>53.521733185599999</v>
          </cell>
          <cell r="M2564">
            <v>500</v>
          </cell>
          <cell r="N2564">
            <v>0.23844424389999999</v>
          </cell>
          <cell r="O2564">
            <v>0.25</v>
          </cell>
          <cell r="P2564">
            <v>-1.15557561E-2</v>
          </cell>
          <cell r="Q2564">
            <v>119.22212195</v>
          </cell>
          <cell r="R2564">
            <v>-706</v>
          </cell>
        </row>
        <row r="2565">
          <cell r="E2565" t="str">
            <v>SHT0011946</v>
          </cell>
          <cell r="F2565" t="str">
            <v>靠背面套钢丝2</v>
          </cell>
          <cell r="H2565" t="str">
            <v>EA</v>
          </cell>
          <cell r="I2565">
            <v>232</v>
          </cell>
          <cell r="J2565">
            <v>0.23069712580000001</v>
          </cell>
          <cell r="K2565">
            <v>0.25</v>
          </cell>
          <cell r="L2565">
            <v>53.521733185599999</v>
          </cell>
          <cell r="M2565">
            <v>0</v>
          </cell>
          <cell r="N2565">
            <v>0.23844424389999999</v>
          </cell>
          <cell r="O2565">
            <v>0.25</v>
          </cell>
          <cell r="P2565">
            <v>-1.15557561E-2</v>
          </cell>
          <cell r="Q2565">
            <v>0</v>
          </cell>
          <cell r="R2565">
            <v>-456</v>
          </cell>
        </row>
        <row r="2566">
          <cell r="E2566" t="str">
            <v>SHT0011947</v>
          </cell>
          <cell r="F2566" t="str">
            <v>驾驶员座椅总成</v>
          </cell>
          <cell r="G2566" t="str">
            <v>A9609109520</v>
          </cell>
          <cell r="H2566" t="str">
            <v>EA</v>
          </cell>
          <cell r="I2566">
            <v>162</v>
          </cell>
          <cell r="J2566">
            <v>1911.3601573041001</v>
          </cell>
          <cell r="K2566">
            <v>2049.7511538998001</v>
          </cell>
          <cell r="L2566">
            <v>309640.34548326401</v>
          </cell>
          <cell r="M2566">
            <v>37</v>
          </cell>
          <cell r="N2566">
            <v>1844.7572023575001</v>
          </cell>
          <cell r="O2566">
            <v>2049.7511538998001</v>
          </cell>
          <cell r="P2566">
            <v>-204.99395154230001</v>
          </cell>
          <cell r="Q2566">
            <v>68256.016487227505</v>
          </cell>
          <cell r="R2566">
            <v>-169</v>
          </cell>
        </row>
        <row r="2567">
          <cell r="E2567" t="str">
            <v>SHT0011948</v>
          </cell>
          <cell r="F2567" t="str">
            <v>驾驶员座椅总成</v>
          </cell>
          <cell r="G2567" t="str">
            <v>A9609109620</v>
          </cell>
          <cell r="H2567" t="str">
            <v>EA</v>
          </cell>
          <cell r="I2567">
            <v>0</v>
          </cell>
          <cell r="J2567">
            <v>2418.8681538997998</v>
          </cell>
          <cell r="K2567">
            <v>2418.8681538997998</v>
          </cell>
          <cell r="L2567">
            <v>0</v>
          </cell>
          <cell r="M2567">
            <v>24</v>
          </cell>
          <cell r="N2567">
            <v>2196.8124983337998</v>
          </cell>
          <cell r="O2567">
            <v>2418.8681538997998</v>
          </cell>
          <cell r="P2567">
            <v>-222.05565556600001</v>
          </cell>
          <cell r="Q2567">
            <v>52723.499960011199</v>
          </cell>
          <cell r="R2567">
            <v>0</v>
          </cell>
        </row>
        <row r="2568">
          <cell r="E2568" t="str">
            <v>SHT0011949</v>
          </cell>
          <cell r="F2568" t="str">
            <v>驾驶员座椅总成</v>
          </cell>
          <cell r="G2568" t="str">
            <v>A9609109720</v>
          </cell>
          <cell r="H2568" t="str">
            <v>EA</v>
          </cell>
          <cell r="I2568">
            <v>36</v>
          </cell>
          <cell r="J2568">
            <v>2656.4421624989</v>
          </cell>
          <cell r="K2568">
            <v>2857.1756098074002</v>
          </cell>
          <cell r="L2568">
            <v>95631.917849960402</v>
          </cell>
          <cell r="M2568">
            <v>48</v>
          </cell>
          <cell r="N2568">
            <v>2598.8777794585999</v>
          </cell>
          <cell r="O2568">
            <v>2857.1756098074002</v>
          </cell>
          <cell r="P2568">
            <v>-258.29783034880001</v>
          </cell>
          <cell r="Q2568">
            <v>124746.13341401301</v>
          </cell>
          <cell r="R2568">
            <v>-48</v>
          </cell>
        </row>
        <row r="2569">
          <cell r="E2569" t="str">
            <v>SHT0011950</v>
          </cell>
          <cell r="F2569" t="str">
            <v>驾驶员座椅总成</v>
          </cell>
          <cell r="G2569" t="str">
            <v>A9609109820</v>
          </cell>
          <cell r="H2569" t="str">
            <v>EA</v>
          </cell>
          <cell r="I2569">
            <v>57</v>
          </cell>
          <cell r="J2569">
            <v>2854.8048068519001</v>
          </cell>
          <cell r="K2569">
            <v>3072.1356398073999</v>
          </cell>
          <cell r="L2569">
            <v>162723.873990558</v>
          </cell>
          <cell r="M2569">
            <v>46</v>
          </cell>
          <cell r="N2569">
            <v>2819.0285810127002</v>
          </cell>
          <cell r="O2569">
            <v>3072.1356398073999</v>
          </cell>
          <cell r="P2569">
            <v>-253.10705879470001</v>
          </cell>
          <cell r="Q2569">
            <v>129675.31472658399</v>
          </cell>
          <cell r="R2569">
            <v>-79</v>
          </cell>
        </row>
        <row r="2570">
          <cell r="E2570" t="str">
            <v>SHT0011951</v>
          </cell>
          <cell r="F2570" t="str">
            <v>副驾驶员座椅总成</v>
          </cell>
          <cell r="G2570" t="str">
            <v>A9609109920</v>
          </cell>
          <cell r="H2570" t="str">
            <v>EA</v>
          </cell>
          <cell r="I2570">
            <v>64</v>
          </cell>
          <cell r="J2570">
            <v>1911.9934552689999</v>
          </cell>
          <cell r="K2570">
            <v>2050.4374411287999</v>
          </cell>
          <cell r="L2570">
            <v>122367.581137216</v>
          </cell>
          <cell r="M2570">
            <v>73</v>
          </cell>
          <cell r="N2570">
            <v>1845.2864028695999</v>
          </cell>
          <cell r="O2570">
            <v>2050.4374411287999</v>
          </cell>
          <cell r="P2570">
            <v>-205.15103825919999</v>
          </cell>
          <cell r="Q2570">
            <v>134705.90740948101</v>
          </cell>
          <cell r="R2570">
            <v>-73</v>
          </cell>
        </row>
        <row r="2571">
          <cell r="E2571" t="str">
            <v>SHT0011952</v>
          </cell>
          <cell r="F2571" t="str">
            <v>副驾驶员座椅总成</v>
          </cell>
          <cell r="G2571" t="str">
            <v>A9609103909</v>
          </cell>
          <cell r="H2571" t="str">
            <v>EA</v>
          </cell>
          <cell r="I2571">
            <v>171</v>
          </cell>
          <cell r="J2571">
            <v>758.31102006380002</v>
          </cell>
          <cell r="K2571">
            <v>800.21478285670003</v>
          </cell>
          <cell r="L2571">
            <v>129671.18443091</v>
          </cell>
          <cell r="M2571">
            <v>78</v>
          </cell>
          <cell r="N2571">
            <v>754.51027227070006</v>
          </cell>
          <cell r="O2571">
            <v>800.21478285670003</v>
          </cell>
          <cell r="P2571">
            <v>-45.704510585999998</v>
          </cell>
          <cell r="Q2571">
            <v>58851.801237114603</v>
          </cell>
          <cell r="R2571">
            <v>-198</v>
          </cell>
        </row>
        <row r="2572">
          <cell r="E2572" t="str">
            <v>SHT0011961</v>
          </cell>
          <cell r="F2572" t="str">
            <v>2.0座椅右侧罩壳</v>
          </cell>
          <cell r="H2572" t="str">
            <v>EA</v>
          </cell>
          <cell r="I2572">
            <v>-3474</v>
          </cell>
          <cell r="J2572">
            <v>7.8520996533999998</v>
          </cell>
          <cell r="K2572">
            <v>8.5091000000000001</v>
          </cell>
          <cell r="L2572">
            <v>-27278.194195911601</v>
          </cell>
          <cell r="M2572">
            <v>0</v>
          </cell>
          <cell r="N2572">
            <v>8.1157836648000004</v>
          </cell>
          <cell r="O2572">
            <v>8.5091000000000001</v>
          </cell>
          <cell r="P2572">
            <v>-0.39331633519999998</v>
          </cell>
          <cell r="Q2572">
            <v>0</v>
          </cell>
          <cell r="R2572">
            <v>-252</v>
          </cell>
        </row>
        <row r="2573">
          <cell r="E2573" t="str">
            <v>SHT0011962</v>
          </cell>
          <cell r="F2573" t="str">
            <v>2.0座椅前部罩壳</v>
          </cell>
          <cell r="H2573" t="str">
            <v>EA</v>
          </cell>
          <cell r="I2573">
            <v>-3686</v>
          </cell>
          <cell r="J2573">
            <v>3.6544362587000001</v>
          </cell>
          <cell r="K2573">
            <v>3.96021</v>
          </cell>
          <cell r="L2573">
            <v>-13470.2520495682</v>
          </cell>
          <cell r="M2573">
            <v>0</v>
          </cell>
          <cell r="N2573">
            <v>3.7771571172999998</v>
          </cell>
          <cell r="O2573">
            <v>3.96021</v>
          </cell>
          <cell r="P2573">
            <v>-0.1830528827</v>
          </cell>
          <cell r="Q2573">
            <v>0</v>
          </cell>
          <cell r="R2573">
            <v>-252</v>
          </cell>
        </row>
        <row r="2574">
          <cell r="E2574" t="str">
            <v>SHT0011963</v>
          </cell>
          <cell r="F2574" t="str">
            <v>2.0座椅后部罩壳</v>
          </cell>
          <cell r="H2574" t="str">
            <v>Ea</v>
          </cell>
          <cell r="I2574">
            <v>-2732</v>
          </cell>
          <cell r="J2574">
            <v>4.8440526511000002</v>
          </cell>
          <cell r="K2574">
            <v>4.6473874999999998</v>
          </cell>
          <cell r="L2574">
            <v>-13233.9518428052</v>
          </cell>
          <cell r="M2574">
            <v>0</v>
          </cell>
          <cell r="N2574">
            <v>4.9096740994000001</v>
          </cell>
          <cell r="O2574">
            <v>4.6473874999999998</v>
          </cell>
          <cell r="P2574">
            <v>0.26228659939999999</v>
          </cell>
          <cell r="Q2574">
            <v>0</v>
          </cell>
          <cell r="R2574">
            <v>-252</v>
          </cell>
        </row>
        <row r="2575">
          <cell r="E2575" t="str">
            <v>SHT0011964</v>
          </cell>
          <cell r="F2575" t="str">
            <v>2.0座椅调角器手柄带标识</v>
          </cell>
          <cell r="H2575" t="str">
            <v>EA</v>
          </cell>
          <cell r="I2575">
            <v>-3205</v>
          </cell>
          <cell r="J2575">
            <v>1.7761833112000001</v>
          </cell>
          <cell r="K2575">
            <v>1.9248000000000001</v>
          </cell>
          <cell r="L2575">
            <v>-5692.6675123960003</v>
          </cell>
          <cell r="M2575">
            <v>0</v>
          </cell>
          <cell r="N2575">
            <v>1.8358299229999999</v>
          </cell>
          <cell r="O2575">
            <v>1.9248000000000001</v>
          </cell>
          <cell r="P2575">
            <v>-8.8970076999999995E-2</v>
          </cell>
          <cell r="Q2575">
            <v>0</v>
          </cell>
          <cell r="R2575">
            <v>-252</v>
          </cell>
        </row>
        <row r="2576">
          <cell r="E2576" t="str">
            <v>SHT0011967</v>
          </cell>
          <cell r="F2576" t="str">
            <v>2.0座椅仰角手柄带标识</v>
          </cell>
          <cell r="H2576" t="str">
            <v>EA</v>
          </cell>
          <cell r="I2576">
            <v>-14</v>
          </cell>
          <cell r="J2576">
            <v>2.1035886720999999</v>
          </cell>
          <cell r="K2576">
            <v>2.2795999999999998</v>
          </cell>
          <cell r="L2576">
            <v>-29.4502414094</v>
          </cell>
          <cell r="M2576">
            <v>0</v>
          </cell>
          <cell r="N2576">
            <v>1.5146932152999999</v>
          </cell>
          <cell r="O2576">
            <v>2.2795999999999998</v>
          </cell>
          <cell r="P2576">
            <v>-0.76490678469999995</v>
          </cell>
          <cell r="Q2576">
            <v>0</v>
          </cell>
          <cell r="R2576">
            <v>0</v>
          </cell>
        </row>
        <row r="2577">
          <cell r="E2577" t="str">
            <v>SHT0011971</v>
          </cell>
          <cell r="F2577" t="str">
            <v>2.0座椅左侧罩壳</v>
          </cell>
          <cell r="G2577" t="str">
            <v>升降阻尼腰托安全带锁扣</v>
          </cell>
          <cell r="H2577" t="str">
            <v>Ea</v>
          </cell>
          <cell r="I2577">
            <v>-1772</v>
          </cell>
          <cell r="J2577">
            <v>7.8334777814000001</v>
          </cell>
          <cell r="K2577">
            <v>8.4889200000000002</v>
          </cell>
          <cell r="L2577">
            <v>-13880.922628640799</v>
          </cell>
          <cell r="M2577">
            <v>0</v>
          </cell>
          <cell r="N2577">
            <v>8.0965364453999999</v>
          </cell>
          <cell r="O2577">
            <v>8.4889200000000002</v>
          </cell>
          <cell r="P2577">
            <v>-0.39238355460000002</v>
          </cell>
          <cell r="Q2577">
            <v>0</v>
          </cell>
          <cell r="R2577">
            <v>-164</v>
          </cell>
        </row>
        <row r="2578">
          <cell r="E2578" t="str">
            <v>SHT0011972</v>
          </cell>
          <cell r="F2578" t="str">
            <v>调角器左罩壳</v>
          </cell>
          <cell r="G2578" t="str">
            <v>通风加热黑色</v>
          </cell>
          <cell r="H2578" t="str">
            <v>EA</v>
          </cell>
          <cell r="I2578">
            <v>-1288</v>
          </cell>
          <cell r="J2578">
            <v>7.5293636023000001</v>
          </cell>
          <cell r="K2578">
            <v>8.1593599999999995</v>
          </cell>
          <cell r="L2578">
            <v>-9697.8203197624007</v>
          </cell>
          <cell r="M2578">
            <v>0</v>
          </cell>
          <cell r="N2578">
            <v>7.7822097052999997</v>
          </cell>
          <cell r="O2578">
            <v>8.1593599999999995</v>
          </cell>
          <cell r="P2578">
            <v>-0.3771502947</v>
          </cell>
          <cell r="Q2578">
            <v>0</v>
          </cell>
          <cell r="R2578">
            <v>-88</v>
          </cell>
        </row>
        <row r="2579">
          <cell r="E2579" t="str">
            <v>SHT0011975</v>
          </cell>
          <cell r="F2579" t="str">
            <v>2.0座椅加热通风底座</v>
          </cell>
          <cell r="H2579" t="str">
            <v>Ea</v>
          </cell>
          <cell r="I2579">
            <v>-26</v>
          </cell>
          <cell r="J2579">
            <v>3.0524182670000002</v>
          </cell>
          <cell r="K2579">
            <v>3.30782</v>
          </cell>
          <cell r="L2579">
            <v>-79.362874942000005</v>
          </cell>
          <cell r="M2579">
            <v>0</v>
          </cell>
          <cell r="N2579">
            <v>3.1549225560999998</v>
          </cell>
          <cell r="O2579">
            <v>3.30782</v>
          </cell>
          <cell r="P2579">
            <v>-0.15289744390000001</v>
          </cell>
          <cell r="Q2579">
            <v>0</v>
          </cell>
          <cell r="R2579">
            <v>0</v>
          </cell>
        </row>
        <row r="2580">
          <cell r="E2580" t="str">
            <v>SHT0011977</v>
          </cell>
          <cell r="F2580" t="str">
            <v>2.0座椅加热底座</v>
          </cell>
          <cell r="H2580" t="str">
            <v>Ea</v>
          </cell>
          <cell r="I2580">
            <v>-1649</v>
          </cell>
          <cell r="J2580">
            <v>3.0605018943000002</v>
          </cell>
          <cell r="K2580">
            <v>3.3165800000000001</v>
          </cell>
          <cell r="L2580">
            <v>-5046.7676237006999</v>
          </cell>
          <cell r="M2580">
            <v>0</v>
          </cell>
          <cell r="N2580">
            <v>3.1632776424000002</v>
          </cell>
          <cell r="O2580">
            <v>3.3165800000000001</v>
          </cell>
          <cell r="P2580">
            <v>-0.15330235759999999</v>
          </cell>
          <cell r="Q2580">
            <v>0</v>
          </cell>
          <cell r="R2580">
            <v>-88</v>
          </cell>
        </row>
        <row r="2581">
          <cell r="E2581" t="str">
            <v>SHT0011982</v>
          </cell>
          <cell r="F2581" t="str">
            <v>升降速降开关气路总成</v>
          </cell>
          <cell r="G2581" t="str">
            <v>H4国产四孔阀</v>
          </cell>
          <cell r="H2581" t="str">
            <v>EA</v>
          </cell>
          <cell r="I2581">
            <v>1366</v>
          </cell>
          <cell r="J2581">
            <v>61.079371033400001</v>
          </cell>
          <cell r="K2581">
            <v>66.19</v>
          </cell>
          <cell r="L2581">
            <v>83434.420831624404</v>
          </cell>
          <cell r="M2581">
            <v>960</v>
          </cell>
          <cell r="N2581">
            <v>63.130498028200002</v>
          </cell>
          <cell r="O2581">
            <v>66.19</v>
          </cell>
          <cell r="P2581">
            <v>-3.0595019718000001</v>
          </cell>
          <cell r="Q2581">
            <v>60605.278107072001</v>
          </cell>
          <cell r="R2581">
            <v>-1155</v>
          </cell>
        </row>
        <row r="2582">
          <cell r="E2582" t="str">
            <v>SHT0012119</v>
          </cell>
          <cell r="F2582" t="str">
            <v>驾驶员座垫护面总成</v>
          </cell>
          <cell r="G2582" t="str">
            <v>2018款GTL-A 2.0平台</v>
          </cell>
          <cell r="H2582" t="str">
            <v>EA</v>
          </cell>
          <cell r="I2582">
            <v>265</v>
          </cell>
          <cell r="J2582">
            <v>16.824486869899999</v>
          </cell>
          <cell r="K2582">
            <v>17.402089799999999</v>
          </cell>
          <cell r="L2582">
            <v>4458.4890205234997</v>
          </cell>
          <cell r="M2582">
            <v>1000</v>
          </cell>
          <cell r="N2582">
            <v>17.4805910601</v>
          </cell>
          <cell r="O2582">
            <v>17.402089799999999</v>
          </cell>
          <cell r="P2582">
            <v>7.8501260099999998E-2</v>
          </cell>
          <cell r="Q2582">
            <v>17480.5910601</v>
          </cell>
          <cell r="R2582">
            <v>-982</v>
          </cell>
        </row>
        <row r="2583">
          <cell r="E2583" t="str">
            <v>SHT0012121</v>
          </cell>
          <cell r="F2583" t="str">
            <v>驾驶员座垫护面总成</v>
          </cell>
          <cell r="G2583" t="str">
            <v>2018款EST 2.0平台</v>
          </cell>
          <cell r="H2583" t="str">
            <v>EA</v>
          </cell>
          <cell r="I2583">
            <v>20</v>
          </cell>
          <cell r="J2583">
            <v>19.633026161899998</v>
          </cell>
          <cell r="K2583">
            <v>20.445625</v>
          </cell>
          <cell r="L2583">
            <v>392.660523238</v>
          </cell>
          <cell r="M2583">
            <v>0</v>
          </cell>
          <cell r="N2583">
            <v>19.1396195359</v>
          </cell>
          <cell r="O2583">
            <v>20.445625</v>
          </cell>
          <cell r="P2583">
            <v>-1.3060054641000001</v>
          </cell>
          <cell r="Q2583">
            <v>0</v>
          </cell>
          <cell r="R2583">
            <v>0</v>
          </cell>
        </row>
        <row r="2584">
          <cell r="E2584" t="str">
            <v>SHT0012128</v>
          </cell>
          <cell r="F2584" t="str">
            <v>驾驶员座椅总成</v>
          </cell>
          <cell r="G2584" t="str">
            <v>H0681010100A0</v>
          </cell>
          <cell r="H2584" t="str">
            <v>EA</v>
          </cell>
          <cell r="I2584">
            <v>44</v>
          </cell>
          <cell r="J2584">
            <v>832.14171565979996</v>
          </cell>
          <cell r="K2584">
            <v>890.94954060880002</v>
          </cell>
          <cell r="L2584">
            <v>36614.235489031198</v>
          </cell>
          <cell r="M2584">
            <v>10</v>
          </cell>
          <cell r="N2584">
            <v>829.36679879990004</v>
          </cell>
          <cell r="O2584">
            <v>890.94954060880002</v>
          </cell>
          <cell r="P2584">
            <v>-61.582741808900003</v>
          </cell>
          <cell r="Q2584">
            <v>8293.6679879990006</v>
          </cell>
          <cell r="R2584">
            <v>-8</v>
          </cell>
        </row>
        <row r="2585">
          <cell r="E2585" t="str">
            <v>SHT0012133</v>
          </cell>
          <cell r="F2585" t="str">
            <v>副驾底座骨架总成</v>
          </cell>
          <cell r="G2585" t="str">
            <v>H3加强</v>
          </cell>
          <cell r="H2585" t="str">
            <v>EA</v>
          </cell>
          <cell r="I2585">
            <v>1</v>
          </cell>
          <cell r="J2585">
            <v>0.3864638252</v>
          </cell>
          <cell r="K2585">
            <v>0.41880000000000001</v>
          </cell>
          <cell r="L2585">
            <v>0.3864638252</v>
          </cell>
          <cell r="M2585">
            <v>9</v>
          </cell>
          <cell r="N2585">
            <v>0.41880000000000001</v>
          </cell>
          <cell r="O2585">
            <v>0.41880000000000001</v>
          </cell>
          <cell r="P2585">
            <v>0</v>
          </cell>
          <cell r="Q2585">
            <v>3.7692000000000001</v>
          </cell>
          <cell r="R2585">
            <v>-10</v>
          </cell>
        </row>
        <row r="2586">
          <cell r="E2586" t="str">
            <v>SHT0012134</v>
          </cell>
          <cell r="F2586" t="str">
            <v>H5主驾调角器右罩壳(堵孔)</v>
          </cell>
          <cell r="G2586" t="str">
            <v>SHT0012134</v>
          </cell>
          <cell r="H2586" t="str">
            <v>Ea</v>
          </cell>
          <cell r="I2586">
            <v>-760</v>
          </cell>
          <cell r="J2586">
            <v>6.9869854316</v>
          </cell>
          <cell r="K2586">
            <v>7.5716000000000001</v>
          </cell>
          <cell r="L2586">
            <v>-5310.1089280160004</v>
          </cell>
          <cell r="M2586">
            <v>0</v>
          </cell>
          <cell r="N2586">
            <v>7.2216177500000001</v>
          </cell>
          <cell r="O2586">
            <v>7.5716000000000001</v>
          </cell>
          <cell r="P2586">
            <v>-0.34998224999999999</v>
          </cell>
          <cell r="Q2586">
            <v>0</v>
          </cell>
          <cell r="R2586">
            <v>-9</v>
          </cell>
        </row>
        <row r="2587">
          <cell r="E2587" t="str">
            <v>SHT0012218</v>
          </cell>
          <cell r="F2587" t="str">
            <v>主驾驶靠背四气袋腰托总成</v>
          </cell>
          <cell r="G2587" t="str">
            <v>重汽T5-2.0</v>
          </cell>
          <cell r="H2587" t="str">
            <v>EA</v>
          </cell>
          <cell r="I2587">
            <v>839</v>
          </cell>
          <cell r="J2587">
            <v>16.139570922699999</v>
          </cell>
          <cell r="K2587">
            <v>17.489999999999998</v>
          </cell>
          <cell r="L2587">
            <v>13541.100004145301</v>
          </cell>
          <cell r="M2587">
            <v>0</v>
          </cell>
          <cell r="N2587">
            <v>16.681559306699999</v>
          </cell>
          <cell r="O2587">
            <v>17.489999999999998</v>
          </cell>
          <cell r="P2587">
            <v>-0.80844069330000001</v>
          </cell>
          <cell r="Q2587">
            <v>0</v>
          </cell>
          <cell r="R2587">
            <v>-259</v>
          </cell>
        </row>
        <row r="2588">
          <cell r="E2588" t="str">
            <v>SHT0012219</v>
          </cell>
          <cell r="F2588" t="str">
            <v>驾驶员靠背泡沫总成</v>
          </cell>
          <cell r="G2588" t="str">
            <v>T5-2.0双扶手</v>
          </cell>
          <cell r="H2588" t="str">
            <v>EA</v>
          </cell>
          <cell r="I2588">
            <v>26</v>
          </cell>
          <cell r="J2588">
            <v>36.182835666899997</v>
          </cell>
          <cell r="K2588">
            <v>37.121424396099997</v>
          </cell>
          <cell r="L2588">
            <v>940.75372733940003</v>
          </cell>
          <cell r="M2588">
            <v>0</v>
          </cell>
          <cell r="N2588">
            <v>37.435955426600003</v>
          </cell>
          <cell r="O2588">
            <v>37.121424396099997</v>
          </cell>
          <cell r="P2588">
            <v>0.31453103049999998</v>
          </cell>
          <cell r="Q2588">
            <v>0</v>
          </cell>
          <cell r="R2588">
            <v>0</v>
          </cell>
        </row>
        <row r="2589">
          <cell r="E2589" t="str">
            <v>SHT0012220</v>
          </cell>
          <cell r="F2589" t="str">
            <v>驾驶员座垫泡沫总成</v>
          </cell>
          <cell r="G2589" t="str">
            <v>T5-2.0</v>
          </cell>
          <cell r="H2589" t="str">
            <v>EA</v>
          </cell>
          <cell r="I2589">
            <v>106</v>
          </cell>
          <cell r="J2589">
            <v>26.7099339249</v>
          </cell>
          <cell r="K2589">
            <v>26.855906665799999</v>
          </cell>
          <cell r="L2589">
            <v>2831.2529960393999</v>
          </cell>
          <cell r="M2589">
            <v>0</v>
          </cell>
          <cell r="N2589">
            <v>27.6449409708</v>
          </cell>
          <cell r="O2589">
            <v>26.855906665799999</v>
          </cell>
          <cell r="P2589">
            <v>0.78903430500000005</v>
          </cell>
          <cell r="Q2589">
            <v>0</v>
          </cell>
          <cell r="R2589">
            <v>0</v>
          </cell>
        </row>
        <row r="2590">
          <cell r="E2590" t="str">
            <v>SHT0012222</v>
          </cell>
          <cell r="F2590" t="str">
            <v>驾驶员座垫泡沫总成通风</v>
          </cell>
          <cell r="G2590" t="str">
            <v>T5-2.0</v>
          </cell>
          <cell r="H2590" t="str">
            <v>EA</v>
          </cell>
          <cell r="I2590">
            <v>240</v>
          </cell>
          <cell r="J2590">
            <v>26.7099339249</v>
          </cell>
          <cell r="K2590">
            <v>26.855906665799999</v>
          </cell>
          <cell r="L2590">
            <v>6410.3841419760001</v>
          </cell>
          <cell r="M2590">
            <v>0</v>
          </cell>
          <cell r="N2590">
            <v>27.6449409708</v>
          </cell>
          <cell r="O2590">
            <v>26.855906665799999</v>
          </cell>
          <cell r="P2590">
            <v>0.78903430500000005</v>
          </cell>
          <cell r="Q2590">
            <v>0</v>
          </cell>
          <cell r="R2590">
            <v>0</v>
          </cell>
        </row>
        <row r="2591">
          <cell r="E2591" t="str">
            <v>SHT0012223</v>
          </cell>
          <cell r="F2591" t="str">
            <v>副驾驶员靠背泡沫总成</v>
          </cell>
          <cell r="G2591" t="str">
            <v>T5-2.0无扶手</v>
          </cell>
          <cell r="H2591" t="str">
            <v>EA</v>
          </cell>
          <cell r="I2591">
            <v>0</v>
          </cell>
          <cell r="J2591">
            <v>37.121424396099997</v>
          </cell>
          <cell r="K2591">
            <v>37.121424396099997</v>
          </cell>
          <cell r="L2591">
            <v>0</v>
          </cell>
          <cell r="M2591">
            <v>49</v>
          </cell>
          <cell r="N2591">
            <v>37.435955426600003</v>
          </cell>
          <cell r="O2591">
            <v>37.121424396099997</v>
          </cell>
          <cell r="P2591">
            <v>0.31453103049999998</v>
          </cell>
          <cell r="Q2591">
            <v>1834.3618159033999</v>
          </cell>
          <cell r="R2591">
            <v>0</v>
          </cell>
        </row>
        <row r="2592">
          <cell r="E2592" t="str">
            <v>SHT0012233</v>
          </cell>
          <cell r="F2592" t="str">
            <v>气弹簧总成</v>
          </cell>
          <cell r="G2592" t="str">
            <v>T5-1.0靠背放平</v>
          </cell>
          <cell r="H2592" t="str">
            <v>EA</v>
          </cell>
          <cell r="I2592">
            <v>60</v>
          </cell>
          <cell r="J2592">
            <v>17.532981562700002</v>
          </cell>
          <cell r="K2592">
            <v>19</v>
          </cell>
          <cell r="L2592">
            <v>1051.9788937620001</v>
          </cell>
          <cell r="M2592">
            <v>0</v>
          </cell>
          <cell r="N2592">
            <v>18.121762540199999</v>
          </cell>
          <cell r="O2592">
            <v>19</v>
          </cell>
          <cell r="P2592">
            <v>-0.87823745980000001</v>
          </cell>
          <cell r="Q2592">
            <v>0</v>
          </cell>
          <cell r="R2592">
            <v>0</v>
          </cell>
        </row>
        <row r="2593">
          <cell r="E2593" t="str">
            <v>SHT0012249</v>
          </cell>
          <cell r="F2593" t="str">
            <v>驾驶员靠背面套总成</v>
          </cell>
          <cell r="G2593" t="str">
            <v>重汽T5-2.0双扶手</v>
          </cell>
          <cell r="H2593" t="str">
            <v>EA</v>
          </cell>
          <cell r="I2593">
            <v>100</v>
          </cell>
          <cell r="J2593">
            <v>89.390060920400003</v>
          </cell>
          <cell r="K2593">
            <v>96.869500000000002</v>
          </cell>
          <cell r="L2593">
            <v>8939.0060920399992</v>
          </cell>
          <cell r="M2593">
            <v>0</v>
          </cell>
          <cell r="N2593">
            <v>92.391898757299998</v>
          </cell>
          <cell r="O2593">
            <v>96.869500000000002</v>
          </cell>
          <cell r="P2593">
            <v>-4.4776012426999996</v>
          </cell>
          <cell r="Q2593">
            <v>0</v>
          </cell>
          <cell r="R2593">
            <v>0</v>
          </cell>
        </row>
        <row r="2594">
          <cell r="E2594" t="str">
            <v>SHT0012251</v>
          </cell>
          <cell r="F2594" t="str">
            <v>坐垫面套总成</v>
          </cell>
          <cell r="G2594" t="str">
            <v>重汽T5-2.0</v>
          </cell>
          <cell r="H2594" t="str">
            <v>EA</v>
          </cell>
          <cell r="I2594">
            <v>523</v>
          </cell>
          <cell r="J2594">
            <v>47.380114307699998</v>
          </cell>
          <cell r="K2594">
            <v>51.344499999999996</v>
          </cell>
          <cell r="L2594">
            <v>24779.799782927101</v>
          </cell>
          <cell r="M2594">
            <v>0</v>
          </cell>
          <cell r="N2594">
            <v>48.971201934</v>
          </cell>
          <cell r="O2594">
            <v>51.344499999999996</v>
          </cell>
          <cell r="P2594">
            <v>-2.3732980659999998</v>
          </cell>
          <cell r="Q2594">
            <v>0</v>
          </cell>
          <cell r="R2594">
            <v>0</v>
          </cell>
        </row>
        <row r="2595">
          <cell r="E2595" t="str">
            <v>SHT0012253</v>
          </cell>
          <cell r="F2595" t="str">
            <v>副驾驶员靠背面套总成</v>
          </cell>
          <cell r="G2595" t="str">
            <v>重汽T5-2.0无扶手</v>
          </cell>
          <cell r="H2595" t="str">
            <v>EA</v>
          </cell>
          <cell r="I2595">
            <v>750</v>
          </cell>
          <cell r="J2595">
            <v>88.135253113600001</v>
          </cell>
          <cell r="K2595">
            <v>95.509699999999995</v>
          </cell>
          <cell r="L2595">
            <v>66101.439835199999</v>
          </cell>
          <cell r="M2595">
            <v>0</v>
          </cell>
          <cell r="N2595">
            <v>91.094952825600004</v>
          </cell>
          <cell r="O2595">
            <v>95.509699999999995</v>
          </cell>
          <cell r="P2595">
            <v>-4.4147471744000004</v>
          </cell>
          <cell r="Q2595">
            <v>0</v>
          </cell>
          <cell r="R2595">
            <v>0</v>
          </cell>
        </row>
        <row r="2596">
          <cell r="E2596" t="str">
            <v>SHT0012258</v>
          </cell>
          <cell r="F2596" t="str">
            <v>底座模块化总成</v>
          </cell>
          <cell r="G2596" t="str">
            <v>重汽T5-2.0</v>
          </cell>
          <cell r="H2596" t="str">
            <v>EA</v>
          </cell>
          <cell r="I2596">
            <v>-196</v>
          </cell>
          <cell r="J2596">
            <v>624.06134196549999</v>
          </cell>
          <cell r="K2596">
            <v>676.27775999999994</v>
          </cell>
          <cell r="L2596">
            <v>-122316.023025238</v>
          </cell>
          <cell r="M2596">
            <v>0</v>
          </cell>
          <cell r="N2596">
            <v>618.06482952160002</v>
          </cell>
          <cell r="O2596">
            <v>676.27775999999994</v>
          </cell>
          <cell r="P2596">
            <v>-58.212930478399997</v>
          </cell>
          <cell r="Q2596">
            <v>0</v>
          </cell>
          <cell r="R2596">
            <v>0</v>
          </cell>
        </row>
        <row r="2597">
          <cell r="E2597" t="str">
            <v>SHT0012262</v>
          </cell>
          <cell r="F2597" t="str">
            <v>驾驶员靠背护面总成</v>
          </cell>
          <cell r="G2597" t="str">
            <v>H3分割</v>
          </cell>
          <cell r="H2597" t="str">
            <v>EA</v>
          </cell>
          <cell r="I2597">
            <v>13</v>
          </cell>
          <cell r="J2597">
            <v>33.508192191900001</v>
          </cell>
          <cell r="K2597">
            <v>34.471756690699998</v>
          </cell>
          <cell r="L2597">
            <v>435.60649849470002</v>
          </cell>
          <cell r="M2597">
            <v>20</v>
          </cell>
          <cell r="N2597">
            <v>32.809741330199998</v>
          </cell>
          <cell r="O2597">
            <v>34.471756690699998</v>
          </cell>
          <cell r="P2597">
            <v>-1.6620153605000001</v>
          </cell>
          <cell r="Q2597">
            <v>656.19482660400001</v>
          </cell>
          <cell r="R2597">
            <v>-10</v>
          </cell>
        </row>
        <row r="2598">
          <cell r="E2598" t="str">
            <v>SHT0012263</v>
          </cell>
          <cell r="F2598" t="str">
            <v>驾驶员座垫护面总成</v>
          </cell>
          <cell r="G2598" t="str">
            <v>H3分割</v>
          </cell>
          <cell r="H2598" t="str">
            <v>EA</v>
          </cell>
          <cell r="I2598">
            <v>30</v>
          </cell>
          <cell r="J2598">
            <v>16.702260426700001</v>
          </cell>
          <cell r="K2598">
            <v>17.122056803100001</v>
          </cell>
          <cell r="L2598">
            <v>501.067812801</v>
          </cell>
          <cell r="M2598">
            <v>20</v>
          </cell>
          <cell r="N2598">
            <v>16.487940682600001</v>
          </cell>
          <cell r="O2598">
            <v>17.122056803100001</v>
          </cell>
          <cell r="P2598">
            <v>-0.63411612049999999</v>
          </cell>
          <cell r="Q2598">
            <v>329.75881365200001</v>
          </cell>
          <cell r="R2598">
            <v>-10</v>
          </cell>
        </row>
        <row r="2599">
          <cell r="E2599" t="str">
            <v>SHT0012264</v>
          </cell>
          <cell r="F2599" t="str">
            <v>副驾靠背护面总成</v>
          </cell>
          <cell r="G2599" t="str">
            <v>H3分割</v>
          </cell>
          <cell r="H2599" t="str">
            <v>EA</v>
          </cell>
          <cell r="I2599">
            <v>7</v>
          </cell>
          <cell r="J2599">
            <v>33.508192191900001</v>
          </cell>
          <cell r="K2599">
            <v>34.471756690699998</v>
          </cell>
          <cell r="L2599">
            <v>234.5573453433</v>
          </cell>
          <cell r="M2599">
            <v>20</v>
          </cell>
          <cell r="N2599">
            <v>32.809741330199998</v>
          </cell>
          <cell r="O2599">
            <v>34.471756690699998</v>
          </cell>
          <cell r="P2599">
            <v>-1.6620153605000001</v>
          </cell>
          <cell r="Q2599">
            <v>656.19482660400001</v>
          </cell>
          <cell r="R2599">
            <v>-10</v>
          </cell>
        </row>
        <row r="2600">
          <cell r="E2600" t="str">
            <v>SHT0012265</v>
          </cell>
          <cell r="F2600" t="str">
            <v>副驾座垫护面总成</v>
          </cell>
          <cell r="G2600" t="str">
            <v>H3分割</v>
          </cell>
          <cell r="H2600" t="str">
            <v>EA</v>
          </cell>
          <cell r="I2600">
            <v>24</v>
          </cell>
          <cell r="J2600">
            <v>16.680298060399998</v>
          </cell>
          <cell r="K2600">
            <v>17.0982568031</v>
          </cell>
          <cell r="L2600">
            <v>400.32715344960002</v>
          </cell>
          <cell r="M2600">
            <v>0</v>
          </cell>
          <cell r="N2600">
            <v>16.465240790500001</v>
          </cell>
          <cell r="O2600">
            <v>17.0982568031</v>
          </cell>
          <cell r="P2600">
            <v>-0.63301601259999996</v>
          </cell>
          <cell r="Q2600">
            <v>0</v>
          </cell>
          <cell r="R2600">
            <v>0</v>
          </cell>
        </row>
        <row r="2601">
          <cell r="E2601" t="str">
            <v>SHT0012270</v>
          </cell>
          <cell r="F2601" t="str">
            <v>驾驶员靠背泡沫总成通风</v>
          </cell>
          <cell r="G2601" t="str">
            <v>T5-2.0双扶手</v>
          </cell>
          <cell r="H2601" t="str">
            <v>EA</v>
          </cell>
          <cell r="I2601">
            <v>287</v>
          </cell>
          <cell r="J2601">
            <v>36.763177356600004</v>
          </cell>
          <cell r="K2601">
            <v>37.750324396099998</v>
          </cell>
          <cell r="L2601">
            <v>10551.0319013442</v>
          </cell>
          <cell r="M2601">
            <v>0</v>
          </cell>
          <cell r="N2601">
            <v>38.035785766700002</v>
          </cell>
          <cell r="O2601">
            <v>37.750324396099998</v>
          </cell>
          <cell r="P2601">
            <v>0.28546137059999999</v>
          </cell>
          <cell r="Q2601">
            <v>0</v>
          </cell>
          <cell r="R2601">
            <v>0</v>
          </cell>
        </row>
        <row r="2602">
          <cell r="E2602" t="str">
            <v>SHT0012288</v>
          </cell>
          <cell r="F2602" t="str">
            <v>驾驶员座垫泡沫总成</v>
          </cell>
          <cell r="G2602" t="str">
            <v>T5-1.0</v>
          </cell>
          <cell r="H2602" t="str">
            <v>EA</v>
          </cell>
          <cell r="I2602">
            <v>148</v>
          </cell>
          <cell r="J2602">
            <v>26.7099339249</v>
          </cell>
          <cell r="K2602">
            <v>26.855906665799999</v>
          </cell>
          <cell r="L2602">
            <v>3953.0702208851999</v>
          </cell>
          <cell r="M2602">
            <v>0</v>
          </cell>
          <cell r="N2602">
            <v>27.6449409708</v>
          </cell>
          <cell r="O2602">
            <v>26.855906665799999</v>
          </cell>
          <cell r="P2602">
            <v>0.78903430500000005</v>
          </cell>
          <cell r="Q2602">
            <v>0</v>
          </cell>
          <cell r="R2602">
            <v>0</v>
          </cell>
        </row>
        <row r="2603">
          <cell r="E2603" t="str">
            <v>SHT0012290</v>
          </cell>
          <cell r="F2603" t="str">
            <v>坐垫面套总成</v>
          </cell>
          <cell r="G2603" t="str">
            <v>重汽T5-1.0旷达</v>
          </cell>
          <cell r="H2603" t="str">
            <v>EA</v>
          </cell>
          <cell r="I2603">
            <v>129</v>
          </cell>
          <cell r="J2603">
            <v>20.174925047599999</v>
          </cell>
          <cell r="K2603">
            <v>21.863</v>
          </cell>
          <cell r="L2603">
            <v>2602.5653311403998</v>
          </cell>
          <cell r="M2603">
            <v>0</v>
          </cell>
          <cell r="N2603">
            <v>20.852426021900001</v>
          </cell>
          <cell r="O2603">
            <v>21.863</v>
          </cell>
          <cell r="P2603">
            <v>-1.0105739781</v>
          </cell>
          <cell r="Q2603">
            <v>0</v>
          </cell>
          <cell r="R2603">
            <v>0</v>
          </cell>
        </row>
        <row r="2604">
          <cell r="E2604" t="str">
            <v>SHT0012296</v>
          </cell>
          <cell r="F2604" t="str">
            <v>驾驶员靠背面套总成</v>
          </cell>
          <cell r="G2604" t="str">
            <v>重汽T5-1.0旷达</v>
          </cell>
          <cell r="H2604" t="str">
            <v>EA</v>
          </cell>
          <cell r="I2604">
            <v>31</v>
          </cell>
          <cell r="J2604">
            <v>30.729872227200001</v>
          </cell>
          <cell r="K2604">
            <v>33.301099999999998</v>
          </cell>
          <cell r="L2604">
            <v>952.62603904319997</v>
          </cell>
          <cell r="M2604">
            <v>0</v>
          </cell>
          <cell r="N2604">
            <v>31.7618224488</v>
          </cell>
          <cell r="O2604">
            <v>33.301099999999998</v>
          </cell>
          <cell r="P2604">
            <v>-1.5392775512000001</v>
          </cell>
          <cell r="Q2604">
            <v>0</v>
          </cell>
          <cell r="R2604">
            <v>0</v>
          </cell>
        </row>
        <row r="2605">
          <cell r="E2605" t="str">
            <v>SHT0012298</v>
          </cell>
          <cell r="F2605" t="str">
            <v>头枕面套总成</v>
          </cell>
          <cell r="G2605" t="str">
            <v>重汽T5-1.0旷达</v>
          </cell>
          <cell r="H2605" t="str">
            <v>EA</v>
          </cell>
          <cell r="I2605">
            <v>57</v>
          </cell>
          <cell r="J2605">
            <v>7.4439502983999999</v>
          </cell>
          <cell r="K2605">
            <v>8.0668000000000006</v>
          </cell>
          <cell r="L2605">
            <v>424.30516700880003</v>
          </cell>
          <cell r="M2605">
            <v>0</v>
          </cell>
          <cell r="N2605">
            <v>7.6939281083999997</v>
          </cell>
          <cell r="O2605">
            <v>8.0668000000000006</v>
          </cell>
          <cell r="P2605">
            <v>-0.3728718916</v>
          </cell>
          <cell r="Q2605">
            <v>0</v>
          </cell>
          <cell r="R2605">
            <v>0</v>
          </cell>
        </row>
        <row r="2606">
          <cell r="E2606" t="str">
            <v>SHT0012306</v>
          </cell>
          <cell r="F2606" t="str">
            <v>驾驶员靠背面套总成</v>
          </cell>
          <cell r="G2606" t="str">
            <v>重汽T5-1.0整体靠背旷达</v>
          </cell>
          <cell r="H2606" t="str">
            <v>EA</v>
          </cell>
          <cell r="I2606">
            <v>99</v>
          </cell>
          <cell r="J2606">
            <v>40.335177758100002</v>
          </cell>
          <cell r="K2606">
            <v>43.710099999999997</v>
          </cell>
          <cell r="L2606">
            <v>3993.1825980519002</v>
          </cell>
          <cell r="M2606">
            <v>0</v>
          </cell>
          <cell r="N2606">
            <v>41.689686989899997</v>
          </cell>
          <cell r="O2606">
            <v>43.710099999999997</v>
          </cell>
          <cell r="P2606">
            <v>-2.0204130101</v>
          </cell>
          <cell r="Q2606">
            <v>0</v>
          </cell>
          <cell r="R2606">
            <v>0</v>
          </cell>
        </row>
        <row r="2607">
          <cell r="E2607" t="str">
            <v>SHT0012307</v>
          </cell>
          <cell r="F2607" t="str">
            <v>驾驶员靠背泡沫总成</v>
          </cell>
          <cell r="G2607" t="str">
            <v>T5-1.0整体靠背</v>
          </cell>
          <cell r="H2607" t="str">
            <v>EA</v>
          </cell>
          <cell r="I2607">
            <v>14</v>
          </cell>
          <cell r="J2607">
            <v>35.181517861899998</v>
          </cell>
          <cell r="K2607">
            <v>36.036324396099999</v>
          </cell>
          <cell r="L2607">
            <v>492.54125006660001</v>
          </cell>
          <cell r="M2607">
            <v>0</v>
          </cell>
          <cell r="N2607">
            <v>36.4010120302</v>
          </cell>
          <cell r="O2607">
            <v>36.036324396099999</v>
          </cell>
          <cell r="P2607">
            <v>0.36468763409999999</v>
          </cell>
          <cell r="Q2607">
            <v>0</v>
          </cell>
          <cell r="R2607">
            <v>0</v>
          </cell>
        </row>
        <row r="2608">
          <cell r="E2608" t="str">
            <v>SHT0012340</v>
          </cell>
          <cell r="F2608" t="str">
            <v>主驾驶座垫泡沫总成</v>
          </cell>
          <cell r="H2608" t="str">
            <v>EA</v>
          </cell>
          <cell r="I2608">
            <v>813</v>
          </cell>
          <cell r="J2608">
            <v>26.771364844000001</v>
          </cell>
          <cell r="K2608">
            <v>26.922477628500001</v>
          </cell>
          <cell r="L2608">
            <v>21765.119618172001</v>
          </cell>
          <cell r="M2608">
            <v>456</v>
          </cell>
          <cell r="N2608">
            <v>27.708434822299999</v>
          </cell>
          <cell r="O2608">
            <v>26.922477628500001</v>
          </cell>
          <cell r="P2608">
            <v>0.78595719379999995</v>
          </cell>
          <cell r="Q2608">
            <v>12635.046278968801</v>
          </cell>
          <cell r="R2608">
            <v>-344</v>
          </cell>
        </row>
        <row r="2609">
          <cell r="E2609" t="str">
            <v>SHT0012345</v>
          </cell>
          <cell r="F2609" t="str">
            <v>副驾驶座垫泡沫总成</v>
          </cell>
          <cell r="H2609" t="str">
            <v>EA</v>
          </cell>
          <cell r="I2609">
            <v>3639</v>
          </cell>
          <cell r="J2609">
            <v>26.771364844000001</v>
          </cell>
          <cell r="K2609">
            <v>26.922477628500001</v>
          </cell>
          <cell r="L2609">
            <v>97420.996667315994</v>
          </cell>
          <cell r="M2609">
            <v>477</v>
          </cell>
          <cell r="N2609">
            <v>27.708434822299999</v>
          </cell>
          <cell r="O2609">
            <v>26.922477628500001</v>
          </cell>
          <cell r="P2609">
            <v>0.78595719379999995</v>
          </cell>
          <cell r="Q2609">
            <v>13216.923410237099</v>
          </cell>
          <cell r="R2609">
            <v>-774</v>
          </cell>
        </row>
        <row r="2610">
          <cell r="E2610" t="str">
            <v>SHT0012350</v>
          </cell>
          <cell r="F2610" t="str">
            <v>坐垫面套总成</v>
          </cell>
          <cell r="G2610" t="str">
            <v>重汽T5-1.0超纤+PVC</v>
          </cell>
          <cell r="H2610" t="str">
            <v>EA</v>
          </cell>
          <cell r="I2610">
            <v>30</v>
          </cell>
          <cell r="J2610">
            <v>46.825887532599999</v>
          </cell>
          <cell r="K2610">
            <v>50.743899999999996</v>
          </cell>
          <cell r="L2610">
            <v>1404.7766259780001</v>
          </cell>
          <cell r="M2610">
            <v>0</v>
          </cell>
          <cell r="N2610">
            <v>48.398363482299999</v>
          </cell>
          <cell r="O2610">
            <v>50.743899999999996</v>
          </cell>
          <cell r="P2610">
            <v>-2.3455365176999998</v>
          </cell>
          <cell r="Q2610">
            <v>0</v>
          </cell>
          <cell r="R2610">
            <v>0</v>
          </cell>
        </row>
        <row r="2611">
          <cell r="E2611" t="str">
            <v>SHT0012351</v>
          </cell>
          <cell r="F2611" t="str">
            <v>坐垫面套总成</v>
          </cell>
          <cell r="G2611" t="str">
            <v>重汽T5-1.0森织</v>
          </cell>
          <cell r="H2611" t="str">
            <v>EA</v>
          </cell>
          <cell r="I2611">
            <v>90</v>
          </cell>
          <cell r="J2611">
            <v>18.453463094699998</v>
          </cell>
          <cell r="K2611">
            <v>19.997499999999999</v>
          </cell>
          <cell r="L2611">
            <v>1660.811678523</v>
          </cell>
          <cell r="M2611">
            <v>0</v>
          </cell>
          <cell r="N2611">
            <v>19.073155073599999</v>
          </cell>
          <cell r="O2611">
            <v>19.997499999999999</v>
          </cell>
          <cell r="P2611">
            <v>-0.92434492639999999</v>
          </cell>
          <cell r="Q2611">
            <v>0</v>
          </cell>
          <cell r="R2611">
            <v>0</v>
          </cell>
        </row>
        <row r="2612">
          <cell r="E2612" t="str">
            <v>SHT0012352</v>
          </cell>
          <cell r="F2612" t="str">
            <v>头枕面套总成</v>
          </cell>
          <cell r="G2612" t="str">
            <v>重汽T5-1.0超纤+PVC</v>
          </cell>
          <cell r="H2612" t="str">
            <v>EA</v>
          </cell>
          <cell r="I2612">
            <v>110</v>
          </cell>
          <cell r="J2612">
            <v>13.294429409299999</v>
          </cell>
          <cell r="K2612">
            <v>14.4068</v>
          </cell>
          <cell r="L2612">
            <v>1462.3872350229999</v>
          </cell>
          <cell r="M2612">
            <v>0</v>
          </cell>
          <cell r="N2612">
            <v>13.740874135</v>
          </cell>
          <cell r="O2612">
            <v>14.4068</v>
          </cell>
          <cell r="P2612">
            <v>-0.66592586499999995</v>
          </cell>
          <cell r="Q2612">
            <v>0</v>
          </cell>
          <cell r="R2612">
            <v>0</v>
          </cell>
        </row>
        <row r="2613">
          <cell r="E2613" t="str">
            <v>SHT0012353</v>
          </cell>
          <cell r="F2613" t="str">
            <v>头枕面套总成</v>
          </cell>
          <cell r="G2613" t="str">
            <v>重汽T5-1.0森织</v>
          </cell>
          <cell r="H2613" t="str">
            <v>EA</v>
          </cell>
          <cell r="I2613">
            <v>60</v>
          </cell>
          <cell r="J2613">
            <v>6.9021811681000003</v>
          </cell>
          <cell r="K2613">
            <v>7.4797000000000002</v>
          </cell>
          <cell r="L2613">
            <v>414.13087008600002</v>
          </cell>
          <cell r="M2613">
            <v>0</v>
          </cell>
          <cell r="N2613">
            <v>7.1339656459</v>
          </cell>
          <cell r="O2613">
            <v>7.4797000000000002</v>
          </cell>
          <cell r="P2613">
            <v>-0.34573435409999997</v>
          </cell>
          <cell r="Q2613">
            <v>0</v>
          </cell>
          <cell r="R2613">
            <v>0</v>
          </cell>
        </row>
        <row r="2614">
          <cell r="E2614" t="str">
            <v>SHT0012354</v>
          </cell>
          <cell r="F2614" t="str">
            <v>驾驶员靠背面套总成</v>
          </cell>
          <cell r="G2614" t="str">
            <v>重汽T5-1.0超纤+PVC</v>
          </cell>
          <cell r="H2614" t="str">
            <v>EA</v>
          </cell>
          <cell r="I2614">
            <v>30</v>
          </cell>
          <cell r="J2614">
            <v>67.469773697600004</v>
          </cell>
          <cell r="K2614">
            <v>73.115099999999998</v>
          </cell>
          <cell r="L2614">
            <v>2024.093210928</v>
          </cell>
          <cell r="M2614">
            <v>0</v>
          </cell>
          <cell r="N2614">
            <v>69.735498963300003</v>
          </cell>
          <cell r="O2614">
            <v>73.115099999999998</v>
          </cell>
          <cell r="P2614">
            <v>-3.3796010367</v>
          </cell>
          <cell r="Q2614">
            <v>0</v>
          </cell>
          <cell r="R2614">
            <v>0</v>
          </cell>
        </row>
        <row r="2615">
          <cell r="E2615" t="str">
            <v>SHT0012355</v>
          </cell>
          <cell r="F2615" t="str">
            <v>驾驶员靠背面套总成</v>
          </cell>
          <cell r="G2615" t="str">
            <v>重汽T5-1.0森织</v>
          </cell>
          <cell r="H2615" t="str">
            <v>EA</v>
          </cell>
          <cell r="I2615">
            <v>30</v>
          </cell>
          <cell r="J2615">
            <v>28.356829312199999</v>
          </cell>
          <cell r="K2615">
            <v>30.729500000000002</v>
          </cell>
          <cell r="L2615">
            <v>850.704879366</v>
          </cell>
          <cell r="M2615">
            <v>0</v>
          </cell>
          <cell r="N2615">
            <v>29.309089577799998</v>
          </cell>
          <cell r="O2615">
            <v>30.729500000000002</v>
          </cell>
          <cell r="P2615">
            <v>-1.4204104222</v>
          </cell>
          <cell r="Q2615">
            <v>0</v>
          </cell>
          <cell r="R2615">
            <v>0</v>
          </cell>
        </row>
        <row r="2616">
          <cell r="E2616" t="str">
            <v>SHT0012366</v>
          </cell>
          <cell r="F2616" t="str">
            <v>主驾驶座垫泡沫总成</v>
          </cell>
          <cell r="G2616" t="str">
            <v>通风</v>
          </cell>
          <cell r="H2616" t="str">
            <v>EA</v>
          </cell>
          <cell r="I2616">
            <v>3240</v>
          </cell>
          <cell r="J2616">
            <v>26.771364844000001</v>
          </cell>
          <cell r="K2616">
            <v>26.922477628500001</v>
          </cell>
          <cell r="L2616">
            <v>86739.222094559998</v>
          </cell>
          <cell r="M2616">
            <v>8</v>
          </cell>
          <cell r="N2616">
            <v>27.708434822299999</v>
          </cell>
          <cell r="O2616">
            <v>26.922477628500001</v>
          </cell>
          <cell r="P2616">
            <v>0.78595719379999995</v>
          </cell>
          <cell r="Q2616">
            <v>221.66747857839999</v>
          </cell>
          <cell r="R2616">
            <v>-1040</v>
          </cell>
        </row>
        <row r="2617">
          <cell r="E2617" t="str">
            <v>SHT0012393</v>
          </cell>
          <cell r="F2617" t="str">
            <v>上盖总成</v>
          </cell>
          <cell r="G2617" t="str">
            <v>AZ1662519021/1</v>
          </cell>
          <cell r="H2617" t="str">
            <v>EA</v>
          </cell>
          <cell r="I2617">
            <v>0</v>
          </cell>
          <cell r="J2617">
            <v>79.87</v>
          </cell>
          <cell r="K2617">
            <v>79.87</v>
          </cell>
          <cell r="L2617">
            <v>0</v>
          </cell>
          <cell r="M2617">
            <v>3078</v>
          </cell>
          <cell r="N2617">
            <v>79.87</v>
          </cell>
          <cell r="O2617">
            <v>79.87</v>
          </cell>
          <cell r="P2617">
            <v>0</v>
          </cell>
          <cell r="Q2617">
            <v>245839.86</v>
          </cell>
          <cell r="R2617">
            <v>-3078</v>
          </cell>
        </row>
        <row r="2618">
          <cell r="E2618" t="str">
            <v>SHT0012401</v>
          </cell>
          <cell r="F2618" t="str">
            <v>扶手本体</v>
          </cell>
          <cell r="G2618" t="str">
            <v>AZ1662519020/1</v>
          </cell>
          <cell r="H2618" t="str">
            <v>EA</v>
          </cell>
          <cell r="I2618">
            <v>0</v>
          </cell>
          <cell r="J2618">
            <v>255.45</v>
          </cell>
          <cell r="K2618">
            <v>255.45</v>
          </cell>
          <cell r="L2618">
            <v>0</v>
          </cell>
          <cell r="M2618">
            <v>2135</v>
          </cell>
          <cell r="N2618">
            <v>255.45</v>
          </cell>
          <cell r="O2618">
            <v>255.45</v>
          </cell>
          <cell r="P2618">
            <v>0</v>
          </cell>
          <cell r="Q2618">
            <v>545385.75</v>
          </cell>
          <cell r="R2618">
            <v>-2135</v>
          </cell>
        </row>
        <row r="2619">
          <cell r="E2619" t="str">
            <v>SHT0012427</v>
          </cell>
          <cell r="F2619" t="str">
            <v>腰托三联阀开关总成</v>
          </cell>
          <cell r="G2619" t="str">
            <v>T5</v>
          </cell>
          <cell r="H2619" t="str">
            <v>EA</v>
          </cell>
          <cell r="I2619">
            <v>4412</v>
          </cell>
          <cell r="J2619">
            <v>54.979739026600001</v>
          </cell>
          <cell r="K2619">
            <v>59.58</v>
          </cell>
          <cell r="L2619">
            <v>242570.608585359</v>
          </cell>
          <cell r="M2619">
            <v>0</v>
          </cell>
          <cell r="N2619">
            <v>56.826032218199998</v>
          </cell>
          <cell r="O2619">
            <v>59.58</v>
          </cell>
          <cell r="P2619">
            <v>-2.7539677818000001</v>
          </cell>
          <cell r="Q2619">
            <v>0</v>
          </cell>
          <cell r="R2619">
            <v>0</v>
          </cell>
        </row>
        <row r="2620">
          <cell r="E2620" t="str">
            <v>SHT0012428</v>
          </cell>
          <cell r="F2620" t="str">
            <v>驾驶员安全带总成</v>
          </cell>
          <cell r="G2620" t="str">
            <v>T5-1.0</v>
          </cell>
          <cell r="H2620" t="str">
            <v>EA</v>
          </cell>
          <cell r="I2620">
            <v>289</v>
          </cell>
          <cell r="J2620">
            <v>27.111526226999999</v>
          </cell>
          <cell r="K2620">
            <v>29.38</v>
          </cell>
          <cell r="L2620">
            <v>7835.2310796029997</v>
          </cell>
          <cell r="M2620">
            <v>0</v>
          </cell>
          <cell r="N2620">
            <v>28.021967548999999</v>
          </cell>
          <cell r="O2620">
            <v>29.38</v>
          </cell>
          <cell r="P2620">
            <v>-1.3580324509999999</v>
          </cell>
          <cell r="Q2620">
            <v>0</v>
          </cell>
          <cell r="R2620">
            <v>0</v>
          </cell>
        </row>
        <row r="2621">
          <cell r="E2621" t="str">
            <v>SHT0012429</v>
          </cell>
          <cell r="F2621" t="str">
            <v>驾驶员锁扣总成</v>
          </cell>
          <cell r="G2621" t="str">
            <v>T5-1.0</v>
          </cell>
          <cell r="H2621" t="str">
            <v>EA</v>
          </cell>
          <cell r="I2621">
            <v>105</v>
          </cell>
          <cell r="J2621">
            <v>13.9987015951</v>
          </cell>
          <cell r="K2621">
            <v>15.17</v>
          </cell>
          <cell r="L2621">
            <v>1469.8636674854999</v>
          </cell>
          <cell r="M2621">
            <v>0</v>
          </cell>
          <cell r="N2621">
            <v>14.468796722900001</v>
          </cell>
          <cell r="O2621">
            <v>15.17</v>
          </cell>
          <cell r="P2621">
            <v>-0.70120327709999997</v>
          </cell>
          <cell r="Q2621">
            <v>0</v>
          </cell>
          <cell r="R2621">
            <v>0</v>
          </cell>
        </row>
        <row r="2622">
          <cell r="E2622" t="str">
            <v>SHT0012430</v>
          </cell>
          <cell r="F2622" t="str">
            <v>副驾驶员安全带总成</v>
          </cell>
          <cell r="G2622" t="str">
            <v>T5-1.0</v>
          </cell>
          <cell r="H2622" t="str">
            <v>EA</v>
          </cell>
          <cell r="I2622">
            <v>229</v>
          </cell>
          <cell r="J2622">
            <v>27.111526226999999</v>
          </cell>
          <cell r="K2622">
            <v>29.38</v>
          </cell>
          <cell r="L2622">
            <v>6208.5395059829998</v>
          </cell>
          <cell r="M2622">
            <v>0</v>
          </cell>
          <cell r="N2622">
            <v>28.021967548999999</v>
          </cell>
          <cell r="O2622">
            <v>29.38</v>
          </cell>
          <cell r="P2622">
            <v>-1.3580324509999999</v>
          </cell>
          <cell r="Q2622">
            <v>0</v>
          </cell>
          <cell r="R2622">
            <v>0</v>
          </cell>
        </row>
        <row r="2623">
          <cell r="E2623" t="str">
            <v>SHT0012431</v>
          </cell>
          <cell r="F2623" t="str">
            <v>副驾驶员锁扣总成</v>
          </cell>
          <cell r="G2623" t="str">
            <v>T5-1.0</v>
          </cell>
          <cell r="H2623" t="str">
            <v>EA</v>
          </cell>
          <cell r="I2623">
            <v>180</v>
          </cell>
          <cell r="J2623">
            <v>13.0759130918</v>
          </cell>
          <cell r="K2623">
            <v>14.17</v>
          </cell>
          <cell r="L2623">
            <v>2353.6643565240001</v>
          </cell>
          <cell r="M2623">
            <v>0</v>
          </cell>
          <cell r="N2623">
            <v>13.5150197471</v>
          </cell>
          <cell r="O2623">
            <v>14.17</v>
          </cell>
          <cell r="P2623">
            <v>-0.65498025289999995</v>
          </cell>
          <cell r="Q2623">
            <v>0</v>
          </cell>
          <cell r="R2623">
            <v>0</v>
          </cell>
        </row>
        <row r="2624">
          <cell r="E2624" t="str">
            <v>SHT0012440</v>
          </cell>
          <cell r="F2624" t="str">
            <v>副驾驶员靠背泡沫总成</v>
          </cell>
          <cell r="G2624" t="str">
            <v>T5-1.0靠背放平</v>
          </cell>
          <cell r="H2624" t="str">
            <v>EA</v>
          </cell>
          <cell r="I2624">
            <v>0</v>
          </cell>
          <cell r="J2624">
            <v>30.988817086099999</v>
          </cell>
          <cell r="K2624">
            <v>30.988817086099999</v>
          </cell>
          <cell r="L2624">
            <v>0</v>
          </cell>
          <cell r="M2624">
            <v>24</v>
          </cell>
          <cell r="N2624">
            <v>31.5868157727</v>
          </cell>
          <cell r="O2624">
            <v>30.988817086099999</v>
          </cell>
          <cell r="P2624">
            <v>0.5979986866</v>
          </cell>
          <cell r="Q2624">
            <v>758.08357854480005</v>
          </cell>
          <cell r="R2624">
            <v>0</v>
          </cell>
        </row>
        <row r="2625">
          <cell r="E2625" t="str">
            <v>SHT0012447</v>
          </cell>
          <cell r="F2625" t="str">
            <v>升降调节开关总成</v>
          </cell>
          <cell r="G2625" t="str">
            <v>国产阀手柄黑色</v>
          </cell>
          <cell r="H2625" t="str">
            <v>EA</v>
          </cell>
          <cell r="I2625">
            <v>196</v>
          </cell>
          <cell r="J2625">
            <v>25.810394437300001</v>
          </cell>
          <cell r="K2625">
            <v>27.97</v>
          </cell>
          <cell r="L2625">
            <v>5058.8373097107997</v>
          </cell>
          <cell r="M2625">
            <v>180</v>
          </cell>
          <cell r="N2625">
            <v>26.677142013099999</v>
          </cell>
          <cell r="O2625">
            <v>27.97</v>
          </cell>
          <cell r="P2625">
            <v>-1.2928579869000001</v>
          </cell>
          <cell r="Q2625">
            <v>4801.8855623580002</v>
          </cell>
          <cell r="R2625">
            <v>-21</v>
          </cell>
        </row>
        <row r="2626">
          <cell r="E2626" t="str">
            <v>SHT0012450</v>
          </cell>
          <cell r="F2626" t="str">
            <v>驾驶员座椅总成</v>
          </cell>
          <cell r="G2626" t="str">
            <v>WG1662511068/2</v>
          </cell>
          <cell r="H2626" t="str">
            <v>EA</v>
          </cell>
          <cell r="I2626">
            <v>1</v>
          </cell>
          <cell r="J2626">
            <v>1392.871131437</v>
          </cell>
          <cell r="K2626">
            <v>1497.9162397041</v>
          </cell>
          <cell r="L2626">
            <v>1392.871131437</v>
          </cell>
          <cell r="M2626">
            <v>0</v>
          </cell>
          <cell r="N2626">
            <v>1396.7419239316</v>
          </cell>
          <cell r="O2626">
            <v>1497.9162397041</v>
          </cell>
          <cell r="P2626">
            <v>-101.17431577249999</v>
          </cell>
          <cell r="Q2626">
            <v>0</v>
          </cell>
          <cell r="R2626">
            <v>0</v>
          </cell>
        </row>
        <row r="2627">
          <cell r="E2627" t="str">
            <v>SHT0012455</v>
          </cell>
          <cell r="F2627" t="str">
            <v>驾驶员座椅总成</v>
          </cell>
          <cell r="G2627" t="str">
            <v>WG1662511056/2</v>
          </cell>
          <cell r="H2627" t="str">
            <v>EA</v>
          </cell>
          <cell r="I2627">
            <v>12</v>
          </cell>
          <cell r="J2627">
            <v>1031.0406772107999</v>
          </cell>
          <cell r="K2627">
            <v>1105.8107323940999</v>
          </cell>
          <cell r="L2627">
            <v>12372.488126529601</v>
          </cell>
          <cell r="M2627">
            <v>0</v>
          </cell>
          <cell r="N2627">
            <v>1064.9437852567</v>
          </cell>
          <cell r="O2627">
            <v>1105.8107323940999</v>
          </cell>
          <cell r="P2627">
            <v>-40.866947137399997</v>
          </cell>
          <cell r="Q2627">
            <v>0</v>
          </cell>
          <cell r="R2627">
            <v>-2</v>
          </cell>
        </row>
        <row r="2628">
          <cell r="E2628" t="str">
            <v>SHT0012458</v>
          </cell>
          <cell r="F2628" t="str">
            <v>副驾驶员座椅总成</v>
          </cell>
          <cell r="G2628" t="str">
            <v>WG1662511057/2</v>
          </cell>
          <cell r="H2628" t="str">
            <v>EA</v>
          </cell>
          <cell r="I2628">
            <v>9</v>
          </cell>
          <cell r="J2628">
            <v>343.3452466695</v>
          </cell>
          <cell r="K2628">
            <v>362.66339572829997</v>
          </cell>
          <cell r="L2628">
            <v>3090.1072200254998</v>
          </cell>
          <cell r="M2628">
            <v>0</v>
          </cell>
          <cell r="N2628">
            <v>357.24866906210002</v>
          </cell>
          <cell r="O2628">
            <v>362.66339572829997</v>
          </cell>
          <cell r="P2628">
            <v>-5.4147266662</v>
          </cell>
          <cell r="Q2628">
            <v>0</v>
          </cell>
          <cell r="R2628">
            <v>-2</v>
          </cell>
        </row>
        <row r="2629">
          <cell r="E2629" t="str">
            <v>SHT0012464</v>
          </cell>
          <cell r="F2629" t="str">
            <v>两气袋腰托总成</v>
          </cell>
          <cell r="H2629" t="str">
            <v>EA</v>
          </cell>
          <cell r="I2629">
            <v>390</v>
          </cell>
          <cell r="J2629">
            <v>10.233724501599999</v>
          </cell>
          <cell r="K2629">
            <v>11.09</v>
          </cell>
          <cell r="L2629">
            <v>3991.1525556239999</v>
          </cell>
          <cell r="M2629">
            <v>0</v>
          </cell>
          <cell r="N2629">
            <v>10.5773866616</v>
          </cell>
          <cell r="O2629">
            <v>11.09</v>
          </cell>
          <cell r="P2629">
            <v>-0.51261333840000001</v>
          </cell>
          <cell r="Q2629">
            <v>0</v>
          </cell>
          <cell r="R2629">
            <v>-10</v>
          </cell>
        </row>
        <row r="2630">
          <cell r="E2630" t="str">
            <v>SHT0012473</v>
          </cell>
          <cell r="F2630" t="str">
            <v>主驾底座模块化总成</v>
          </cell>
          <cell r="G2630" t="str">
            <v>H4-2018款-2.0</v>
          </cell>
          <cell r="H2630" t="str">
            <v>EA</v>
          </cell>
          <cell r="I2630">
            <v>-17771</v>
          </cell>
          <cell r="J2630">
            <v>533.15035026179999</v>
          </cell>
          <cell r="K2630">
            <v>577.76007000000004</v>
          </cell>
          <cell r="L2630">
            <v>-9474614.8745024502</v>
          </cell>
          <cell r="M2630">
            <v>0</v>
          </cell>
          <cell r="N2630">
            <v>528.44721046719997</v>
          </cell>
          <cell r="O2630">
            <v>577.76007000000004</v>
          </cell>
          <cell r="P2630">
            <v>-49.312859532799997</v>
          </cell>
          <cell r="Q2630">
            <v>0</v>
          </cell>
          <cell r="R2630">
            <v>-967</v>
          </cell>
        </row>
        <row r="2631">
          <cell r="E2631" t="str">
            <v>SHT0012488</v>
          </cell>
          <cell r="F2631" t="str">
            <v>扶手包装膜</v>
          </cell>
          <cell r="G2631" t="str">
            <v>T5</v>
          </cell>
          <cell r="H2631" t="str">
            <v>EA</v>
          </cell>
          <cell r="I2631">
            <v>0</v>
          </cell>
          <cell r="J2631">
            <v>0.34</v>
          </cell>
          <cell r="K2631">
            <v>0.34</v>
          </cell>
          <cell r="L2631">
            <v>0</v>
          </cell>
          <cell r="M2631">
            <v>25</v>
          </cell>
          <cell r="N2631">
            <v>0.34</v>
          </cell>
          <cell r="O2631">
            <v>0.34</v>
          </cell>
          <cell r="P2631">
            <v>0</v>
          </cell>
          <cell r="Q2631">
            <v>8.5</v>
          </cell>
          <cell r="R2631">
            <v>-25</v>
          </cell>
        </row>
        <row r="2632">
          <cell r="E2632" t="str">
            <v>SHT0012532</v>
          </cell>
          <cell r="F2632" t="str">
            <v>副驾驶员靠背面套总成</v>
          </cell>
          <cell r="G2632" t="str">
            <v>重汽T5-2.0双扶手</v>
          </cell>
          <cell r="H2632" t="str">
            <v>EA</v>
          </cell>
          <cell r="I2632">
            <v>30</v>
          </cell>
          <cell r="J2632">
            <v>91.989556134200001</v>
          </cell>
          <cell r="K2632">
            <v>99.686499999999995</v>
          </cell>
          <cell r="L2632">
            <v>2759.686684026</v>
          </cell>
          <cell r="M2632">
            <v>0</v>
          </cell>
          <cell r="N2632">
            <v>95.078688498100007</v>
          </cell>
          <cell r="O2632">
            <v>99.686499999999995</v>
          </cell>
          <cell r="P2632">
            <v>-4.6078115018999997</v>
          </cell>
          <cell r="Q2632">
            <v>0</v>
          </cell>
          <cell r="R2632">
            <v>0</v>
          </cell>
        </row>
        <row r="2633">
          <cell r="E2633" t="str">
            <v>SHT0012539</v>
          </cell>
          <cell r="F2633" t="str">
            <v>靠背包装膜</v>
          </cell>
          <cell r="G2633" t="str">
            <v>T5</v>
          </cell>
          <cell r="H2633" t="str">
            <v>EA</v>
          </cell>
          <cell r="I2633">
            <v>90</v>
          </cell>
          <cell r="J2633">
            <v>1.1073462039999999</v>
          </cell>
          <cell r="K2633">
            <v>1.2</v>
          </cell>
          <cell r="L2633">
            <v>99.661158360000002</v>
          </cell>
          <cell r="M2633">
            <v>0</v>
          </cell>
          <cell r="N2633">
            <v>1.1445323709999999</v>
          </cell>
          <cell r="O2633">
            <v>1.2</v>
          </cell>
          <cell r="P2633">
            <v>-5.5467628999999997E-2</v>
          </cell>
          <cell r="Q2633">
            <v>0</v>
          </cell>
          <cell r="R2633">
            <v>0</v>
          </cell>
        </row>
        <row r="2634">
          <cell r="E2634" t="str">
            <v>SHT0012545</v>
          </cell>
          <cell r="F2634" t="str">
            <v>靠背3D网格</v>
          </cell>
          <cell r="G2634" t="str">
            <v>重汽T5-2.0高配</v>
          </cell>
          <cell r="H2634" t="str">
            <v>EA</v>
          </cell>
          <cell r="I2634">
            <v>734</v>
          </cell>
          <cell r="J2634">
            <v>11.6271351416</v>
          </cell>
          <cell r="K2634">
            <v>12.6</v>
          </cell>
          <cell r="L2634">
            <v>8534.3171939343993</v>
          </cell>
          <cell r="M2634">
            <v>0</v>
          </cell>
          <cell r="N2634">
            <v>12.0175898951</v>
          </cell>
          <cell r="O2634">
            <v>12.6</v>
          </cell>
          <cell r="P2634">
            <v>-0.5824101049</v>
          </cell>
          <cell r="Q2634">
            <v>0</v>
          </cell>
          <cell r="R2634">
            <v>-9</v>
          </cell>
        </row>
        <row r="2635">
          <cell r="E2635" t="str">
            <v>SHT0012546</v>
          </cell>
          <cell r="F2635" t="str">
            <v>靠背下舒适性海绵</v>
          </cell>
          <cell r="G2635" t="str">
            <v>重汽T5-2.0高配</v>
          </cell>
          <cell r="H2635" t="str">
            <v>EA</v>
          </cell>
          <cell r="I2635">
            <v>602.00000221899995</v>
          </cell>
          <cell r="J2635">
            <v>8.6465282758999997</v>
          </cell>
          <cell r="K2635">
            <v>9.3699999999999992</v>
          </cell>
          <cell r="L2635">
            <v>5205.2100412784002</v>
          </cell>
          <cell r="M2635">
            <v>0</v>
          </cell>
          <cell r="N2635">
            <v>8.9368902632000005</v>
          </cell>
          <cell r="O2635">
            <v>9.3699999999999992</v>
          </cell>
          <cell r="P2635">
            <v>-0.43310973679999998</v>
          </cell>
          <cell r="Q2635">
            <v>0</v>
          </cell>
          <cell r="R2635">
            <v>-9</v>
          </cell>
        </row>
        <row r="2636">
          <cell r="E2636" t="str">
            <v>SHT0012547</v>
          </cell>
          <cell r="F2636" t="str">
            <v>靠背上舒适性海绵</v>
          </cell>
          <cell r="G2636" t="str">
            <v>重汽T5-2.0高配</v>
          </cell>
          <cell r="H2636" t="str">
            <v>EA</v>
          </cell>
          <cell r="I2636">
            <v>680.00000333599996</v>
          </cell>
          <cell r="J2636">
            <v>5.0568809980999996</v>
          </cell>
          <cell r="K2636">
            <v>5.48</v>
          </cell>
          <cell r="L2636">
            <v>3438.6790955778001</v>
          </cell>
          <cell r="M2636">
            <v>0</v>
          </cell>
          <cell r="N2636">
            <v>5.2266978273999998</v>
          </cell>
          <cell r="O2636">
            <v>5.48</v>
          </cell>
          <cell r="P2636">
            <v>-0.25330217259999999</v>
          </cell>
          <cell r="Q2636">
            <v>0</v>
          </cell>
          <cell r="R2636">
            <v>-9</v>
          </cell>
        </row>
        <row r="2637">
          <cell r="E2637" t="str">
            <v>SHT0012548</v>
          </cell>
          <cell r="F2637" t="str">
            <v>坐垫3D网格</v>
          </cell>
          <cell r="G2637" t="str">
            <v>重汽T5-2.0高配</v>
          </cell>
          <cell r="H2637" t="str">
            <v>EA</v>
          </cell>
          <cell r="I2637">
            <v>611.99999999900001</v>
          </cell>
          <cell r="J2637">
            <v>6.2749618223999999</v>
          </cell>
          <cell r="K2637">
            <v>6.8</v>
          </cell>
          <cell r="L2637">
            <v>3840.2766353024999</v>
          </cell>
          <cell r="M2637">
            <v>0</v>
          </cell>
          <cell r="N2637">
            <v>6.4856834354000004</v>
          </cell>
          <cell r="O2637">
            <v>6.8</v>
          </cell>
          <cell r="P2637">
            <v>-0.31431656460000001</v>
          </cell>
          <cell r="Q2637">
            <v>0</v>
          </cell>
          <cell r="R2637">
            <v>-9</v>
          </cell>
        </row>
        <row r="2638">
          <cell r="E2638" t="str">
            <v>SHT0012554</v>
          </cell>
          <cell r="F2638" t="str">
            <v>副驾驶员靠背面套总成</v>
          </cell>
          <cell r="G2638" t="str">
            <v>重汽T5-1.0整体靠背森织</v>
          </cell>
          <cell r="H2638" t="str">
            <v>EA</v>
          </cell>
          <cell r="I2638">
            <v>30</v>
          </cell>
          <cell r="J2638">
            <v>36.832641715000001</v>
          </cell>
          <cell r="K2638">
            <v>39.914499999999997</v>
          </cell>
          <cell r="L2638">
            <v>1104.97925145</v>
          </cell>
          <cell r="M2638">
            <v>0</v>
          </cell>
          <cell r="N2638">
            <v>38.069531100600003</v>
          </cell>
          <cell r="O2638">
            <v>39.914499999999997</v>
          </cell>
          <cell r="P2638">
            <v>-1.8449688994</v>
          </cell>
          <cell r="Q2638">
            <v>0</v>
          </cell>
          <cell r="R2638">
            <v>0</v>
          </cell>
        </row>
        <row r="2639">
          <cell r="E2639" t="str">
            <v>SHT0012555</v>
          </cell>
          <cell r="F2639" t="str">
            <v>副驾驶员靠背面套总成</v>
          </cell>
          <cell r="G2639" t="str">
            <v>重汽T5-1.0整体靠背旷达</v>
          </cell>
          <cell r="H2639" t="str">
            <v>EA</v>
          </cell>
          <cell r="I2639">
            <v>79</v>
          </cell>
          <cell r="J2639">
            <v>40.335177758100002</v>
          </cell>
          <cell r="K2639">
            <v>43.710099999999997</v>
          </cell>
          <cell r="L2639">
            <v>3186.4790428899</v>
          </cell>
          <cell r="M2639">
            <v>0</v>
          </cell>
          <cell r="N2639">
            <v>41.689686989899997</v>
          </cell>
          <cell r="O2639">
            <v>43.710099999999997</v>
          </cell>
          <cell r="P2639">
            <v>-2.0204130101</v>
          </cell>
          <cell r="Q2639">
            <v>0</v>
          </cell>
          <cell r="R2639">
            <v>0</v>
          </cell>
        </row>
        <row r="2640">
          <cell r="E2640" t="str">
            <v>SHT0012557</v>
          </cell>
          <cell r="F2640" t="str">
            <v>驾驶员靠背面套总成</v>
          </cell>
          <cell r="G2640" t="str">
            <v>重汽T5-1.0整体靠背森织</v>
          </cell>
          <cell r="H2640" t="str">
            <v>EA</v>
          </cell>
          <cell r="I2640">
            <v>30</v>
          </cell>
          <cell r="J2640">
            <v>36.832641715000001</v>
          </cell>
          <cell r="K2640">
            <v>39.914499999999997</v>
          </cell>
          <cell r="L2640">
            <v>1104.97925145</v>
          </cell>
          <cell r="M2640">
            <v>0</v>
          </cell>
          <cell r="N2640">
            <v>38.069531100600003</v>
          </cell>
          <cell r="O2640">
            <v>39.914499999999997</v>
          </cell>
          <cell r="P2640">
            <v>-1.8449688994</v>
          </cell>
          <cell r="Q2640">
            <v>0</v>
          </cell>
          <cell r="R2640">
            <v>0</v>
          </cell>
        </row>
        <row r="2641">
          <cell r="E2641" t="str">
            <v>SHT0012753</v>
          </cell>
          <cell r="F2641" t="str">
            <v>驾驶员靠背面套总成</v>
          </cell>
          <cell r="G2641" t="str">
            <v>重汽T5-2.0高配双扶手</v>
          </cell>
          <cell r="H2641" t="str">
            <v>EA</v>
          </cell>
          <cell r="I2641">
            <v>100</v>
          </cell>
          <cell r="J2641">
            <v>89.484831299700005</v>
          </cell>
          <cell r="K2641">
            <v>96.972200000000001</v>
          </cell>
          <cell r="L2641">
            <v>8948.4831299699999</v>
          </cell>
          <cell r="M2641">
            <v>0</v>
          </cell>
          <cell r="N2641">
            <v>92.489851652699997</v>
          </cell>
          <cell r="O2641">
            <v>96.972200000000001</v>
          </cell>
          <cell r="P2641">
            <v>-4.4823483473000003</v>
          </cell>
          <cell r="Q2641">
            <v>0</v>
          </cell>
          <cell r="R2641">
            <v>0</v>
          </cell>
        </row>
        <row r="2642">
          <cell r="E2642" t="str">
            <v>SHT0012822</v>
          </cell>
          <cell r="F2642" t="str">
            <v>副驾靠背面套总成</v>
          </cell>
          <cell r="G2642" t="str">
            <v>重汽T5-1.0超纤+PVC</v>
          </cell>
          <cell r="H2642" t="str">
            <v>EA</v>
          </cell>
          <cell r="I2642">
            <v>52</v>
          </cell>
          <cell r="J2642">
            <v>67.469773697600004</v>
          </cell>
          <cell r="K2642">
            <v>73.115099999999998</v>
          </cell>
          <cell r="L2642">
            <v>3508.4282322752001</v>
          </cell>
          <cell r="M2642">
            <v>0</v>
          </cell>
          <cell r="N2642">
            <v>69.735498963300003</v>
          </cell>
          <cell r="O2642">
            <v>73.115099999999998</v>
          </cell>
          <cell r="P2642">
            <v>-3.3796010367</v>
          </cell>
          <cell r="Q2642">
            <v>0</v>
          </cell>
          <cell r="R2642">
            <v>0</v>
          </cell>
        </row>
        <row r="2643">
          <cell r="E2643" t="str">
            <v>SHT0012823</v>
          </cell>
          <cell r="F2643" t="str">
            <v>副驾靠背面套总成</v>
          </cell>
          <cell r="G2643" t="str">
            <v>重汽T5-1.0旷达</v>
          </cell>
          <cell r="H2643" t="str">
            <v>EA</v>
          </cell>
          <cell r="I2643">
            <v>29</v>
          </cell>
          <cell r="J2643">
            <v>30.729872227200001</v>
          </cell>
          <cell r="K2643">
            <v>33.301099999999998</v>
          </cell>
          <cell r="L2643">
            <v>891.16629458880004</v>
          </cell>
          <cell r="M2643">
            <v>0</v>
          </cell>
          <cell r="N2643">
            <v>31.7618224488</v>
          </cell>
          <cell r="O2643">
            <v>33.301099999999998</v>
          </cell>
          <cell r="P2643">
            <v>-1.5392775512000001</v>
          </cell>
          <cell r="Q2643">
            <v>0</v>
          </cell>
          <cell r="R2643">
            <v>0</v>
          </cell>
        </row>
        <row r="2644">
          <cell r="E2644" t="str">
            <v>SHT0012824</v>
          </cell>
          <cell r="F2644" t="str">
            <v>副驾靠背面套总成</v>
          </cell>
          <cell r="G2644" t="str">
            <v>重汽T5-1.0森织</v>
          </cell>
          <cell r="H2644" t="str">
            <v>EA</v>
          </cell>
          <cell r="I2644">
            <v>30</v>
          </cell>
          <cell r="J2644">
            <v>28.356829312199999</v>
          </cell>
          <cell r="K2644">
            <v>30.729500000000002</v>
          </cell>
          <cell r="L2644">
            <v>850.704879366</v>
          </cell>
          <cell r="M2644">
            <v>0</v>
          </cell>
          <cell r="N2644">
            <v>29.309089577799998</v>
          </cell>
          <cell r="O2644">
            <v>30.729500000000002</v>
          </cell>
          <cell r="P2644">
            <v>-1.4204104222</v>
          </cell>
          <cell r="Q2644">
            <v>0</v>
          </cell>
          <cell r="R2644">
            <v>0</v>
          </cell>
        </row>
        <row r="2645">
          <cell r="E2645" t="str">
            <v>SHT0012895</v>
          </cell>
          <cell r="F2645" t="str">
            <v>2.0座椅右舵左侧罩壳</v>
          </cell>
          <cell r="G2645" t="str">
            <v>带安全带锁扣</v>
          </cell>
          <cell r="H2645" t="str">
            <v>Ea</v>
          </cell>
          <cell r="I2645">
            <v>-34</v>
          </cell>
          <cell r="J2645">
            <v>7.8458892868000003</v>
          </cell>
          <cell r="K2645">
            <v>8.5023700000000009</v>
          </cell>
          <cell r="L2645">
            <v>-266.76023575120001</v>
          </cell>
          <cell r="M2645">
            <v>0</v>
          </cell>
          <cell r="N2645">
            <v>8.1093647457000007</v>
          </cell>
          <cell r="O2645">
            <v>8.5023700000000009</v>
          </cell>
          <cell r="P2645">
            <v>-0.3930052543</v>
          </cell>
          <cell r="Q2645">
            <v>0</v>
          </cell>
          <cell r="R2645">
            <v>0</v>
          </cell>
        </row>
        <row r="2646">
          <cell r="E2646" t="str">
            <v>SHT0012896</v>
          </cell>
          <cell r="F2646" t="str">
            <v>2.0右舵调角器手柄标识</v>
          </cell>
          <cell r="G2646" t="str">
            <v>成品</v>
          </cell>
          <cell r="H2646" t="str">
            <v>Ea</v>
          </cell>
          <cell r="I2646">
            <v>9</v>
          </cell>
          <cell r="J2646">
            <v>1.464926749</v>
          </cell>
          <cell r="K2646">
            <v>1.5874999999999999</v>
          </cell>
          <cell r="L2646">
            <v>13.184340741</v>
          </cell>
          <cell r="M2646">
            <v>0</v>
          </cell>
          <cell r="N2646">
            <v>1.5141209491000001</v>
          </cell>
          <cell r="O2646">
            <v>1.5874999999999999</v>
          </cell>
          <cell r="P2646">
            <v>-7.3379050900000006E-2</v>
          </cell>
          <cell r="Q2646">
            <v>0</v>
          </cell>
          <cell r="R2646">
            <v>0</v>
          </cell>
        </row>
        <row r="2647">
          <cell r="E2647" t="str">
            <v>SHT0012903</v>
          </cell>
          <cell r="F2647" t="str">
            <v>2.0座椅右舵右侧罩壳</v>
          </cell>
          <cell r="G2647" t="str">
            <v>升降阻尼腰托安全带锁扣</v>
          </cell>
          <cell r="H2647" t="str">
            <v>Ea</v>
          </cell>
          <cell r="I2647">
            <v>-20</v>
          </cell>
          <cell r="J2647">
            <v>7.8334777814000001</v>
          </cell>
          <cell r="K2647">
            <v>8.4889200000000002</v>
          </cell>
          <cell r="L2647">
            <v>-156.66955562800001</v>
          </cell>
          <cell r="M2647">
            <v>0</v>
          </cell>
          <cell r="N2647">
            <v>8.0965364453999999</v>
          </cell>
          <cell r="O2647">
            <v>8.4889200000000002</v>
          </cell>
          <cell r="P2647">
            <v>-0.39238355460000002</v>
          </cell>
          <cell r="Q2647">
            <v>0</v>
          </cell>
          <cell r="R2647">
            <v>0</v>
          </cell>
        </row>
        <row r="2648">
          <cell r="E2648" t="str">
            <v>SHT0012914</v>
          </cell>
          <cell r="F2648" t="str">
            <v>驾驶员座椅总成</v>
          </cell>
          <cell r="G2648" t="str">
            <v>H468100000064</v>
          </cell>
          <cell r="H2648" t="str">
            <v>EA</v>
          </cell>
          <cell r="I2648">
            <v>112</v>
          </cell>
          <cell r="J2648">
            <v>1675.8563945603</v>
          </cell>
          <cell r="K2648">
            <v>1807.4753248653001</v>
          </cell>
          <cell r="L2648">
            <v>187695.91619075401</v>
          </cell>
          <cell r="M2648">
            <v>56</v>
          </cell>
          <cell r="N2648">
            <v>1746.5739817113999</v>
          </cell>
          <cell r="O2648">
            <v>1807.4753248653001</v>
          </cell>
          <cell r="P2648">
            <v>-60.901343153900001</v>
          </cell>
          <cell r="Q2648">
            <v>97808.142975838404</v>
          </cell>
          <cell r="R2648">
            <v>-133</v>
          </cell>
        </row>
        <row r="2649">
          <cell r="E2649" t="str">
            <v>SHT0012939</v>
          </cell>
          <cell r="F2649" t="str">
            <v>2.0座椅右舵速降按钮堵盖</v>
          </cell>
          <cell r="H2649" t="str">
            <v>Ea</v>
          </cell>
          <cell r="I2649">
            <v>-14</v>
          </cell>
          <cell r="J2649">
            <v>2.3957527401999998</v>
          </cell>
          <cell r="K2649">
            <v>2.5962100000000001</v>
          </cell>
          <cell r="L2649">
            <v>-33.5405383628</v>
          </cell>
          <cell r="M2649">
            <v>0</v>
          </cell>
          <cell r="N2649">
            <v>2.4762053222999998</v>
          </cell>
          <cell r="O2649">
            <v>2.5962100000000001</v>
          </cell>
          <cell r="P2649">
            <v>-0.12000467770000001</v>
          </cell>
          <cell r="Q2649">
            <v>0</v>
          </cell>
          <cell r="R2649">
            <v>0</v>
          </cell>
        </row>
        <row r="2650">
          <cell r="E2650" t="str">
            <v>SHT0012956</v>
          </cell>
          <cell r="F2650" t="str">
            <v>主驾驶调角器总成</v>
          </cell>
          <cell r="G2650" t="str">
            <v>汕德卡-2.0</v>
          </cell>
          <cell r="H2650" t="str">
            <v>EA</v>
          </cell>
          <cell r="I2650">
            <v>-57</v>
          </cell>
          <cell r="J2650">
            <v>69.505888074400005</v>
          </cell>
          <cell r="K2650">
            <v>75.321579999999997</v>
          </cell>
          <cell r="L2650">
            <v>-3961.8356202407999</v>
          </cell>
          <cell r="M2650">
            <v>0</v>
          </cell>
          <cell r="N2650">
            <v>68.502684995500005</v>
          </cell>
          <cell r="O2650">
            <v>75.321579999999997</v>
          </cell>
          <cell r="P2650">
            <v>-6.8188950044999999</v>
          </cell>
          <cell r="Q2650">
            <v>0</v>
          </cell>
          <cell r="R2650">
            <v>0</v>
          </cell>
        </row>
        <row r="2651">
          <cell r="E2651" t="str">
            <v>SHT0012958</v>
          </cell>
          <cell r="F2651" t="str">
            <v>阻尼器调节机构</v>
          </cell>
          <cell r="G2651" t="str">
            <v>汕德卡-2.0黑色</v>
          </cell>
          <cell r="H2651" t="str">
            <v>EA</v>
          </cell>
          <cell r="I2651">
            <v>61</v>
          </cell>
          <cell r="J2651">
            <v>15.8627343717</v>
          </cell>
          <cell r="K2651">
            <v>17.190000000000001</v>
          </cell>
          <cell r="L2651">
            <v>967.62679667370003</v>
          </cell>
          <cell r="M2651">
            <v>0</v>
          </cell>
          <cell r="N2651">
            <v>16.395426214</v>
          </cell>
          <cell r="O2651">
            <v>17.190000000000001</v>
          </cell>
          <cell r="P2651">
            <v>-0.79457378599999995</v>
          </cell>
          <cell r="Q2651">
            <v>0</v>
          </cell>
          <cell r="R2651">
            <v>0</v>
          </cell>
        </row>
        <row r="2652">
          <cell r="E2652" t="str">
            <v>SHT0012960</v>
          </cell>
          <cell r="F2652" t="str">
            <v>上卧铺骨架总成</v>
          </cell>
          <cell r="G2652" t="str">
            <v>焊接总成、喷涂</v>
          </cell>
          <cell r="H2652" t="str">
            <v>EA</v>
          </cell>
          <cell r="I2652">
            <v>0</v>
          </cell>
          <cell r="J2652">
            <v>86.3</v>
          </cell>
          <cell r="K2652">
            <v>86.3</v>
          </cell>
          <cell r="L2652">
            <v>0</v>
          </cell>
          <cell r="M2652">
            <v>187</v>
          </cell>
          <cell r="N2652">
            <v>82.310953011500004</v>
          </cell>
          <cell r="O2652">
            <v>86.3</v>
          </cell>
          <cell r="P2652">
            <v>-3.9890469885000002</v>
          </cell>
          <cell r="Q2652">
            <v>15392.1482131505</v>
          </cell>
          <cell r="R2652">
            <v>-177</v>
          </cell>
        </row>
        <row r="2653">
          <cell r="E2653" t="str">
            <v>SHT0012961</v>
          </cell>
          <cell r="F2653" t="str">
            <v>上卧铺护网总成</v>
          </cell>
          <cell r="G2653" t="str">
            <v>1500mm*400mm</v>
          </cell>
          <cell r="H2653" t="str">
            <v>EA</v>
          </cell>
          <cell r="I2653">
            <v>0</v>
          </cell>
          <cell r="J2653">
            <v>12.8</v>
          </cell>
          <cell r="K2653">
            <v>12.8</v>
          </cell>
          <cell r="L2653">
            <v>0</v>
          </cell>
          <cell r="M2653">
            <v>24</v>
          </cell>
          <cell r="N2653">
            <v>12.8</v>
          </cell>
          <cell r="O2653">
            <v>12.8</v>
          </cell>
          <cell r="P2653">
            <v>0</v>
          </cell>
          <cell r="Q2653">
            <v>307.2</v>
          </cell>
          <cell r="R2653">
            <v>-24</v>
          </cell>
        </row>
        <row r="2654">
          <cell r="E2654" t="str">
            <v>SHT0012962</v>
          </cell>
          <cell r="F2654" t="str">
            <v>上卧铺防护网支撑管</v>
          </cell>
          <cell r="G2654" t="str">
            <v>Q235 t=1.0  L=1320</v>
          </cell>
          <cell r="H2654" t="str">
            <v>EA</v>
          </cell>
          <cell r="I2654">
            <v>26</v>
          </cell>
          <cell r="J2654">
            <v>5.2598944687999998</v>
          </cell>
          <cell r="K2654">
            <v>5.7</v>
          </cell>
          <cell r="L2654">
            <v>136.7572561888</v>
          </cell>
          <cell r="M2654">
            <v>48</v>
          </cell>
          <cell r="N2654">
            <v>5.4365287621</v>
          </cell>
          <cell r="O2654">
            <v>5.7</v>
          </cell>
          <cell r="P2654">
            <v>-0.26347123789999999</v>
          </cell>
          <cell r="Q2654">
            <v>260.9533805808</v>
          </cell>
          <cell r="R2654">
            <v>-62</v>
          </cell>
        </row>
        <row r="2655">
          <cell r="E2655" t="str">
            <v>SHT0012963</v>
          </cell>
          <cell r="F2655" t="str">
            <v>上卧铺左转轴</v>
          </cell>
          <cell r="G2655" t="str">
            <v>铸钢ZG35</v>
          </cell>
          <cell r="H2655" t="str">
            <v>EA</v>
          </cell>
          <cell r="I2655">
            <v>974</v>
          </cell>
          <cell r="J2655">
            <v>6.9413074007000004</v>
          </cell>
          <cell r="K2655">
            <v>7.5221</v>
          </cell>
          <cell r="L2655">
            <v>6760.8334082818001</v>
          </cell>
          <cell r="M2655">
            <v>0</v>
          </cell>
          <cell r="N2655">
            <v>7.1744057896999998</v>
          </cell>
          <cell r="O2655">
            <v>7.5221</v>
          </cell>
          <cell r="P2655">
            <v>-0.34769421029999997</v>
          </cell>
          <cell r="Q2655">
            <v>0</v>
          </cell>
          <cell r="R2655">
            <v>-325</v>
          </cell>
        </row>
        <row r="2656">
          <cell r="E2656" t="str">
            <v>SHT0012964</v>
          </cell>
          <cell r="F2656" t="str">
            <v>上卧铺右转轴</v>
          </cell>
          <cell r="G2656" t="str">
            <v>铸钢ZG35</v>
          </cell>
          <cell r="H2656" t="str">
            <v>EA</v>
          </cell>
          <cell r="I2656">
            <v>989</v>
          </cell>
          <cell r="J2656">
            <v>6.9413074007000004</v>
          </cell>
          <cell r="K2656">
            <v>7.5221</v>
          </cell>
          <cell r="L2656">
            <v>6864.9530192923003</v>
          </cell>
          <cell r="M2656">
            <v>0</v>
          </cell>
          <cell r="N2656">
            <v>7.1744057896999998</v>
          </cell>
          <cell r="O2656">
            <v>7.5221</v>
          </cell>
          <cell r="P2656">
            <v>-0.34769421029999997</v>
          </cell>
          <cell r="Q2656">
            <v>0</v>
          </cell>
          <cell r="R2656">
            <v>-354</v>
          </cell>
        </row>
        <row r="2657">
          <cell r="E2657" t="str">
            <v>SHT0012994</v>
          </cell>
          <cell r="F2657" t="str">
            <v>上卧铺硬质棉B</v>
          </cell>
          <cell r="G2657" t="str">
            <v>硬质棉、1984*578*40</v>
          </cell>
          <cell r="H2657" t="str">
            <v>EA</v>
          </cell>
          <cell r="I2657">
            <v>23</v>
          </cell>
          <cell r="J2657">
            <v>34.910842377999998</v>
          </cell>
          <cell r="K2657">
            <v>37.831899999999997</v>
          </cell>
          <cell r="L2657">
            <v>802.94937469399997</v>
          </cell>
          <cell r="M2657">
            <v>144</v>
          </cell>
          <cell r="N2657">
            <v>37.831899999999997</v>
          </cell>
          <cell r="O2657">
            <v>37.831899999999997</v>
          </cell>
          <cell r="P2657">
            <v>0</v>
          </cell>
          <cell r="Q2657">
            <v>5447.7936</v>
          </cell>
          <cell r="R2657">
            <v>-167</v>
          </cell>
        </row>
        <row r="2658">
          <cell r="E2658" t="str">
            <v>SHT0012998</v>
          </cell>
          <cell r="F2658" t="str">
            <v>2.0右舵升降装饰盖</v>
          </cell>
          <cell r="H2658" t="str">
            <v>Ea</v>
          </cell>
          <cell r="I2658">
            <v>-14</v>
          </cell>
          <cell r="J2658">
            <v>4.8427017865000002</v>
          </cell>
          <cell r="K2658">
            <v>5.2478999999999996</v>
          </cell>
          <cell r="L2658">
            <v>-67.797825011</v>
          </cell>
          <cell r="M2658">
            <v>0</v>
          </cell>
          <cell r="N2658">
            <v>5.0053261913</v>
          </cell>
          <cell r="O2658">
            <v>5.2478999999999996</v>
          </cell>
          <cell r="P2658">
            <v>-0.2425738087</v>
          </cell>
          <cell r="Q2658">
            <v>0</v>
          </cell>
          <cell r="R2658">
            <v>0</v>
          </cell>
        </row>
        <row r="2659">
          <cell r="E2659" t="str">
            <v>SHT0013015</v>
          </cell>
          <cell r="F2659" t="str">
            <v>下卧铺总成</v>
          </cell>
          <cell r="G2659" t="str">
            <v>H470400000158</v>
          </cell>
          <cell r="H2659" t="str">
            <v>EA</v>
          </cell>
          <cell r="I2659">
            <v>272</v>
          </cell>
          <cell r="J2659">
            <v>300.08805985390001</v>
          </cell>
          <cell r="K2659">
            <v>320.06819721469998</v>
          </cell>
          <cell r="L2659">
            <v>81623.952280260797</v>
          </cell>
          <cell r="M2659">
            <v>198</v>
          </cell>
          <cell r="N2659">
            <v>310.64824285029999</v>
          </cell>
          <cell r="O2659">
            <v>320.06819721469998</v>
          </cell>
          <cell r="P2659">
            <v>-9.4199543644000006</v>
          </cell>
          <cell r="Q2659">
            <v>61508.352084359401</v>
          </cell>
          <cell r="R2659">
            <v>-275</v>
          </cell>
        </row>
        <row r="2660">
          <cell r="E2660" t="str">
            <v>SHT0013016</v>
          </cell>
          <cell r="F2660" t="str">
            <v>下卧铺护面总成</v>
          </cell>
          <cell r="G2660" t="str">
            <v>2018-A款下卧铺</v>
          </cell>
          <cell r="H2660" t="str">
            <v>EA</v>
          </cell>
          <cell r="I2660">
            <v>96</v>
          </cell>
          <cell r="J2660">
            <v>111.5377067015</v>
          </cell>
          <cell r="K2660">
            <v>118.1031669093</v>
          </cell>
          <cell r="L2660">
            <v>10707.619843344</v>
          </cell>
          <cell r="M2660">
            <v>200</v>
          </cell>
          <cell r="N2660">
            <v>115.58701021589999</v>
          </cell>
          <cell r="O2660">
            <v>118.1031669093</v>
          </cell>
          <cell r="P2660">
            <v>-2.5161566934000001</v>
          </cell>
          <cell r="Q2660">
            <v>23117.402043180002</v>
          </cell>
          <cell r="R2660">
            <v>-198</v>
          </cell>
        </row>
        <row r="2661">
          <cell r="E2661" t="str">
            <v>SHT0013017</v>
          </cell>
          <cell r="F2661" t="str">
            <v>下卧铺总成</v>
          </cell>
          <cell r="G2661" t="str">
            <v>H470400000026</v>
          </cell>
          <cell r="H2661" t="str">
            <v>EA</v>
          </cell>
          <cell r="I2661">
            <v>27</v>
          </cell>
          <cell r="J2661">
            <v>328.22228465860002</v>
          </cell>
          <cell r="K2661">
            <v>350.69482379610002</v>
          </cell>
          <cell r="L2661">
            <v>8862.0016857821993</v>
          </cell>
          <cell r="M2661">
            <v>0</v>
          </cell>
          <cell r="N2661">
            <v>327.1494360232</v>
          </cell>
          <cell r="O2661">
            <v>350.69482379610002</v>
          </cell>
          <cell r="P2661">
            <v>-23.5453877729</v>
          </cell>
          <cell r="Q2661">
            <v>0</v>
          </cell>
          <cell r="R2661">
            <v>-2</v>
          </cell>
        </row>
        <row r="2662">
          <cell r="E2662" t="str">
            <v>SHT0013018</v>
          </cell>
          <cell r="F2662" t="str">
            <v>下卧铺总成</v>
          </cell>
          <cell r="G2662" t="str">
            <v>H470400000027</v>
          </cell>
          <cell r="H2662" t="str">
            <v>EA</v>
          </cell>
          <cell r="I2662">
            <v>65</v>
          </cell>
          <cell r="J2662">
            <v>357.71936865830003</v>
          </cell>
          <cell r="K2662">
            <v>382.65998579609999</v>
          </cell>
          <cell r="L2662">
            <v>23251.758962789499</v>
          </cell>
          <cell r="M2662">
            <v>48</v>
          </cell>
          <cell r="N2662">
            <v>358.52171211059999</v>
          </cell>
          <cell r="O2662">
            <v>382.65998579609999</v>
          </cell>
          <cell r="P2662">
            <v>-24.1382736855</v>
          </cell>
          <cell r="Q2662">
            <v>17209.0421813088</v>
          </cell>
          <cell r="R2662">
            <v>-56</v>
          </cell>
        </row>
        <row r="2663">
          <cell r="E2663" t="str">
            <v>SHT0013019</v>
          </cell>
          <cell r="F2663" t="str">
            <v>下卧铺总成</v>
          </cell>
          <cell r="G2663" t="str">
            <v>H470400000028</v>
          </cell>
          <cell r="H2663" t="str">
            <v>EA</v>
          </cell>
          <cell r="I2663">
            <v>32</v>
          </cell>
          <cell r="J2663">
            <v>333.18840017949998</v>
          </cell>
          <cell r="K2663">
            <v>356.07646379609997</v>
          </cell>
          <cell r="L2663">
            <v>10662.028805743999</v>
          </cell>
          <cell r="M2663">
            <v>12</v>
          </cell>
          <cell r="N2663">
            <v>331.76676574070001</v>
          </cell>
          <cell r="O2663">
            <v>356.07646379609997</v>
          </cell>
          <cell r="P2663">
            <v>-24.309698055399998</v>
          </cell>
          <cell r="Q2663">
            <v>3981.2011888883999</v>
          </cell>
          <cell r="R2663">
            <v>-17</v>
          </cell>
        </row>
        <row r="2664">
          <cell r="E2664" t="str">
            <v>SHT0013020</v>
          </cell>
          <cell r="F2664" t="str">
            <v>下卧铺护面总成</v>
          </cell>
          <cell r="G2664" t="str">
            <v>GTL-B 下卧铺</v>
          </cell>
          <cell r="H2664" t="str">
            <v>EA</v>
          </cell>
          <cell r="I2664">
            <v>29</v>
          </cell>
          <cell r="J2664">
            <v>139.67193150610001</v>
          </cell>
          <cell r="K2664">
            <v>148.72979349069999</v>
          </cell>
          <cell r="L2664">
            <v>4050.4860136768998</v>
          </cell>
          <cell r="M2664">
            <v>0</v>
          </cell>
          <cell r="N2664">
            <v>132.0882033888</v>
          </cell>
          <cell r="O2664">
            <v>148.72979349069999</v>
          </cell>
          <cell r="P2664">
            <v>-16.6415901019</v>
          </cell>
          <cell r="Q2664">
            <v>0</v>
          </cell>
          <cell r="R2664">
            <v>0</v>
          </cell>
        </row>
        <row r="2665">
          <cell r="E2665" t="str">
            <v>SHT0013021</v>
          </cell>
          <cell r="F2665" t="str">
            <v>下卧铺护面总成</v>
          </cell>
          <cell r="G2665" t="str">
            <v>GTL-S 下卧铺</v>
          </cell>
          <cell r="H2665" t="str">
            <v>EA</v>
          </cell>
          <cell r="I2665">
            <v>50</v>
          </cell>
          <cell r="J2665">
            <v>169.16901550590001</v>
          </cell>
          <cell r="K2665">
            <v>180.69495549070001</v>
          </cell>
          <cell r="L2665">
            <v>8458.4507752949994</v>
          </cell>
          <cell r="M2665">
            <v>80</v>
          </cell>
          <cell r="N2665">
            <v>163.46047947619999</v>
          </cell>
          <cell r="O2665">
            <v>180.69495549070001</v>
          </cell>
          <cell r="P2665">
            <v>-17.2344760145</v>
          </cell>
          <cell r="Q2665">
            <v>13076.838358096</v>
          </cell>
          <cell r="R2665">
            <v>-48</v>
          </cell>
        </row>
        <row r="2666">
          <cell r="E2666" t="str">
            <v>SHT0013022</v>
          </cell>
          <cell r="F2666" t="str">
            <v>下卧铺护面总成</v>
          </cell>
          <cell r="G2666" t="str">
            <v>GTL-A下卧铺</v>
          </cell>
          <cell r="H2666" t="str">
            <v>EA</v>
          </cell>
          <cell r="I2666">
            <v>7</v>
          </cell>
          <cell r="J2666">
            <v>144.638047027</v>
          </cell>
          <cell r="K2666">
            <v>154.11143349069999</v>
          </cell>
          <cell r="L2666">
            <v>1012.466329189</v>
          </cell>
          <cell r="M2666">
            <v>6</v>
          </cell>
          <cell r="N2666">
            <v>136.70553310630001</v>
          </cell>
          <cell r="O2666">
            <v>154.11143349069999</v>
          </cell>
          <cell r="P2666">
            <v>-17.405900384399999</v>
          </cell>
          <cell r="Q2666">
            <v>820.2331986378</v>
          </cell>
          <cell r="R2666">
            <v>-12</v>
          </cell>
        </row>
        <row r="2667">
          <cell r="E2667" t="str">
            <v>SHT0013023</v>
          </cell>
          <cell r="F2667" t="str">
            <v>上卧铺总成</v>
          </cell>
          <cell r="G2667" t="str">
            <v>H470400000211</v>
          </cell>
          <cell r="H2667" t="str">
            <v>EA</v>
          </cell>
          <cell r="I2667">
            <v>258</v>
          </cell>
          <cell r="J2667">
            <v>275.5461190506</v>
          </cell>
          <cell r="K2667">
            <v>293.47278481469999</v>
          </cell>
          <cell r="L2667">
            <v>71090.898715054806</v>
          </cell>
          <cell r="M2667">
            <v>177</v>
          </cell>
          <cell r="N2667">
            <v>285.32411702820002</v>
          </cell>
          <cell r="O2667">
            <v>293.47278481469999</v>
          </cell>
          <cell r="P2667">
            <v>-8.1486677865000008</v>
          </cell>
          <cell r="Q2667">
            <v>50502.368713991404</v>
          </cell>
          <cell r="R2667">
            <v>-280</v>
          </cell>
        </row>
        <row r="2668">
          <cell r="E2668" t="str">
            <v>SHT0013024</v>
          </cell>
          <cell r="F2668" t="str">
            <v>上卧铺总成</v>
          </cell>
          <cell r="G2668" t="str">
            <v>H470400000212</v>
          </cell>
          <cell r="H2668" t="str">
            <v>EA</v>
          </cell>
          <cell r="I2668">
            <v>27</v>
          </cell>
          <cell r="J2668">
            <v>325.68331606549998</v>
          </cell>
          <cell r="K2668">
            <v>347.9434147961</v>
          </cell>
          <cell r="L2668">
            <v>8793.4495337685003</v>
          </cell>
          <cell r="M2668">
            <v>8</v>
          </cell>
          <cell r="N2668">
            <v>330.58837428710001</v>
          </cell>
          <cell r="O2668">
            <v>347.9434147961</v>
          </cell>
          <cell r="P2668">
            <v>-17.355040508999998</v>
          </cell>
          <cell r="Q2668">
            <v>2644.7069942968001</v>
          </cell>
          <cell r="R2668">
            <v>-15</v>
          </cell>
        </row>
        <row r="2669">
          <cell r="E2669" t="str">
            <v>SHT0013025</v>
          </cell>
          <cell r="F2669" t="str">
            <v>上卧铺总成</v>
          </cell>
          <cell r="G2669" t="str">
            <v>H470400000213</v>
          </cell>
          <cell r="H2669" t="str">
            <v>EA</v>
          </cell>
          <cell r="I2669">
            <v>21</v>
          </cell>
          <cell r="J2669">
            <v>323.21530713999999</v>
          </cell>
          <cell r="K2669">
            <v>345.26890279610001</v>
          </cell>
          <cell r="L2669">
            <v>6787.5214499399999</v>
          </cell>
          <cell r="M2669">
            <v>0</v>
          </cell>
          <cell r="N2669">
            <v>328.29370133660001</v>
          </cell>
          <cell r="O2669">
            <v>345.26890279610001</v>
          </cell>
          <cell r="P2669">
            <v>-16.975201459499999</v>
          </cell>
          <cell r="Q2669">
            <v>0</v>
          </cell>
          <cell r="R2669">
            <v>-1</v>
          </cell>
        </row>
        <row r="2670">
          <cell r="E2670" t="str">
            <v>SHT0013026</v>
          </cell>
          <cell r="F2670" t="str">
            <v>上卧铺总成</v>
          </cell>
          <cell r="G2670" t="str">
            <v>H470400000214</v>
          </cell>
          <cell r="H2670" t="str">
            <v>EA</v>
          </cell>
          <cell r="I2670">
            <v>58</v>
          </cell>
          <cell r="J2670">
            <v>342.89393438360003</v>
          </cell>
          <cell r="K2670">
            <v>366.59407879610001</v>
          </cell>
          <cell r="L2670">
            <v>19887.8481942488</v>
          </cell>
          <cell r="M2670">
            <v>54</v>
          </cell>
          <cell r="N2670">
            <v>349.3910382103</v>
          </cell>
          <cell r="O2670">
            <v>366.59407879610001</v>
          </cell>
          <cell r="P2670">
            <v>-17.2030405858</v>
          </cell>
          <cell r="Q2670">
            <v>18867.116063356199</v>
          </cell>
          <cell r="R2670">
            <v>-59</v>
          </cell>
        </row>
        <row r="2671">
          <cell r="E2671" t="str">
            <v>SHT0013027</v>
          </cell>
          <cell r="F2671" t="str">
            <v>上卧铺护面总成</v>
          </cell>
          <cell r="G2671" t="str">
            <v>2018-A款吊铺</v>
          </cell>
          <cell r="H2671" t="str">
            <v>EA</v>
          </cell>
          <cell r="I2671">
            <v>136</v>
          </cell>
          <cell r="J2671">
            <v>64.836199616499997</v>
          </cell>
          <cell r="K2671">
            <v>67.4940545093</v>
          </cell>
          <cell r="L2671">
            <v>8817.7231478440008</v>
          </cell>
          <cell r="M2671">
            <v>200</v>
          </cell>
          <cell r="N2671">
            <v>67.317204043100006</v>
          </cell>
          <cell r="O2671">
            <v>67.4940545093</v>
          </cell>
          <cell r="P2671">
            <v>-0.1768504662</v>
          </cell>
          <cell r="Q2671">
            <v>13463.44080862</v>
          </cell>
          <cell r="R2671">
            <v>-177</v>
          </cell>
        </row>
        <row r="2672">
          <cell r="E2672" t="str">
            <v>SHT0013028</v>
          </cell>
          <cell r="F2672" t="str">
            <v>上卧铺护面总成</v>
          </cell>
          <cell r="G2672" t="str">
            <v>GTL-A 吊铺</v>
          </cell>
          <cell r="H2672" t="str">
            <v>EA</v>
          </cell>
          <cell r="I2672">
            <v>2</v>
          </cell>
          <cell r="J2672">
            <v>92.630472274100001</v>
          </cell>
          <cell r="K2672">
            <v>97.752284490700006</v>
          </cell>
          <cell r="L2672">
            <v>185.2609445482</v>
          </cell>
          <cell r="M2672">
            <v>24</v>
          </cell>
          <cell r="N2672">
            <v>89.530197840100001</v>
          </cell>
          <cell r="O2672">
            <v>97.752284490700006</v>
          </cell>
          <cell r="P2672">
            <v>-8.2220866505999997</v>
          </cell>
          <cell r="Q2672">
            <v>2148.7247481623999</v>
          </cell>
          <cell r="R2672">
            <v>-2</v>
          </cell>
        </row>
        <row r="2673">
          <cell r="E2673" t="str">
            <v>SHT0013029</v>
          </cell>
          <cell r="F2673" t="str">
            <v>上卧铺护面总成</v>
          </cell>
          <cell r="G2673" t="str">
            <v>GTL-B 吊铺</v>
          </cell>
          <cell r="H2673" t="str">
            <v>EA</v>
          </cell>
          <cell r="I2673">
            <v>35</v>
          </cell>
          <cell r="J2673">
            <v>90.162463348499998</v>
          </cell>
          <cell r="K2673">
            <v>95.077772490699999</v>
          </cell>
          <cell r="L2673">
            <v>3155.6862171974999</v>
          </cell>
          <cell r="M2673">
            <v>0</v>
          </cell>
          <cell r="N2673">
            <v>87.235524889499999</v>
          </cell>
          <cell r="O2673">
            <v>95.077772490699999</v>
          </cell>
          <cell r="P2673">
            <v>-7.8422476012000004</v>
          </cell>
          <cell r="Q2673">
            <v>0</v>
          </cell>
          <cell r="R2673">
            <v>0</v>
          </cell>
        </row>
        <row r="2674">
          <cell r="E2674" t="str">
            <v>SHT0013030</v>
          </cell>
          <cell r="F2674" t="str">
            <v>上卧铺护面总成</v>
          </cell>
          <cell r="G2674" t="str">
            <v>GTL-S 吊铺</v>
          </cell>
          <cell r="H2674" t="str">
            <v>EA</v>
          </cell>
          <cell r="I2674">
            <v>88</v>
          </cell>
          <cell r="J2674">
            <v>109.29295422120001</v>
          </cell>
          <cell r="K2674">
            <v>115.8089484907</v>
          </cell>
          <cell r="L2674">
            <v>9617.7799714655994</v>
          </cell>
          <cell r="M2674">
            <v>0</v>
          </cell>
          <cell r="N2674">
            <v>107.70336895929999</v>
          </cell>
          <cell r="O2674">
            <v>115.8089484907</v>
          </cell>
          <cell r="P2674">
            <v>-8.1055795314000001</v>
          </cell>
          <cell r="Q2674">
            <v>0</v>
          </cell>
          <cell r="R2674">
            <v>-54</v>
          </cell>
        </row>
        <row r="2675">
          <cell r="E2675" t="str">
            <v>SHT0013039</v>
          </cell>
          <cell r="F2675" t="str">
            <v>副驾驶调角器总成</v>
          </cell>
          <cell r="G2675" t="str">
            <v>汕德卡-2.0</v>
          </cell>
          <cell r="H2675" t="str">
            <v>EA</v>
          </cell>
          <cell r="I2675">
            <v>-38</v>
          </cell>
          <cell r="J2675">
            <v>59.170656837400003</v>
          </cell>
          <cell r="K2675">
            <v>64.121579999999994</v>
          </cell>
          <cell r="L2675">
            <v>-2248.4849598211999</v>
          </cell>
          <cell r="M2675">
            <v>0</v>
          </cell>
          <cell r="N2675">
            <v>57.820382866499997</v>
          </cell>
          <cell r="O2675">
            <v>64.121579999999994</v>
          </cell>
          <cell r="P2675">
            <v>-6.3011971334999997</v>
          </cell>
          <cell r="Q2675">
            <v>0</v>
          </cell>
          <cell r="R2675">
            <v>0</v>
          </cell>
        </row>
        <row r="2676">
          <cell r="E2676" t="str">
            <v>SHT0013099</v>
          </cell>
          <cell r="F2676" t="str">
            <v>副驾底座模块化总成</v>
          </cell>
          <cell r="G2676" t="str">
            <v>汕德卡-2.0气弹簧升降</v>
          </cell>
          <cell r="H2676" t="str">
            <v>EA</v>
          </cell>
          <cell r="I2676">
            <v>-6</v>
          </cell>
          <cell r="J2676">
            <v>478.98352331140001</v>
          </cell>
          <cell r="K2676">
            <v>519.06100000000004</v>
          </cell>
          <cell r="L2676">
            <v>-2873.9011398684002</v>
          </cell>
          <cell r="M2676">
            <v>0</v>
          </cell>
          <cell r="N2676">
            <v>467.96259468530002</v>
          </cell>
          <cell r="O2676">
            <v>519.06100000000004</v>
          </cell>
          <cell r="P2676">
            <v>-51.098405314700003</v>
          </cell>
          <cell r="Q2676">
            <v>0</v>
          </cell>
          <cell r="R2676">
            <v>0</v>
          </cell>
        </row>
        <row r="2677">
          <cell r="E2677" t="str">
            <v>SHT0013127</v>
          </cell>
          <cell r="F2677" t="str">
            <v>重汽2.0驾驶员座椅说明书</v>
          </cell>
          <cell r="G2677" t="str">
            <v>重汽T5-2.0</v>
          </cell>
          <cell r="H2677" t="str">
            <v>EA</v>
          </cell>
          <cell r="I2677">
            <v>207</v>
          </cell>
          <cell r="J2677">
            <v>0.2583807809</v>
          </cell>
          <cell r="K2677">
            <v>0.28000000000000003</v>
          </cell>
          <cell r="L2677">
            <v>53.484821646299999</v>
          </cell>
          <cell r="M2677">
            <v>0</v>
          </cell>
          <cell r="N2677">
            <v>0.26705755320000002</v>
          </cell>
          <cell r="O2677">
            <v>0.28000000000000003</v>
          </cell>
          <cell r="P2677">
            <v>-1.29424468E-2</v>
          </cell>
          <cell r="Q2677">
            <v>0</v>
          </cell>
          <cell r="R2677">
            <v>0</v>
          </cell>
        </row>
        <row r="2678">
          <cell r="E2678" t="str">
            <v>SHT0013128</v>
          </cell>
          <cell r="F2678" t="str">
            <v>重汽2.0副驾驶座椅说明书</v>
          </cell>
          <cell r="G2678" t="str">
            <v>重汽T5-2.0</v>
          </cell>
          <cell r="H2678" t="str">
            <v>EA</v>
          </cell>
          <cell r="I2678">
            <v>536</v>
          </cell>
          <cell r="J2678">
            <v>0.2583807809</v>
          </cell>
          <cell r="K2678">
            <v>0.28000000000000003</v>
          </cell>
          <cell r="L2678">
            <v>138.4920985624</v>
          </cell>
          <cell r="M2678">
            <v>0</v>
          </cell>
          <cell r="N2678">
            <v>0.26705755320000002</v>
          </cell>
          <cell r="O2678">
            <v>0.28000000000000003</v>
          </cell>
          <cell r="P2678">
            <v>-1.29424468E-2</v>
          </cell>
          <cell r="Q2678">
            <v>0</v>
          </cell>
          <cell r="R2678">
            <v>0</v>
          </cell>
        </row>
        <row r="2679">
          <cell r="E2679" t="str">
            <v>SHT0013150</v>
          </cell>
          <cell r="F2679" t="str">
            <v>副驾坐垫面套总成</v>
          </cell>
          <cell r="G2679" t="str">
            <v>重汽T5-1.0超纤+PVC</v>
          </cell>
          <cell r="H2679" t="str">
            <v>EA</v>
          </cell>
          <cell r="I2679">
            <v>30</v>
          </cell>
          <cell r="J2679">
            <v>46.881254842799997</v>
          </cell>
          <cell r="K2679">
            <v>50.803899999999999</v>
          </cell>
          <cell r="L2679">
            <v>1406.4376452839999</v>
          </cell>
          <cell r="M2679">
            <v>0</v>
          </cell>
          <cell r="N2679">
            <v>48.455590100800002</v>
          </cell>
          <cell r="O2679">
            <v>50.803899999999999</v>
          </cell>
          <cell r="P2679">
            <v>-2.3483098992000002</v>
          </cell>
          <cell r="Q2679">
            <v>0</v>
          </cell>
          <cell r="R2679">
            <v>0</v>
          </cell>
        </row>
        <row r="2680">
          <cell r="E2680" t="str">
            <v>SHT0013188</v>
          </cell>
          <cell r="F2680" t="str">
            <v>驾驶员座椅总成</v>
          </cell>
          <cell r="G2680" t="str">
            <v>AZ16D251000020/2</v>
          </cell>
          <cell r="H2680" t="str">
            <v>EA</v>
          </cell>
          <cell r="I2680">
            <v>40</v>
          </cell>
          <cell r="J2680">
            <v>1873.5108153407</v>
          </cell>
          <cell r="K2680">
            <v>2014.3667375038001</v>
          </cell>
          <cell r="L2680">
            <v>74940.432613628</v>
          </cell>
          <cell r="M2680">
            <v>0</v>
          </cell>
          <cell r="N2680">
            <v>1892.019986601</v>
          </cell>
          <cell r="O2680">
            <v>2014.3667375038001</v>
          </cell>
          <cell r="P2680">
            <v>-122.3467509028</v>
          </cell>
          <cell r="Q2680">
            <v>0</v>
          </cell>
          <cell r="R2680">
            <v>0</v>
          </cell>
        </row>
        <row r="2681">
          <cell r="E2681" t="str">
            <v>SHT0013189</v>
          </cell>
          <cell r="F2681" t="str">
            <v>驾驶员座椅总成</v>
          </cell>
          <cell r="G2681" t="str">
            <v>AZ16D251000022/2</v>
          </cell>
          <cell r="H2681" t="str">
            <v>EA</v>
          </cell>
          <cell r="I2681">
            <v>4</v>
          </cell>
          <cell r="J2681">
            <v>1490.1143760552</v>
          </cell>
          <cell r="K2681">
            <v>1598.8907775038001</v>
          </cell>
          <cell r="L2681">
            <v>5960.4575042207998</v>
          </cell>
          <cell r="M2681">
            <v>0</v>
          </cell>
          <cell r="N2681">
            <v>1502.4927389504001</v>
          </cell>
          <cell r="O2681">
            <v>1598.8907775038001</v>
          </cell>
          <cell r="P2681">
            <v>-96.398038553399999</v>
          </cell>
          <cell r="Q2681">
            <v>0</v>
          </cell>
          <cell r="R2681">
            <v>0</v>
          </cell>
        </row>
        <row r="2682">
          <cell r="E2682" t="str">
            <v>SHT0013191</v>
          </cell>
          <cell r="F2682" t="str">
            <v>副驾驶员座椅总成</v>
          </cell>
          <cell r="G2682" t="str">
            <v>AZ16D251000021/2</v>
          </cell>
          <cell r="H2682" t="str">
            <v>EA</v>
          </cell>
          <cell r="I2682">
            <v>44</v>
          </cell>
          <cell r="J2682">
            <v>1490.0091320264</v>
          </cell>
          <cell r="K2682">
            <v>1598.7767275038</v>
          </cell>
          <cell r="L2682">
            <v>65560.401809161602</v>
          </cell>
          <cell r="M2682">
            <v>0</v>
          </cell>
          <cell r="N2682">
            <v>1498.3487115194</v>
          </cell>
          <cell r="O2682">
            <v>1598.7767275038</v>
          </cell>
          <cell r="P2682">
            <v>-100.42801598440001</v>
          </cell>
          <cell r="Q2682">
            <v>0</v>
          </cell>
          <cell r="R2682">
            <v>0</v>
          </cell>
        </row>
        <row r="2683">
          <cell r="E2683" t="str">
            <v>SHT0013194</v>
          </cell>
          <cell r="F2683" t="str">
            <v>副驾驶员座椅总成</v>
          </cell>
          <cell r="G2683" t="str">
            <v>AZ16D251000008/2</v>
          </cell>
          <cell r="H2683" t="str">
            <v>EA</v>
          </cell>
          <cell r="I2683">
            <v>6</v>
          </cell>
          <cell r="J2683">
            <v>739.35820070269995</v>
          </cell>
          <cell r="K2683">
            <v>791.13965681080003</v>
          </cell>
          <cell r="L2683">
            <v>4436.1492042161999</v>
          </cell>
          <cell r="M2683">
            <v>0</v>
          </cell>
          <cell r="N2683">
            <v>741.93021287320005</v>
          </cell>
          <cell r="O2683">
            <v>791.13965681080003</v>
          </cell>
          <cell r="P2683">
            <v>-49.2094439376</v>
          </cell>
          <cell r="Q2683">
            <v>0</v>
          </cell>
          <cell r="R2683">
            <v>0</v>
          </cell>
        </row>
        <row r="2684">
          <cell r="E2684" t="str">
            <v>SHT0013198</v>
          </cell>
          <cell r="F2684" t="str">
            <v>副驾驶员座椅总成</v>
          </cell>
          <cell r="G2684" t="str">
            <v>AZ16D251000023/2</v>
          </cell>
          <cell r="H2684" t="str">
            <v>EA</v>
          </cell>
          <cell r="I2684">
            <v>4</v>
          </cell>
          <cell r="J2684">
            <v>1111.9727369530999</v>
          </cell>
          <cell r="K2684">
            <v>1193.5872215177999</v>
          </cell>
          <cell r="L2684">
            <v>4447.8909478123996</v>
          </cell>
          <cell r="M2684">
            <v>0</v>
          </cell>
          <cell r="N2684">
            <v>1113.385995805</v>
          </cell>
          <cell r="O2684">
            <v>1193.5872215177999</v>
          </cell>
          <cell r="P2684">
            <v>-80.201225712799996</v>
          </cell>
          <cell r="Q2684">
            <v>0</v>
          </cell>
          <cell r="R2684">
            <v>0</v>
          </cell>
        </row>
        <row r="2685">
          <cell r="E2685" t="str">
            <v>SHT0013209</v>
          </cell>
          <cell r="F2685" t="str">
            <v>副驾驶员靠背面套总成</v>
          </cell>
          <cell r="G2685" t="str">
            <v>超纤PVC左扶手008</v>
          </cell>
          <cell r="H2685" t="str">
            <v>EA</v>
          </cell>
          <cell r="I2685">
            <v>12</v>
          </cell>
          <cell r="J2685">
            <v>123.9163773291</v>
          </cell>
          <cell r="K2685">
            <v>134.28469999999999</v>
          </cell>
          <cell r="L2685">
            <v>1486.9965279492001</v>
          </cell>
          <cell r="M2685">
            <v>0</v>
          </cell>
          <cell r="N2685">
            <v>128.07765506219999</v>
          </cell>
          <cell r="O2685">
            <v>134.28469999999999</v>
          </cell>
          <cell r="P2685">
            <v>-6.2070449378000001</v>
          </cell>
          <cell r="Q2685">
            <v>0</v>
          </cell>
          <cell r="R2685">
            <v>0</v>
          </cell>
        </row>
        <row r="2686">
          <cell r="E2686" t="str">
            <v>SHT0013231</v>
          </cell>
          <cell r="F2686" t="str">
            <v>主驾底座模块化总成</v>
          </cell>
          <cell r="G2686" t="str">
            <v>汕德卡-2.0</v>
          </cell>
          <cell r="H2686" t="str">
            <v>EA</v>
          </cell>
          <cell r="I2686">
            <v>-38</v>
          </cell>
          <cell r="J2686">
            <v>660.85504200560001</v>
          </cell>
          <cell r="K2686">
            <v>716.15006000000005</v>
          </cell>
          <cell r="L2686">
            <v>-25112.4915962128</v>
          </cell>
          <cell r="M2686">
            <v>0</v>
          </cell>
          <cell r="N2686">
            <v>651.71956544540001</v>
          </cell>
          <cell r="O2686">
            <v>716.15006000000005</v>
          </cell>
          <cell r="P2686">
            <v>-64.430494554600003</v>
          </cell>
          <cell r="Q2686">
            <v>0</v>
          </cell>
          <cell r="R2686">
            <v>0</v>
          </cell>
        </row>
        <row r="2687">
          <cell r="E2687" t="str">
            <v>SHT0013250</v>
          </cell>
          <cell r="F2687" t="str">
            <v>副驾坐垫总成</v>
          </cell>
          <cell r="G2687" t="str">
            <v>WG1662511058/2</v>
          </cell>
          <cell r="H2687" t="str">
            <v>EA</v>
          </cell>
          <cell r="I2687">
            <v>6</v>
          </cell>
          <cell r="J2687">
            <v>131.1160826924</v>
          </cell>
          <cell r="K2687">
            <v>135.39258066580001</v>
          </cell>
          <cell r="L2687">
            <v>786.69649615440005</v>
          </cell>
          <cell r="M2687">
            <v>0</v>
          </cell>
          <cell r="N2687">
            <v>135.90643897859999</v>
          </cell>
          <cell r="O2687">
            <v>135.39258066580001</v>
          </cell>
          <cell r="P2687">
            <v>0.51385831280000005</v>
          </cell>
          <cell r="Q2687">
            <v>0</v>
          </cell>
          <cell r="R2687">
            <v>-2</v>
          </cell>
        </row>
        <row r="2688">
          <cell r="E2688" t="str">
            <v>SHT0013262</v>
          </cell>
          <cell r="F2688" t="str">
            <v>副驾底座模块化总成</v>
          </cell>
          <cell r="G2688" t="str">
            <v>汕德卡-2.0</v>
          </cell>
          <cell r="H2688" t="str">
            <v>EA</v>
          </cell>
          <cell r="I2688">
            <v>-20</v>
          </cell>
          <cell r="J2688">
            <v>669.3023679273</v>
          </cell>
          <cell r="K2688">
            <v>725.30418999999995</v>
          </cell>
          <cell r="L2688">
            <v>-13386.047358546</v>
          </cell>
          <cell r="M2688">
            <v>0</v>
          </cell>
          <cell r="N2688">
            <v>660.44330563009999</v>
          </cell>
          <cell r="O2688">
            <v>725.30418999999995</v>
          </cell>
          <cell r="P2688">
            <v>-64.860884369900006</v>
          </cell>
          <cell r="Q2688">
            <v>0</v>
          </cell>
          <cell r="R2688">
            <v>0</v>
          </cell>
        </row>
        <row r="2689">
          <cell r="E2689" t="str">
            <v>SHT0013264</v>
          </cell>
          <cell r="F2689" t="str">
            <v>副驾驶员六孔腰托开关总成</v>
          </cell>
          <cell r="G2689" t="str">
            <v>汕德卡-2.0</v>
          </cell>
          <cell r="H2689" t="str">
            <v>EA</v>
          </cell>
          <cell r="I2689">
            <v>129</v>
          </cell>
          <cell r="J2689">
            <v>95.204089885499997</v>
          </cell>
          <cell r="K2689">
            <v>103.17</v>
          </cell>
          <cell r="L2689">
            <v>12281.327595229501</v>
          </cell>
          <cell r="M2689">
            <v>0</v>
          </cell>
          <cell r="N2689">
            <v>98.401170593299994</v>
          </cell>
          <cell r="O2689">
            <v>103.17</v>
          </cell>
          <cell r="P2689">
            <v>-4.7688294067000001</v>
          </cell>
          <cell r="Q2689">
            <v>0</v>
          </cell>
          <cell r="R2689">
            <v>-16</v>
          </cell>
        </row>
        <row r="2690">
          <cell r="E2690" t="str">
            <v>SHT0013265</v>
          </cell>
          <cell r="F2690" t="str">
            <v>副驾驶靠背四气袋腰托总成</v>
          </cell>
          <cell r="G2690" t="str">
            <v>汕德卡-2.0</v>
          </cell>
          <cell r="H2690" t="str">
            <v>EA</v>
          </cell>
          <cell r="I2690">
            <v>234</v>
          </cell>
          <cell r="J2690">
            <v>16.139570922699999</v>
          </cell>
          <cell r="K2690">
            <v>17.489999999999998</v>
          </cell>
          <cell r="L2690">
            <v>3776.6595959117999</v>
          </cell>
          <cell r="M2690">
            <v>0</v>
          </cell>
          <cell r="N2690">
            <v>16.681559306699999</v>
          </cell>
          <cell r="O2690">
            <v>17.489999999999998</v>
          </cell>
          <cell r="P2690">
            <v>-0.80844069330000001</v>
          </cell>
          <cell r="Q2690">
            <v>0</v>
          </cell>
          <cell r="R2690">
            <v>0</v>
          </cell>
        </row>
        <row r="2691">
          <cell r="E2691" t="str">
            <v>SHT0013271</v>
          </cell>
          <cell r="F2691" t="str">
            <v>副驾阻尼调节手柄总成</v>
          </cell>
          <cell r="G2691" t="str">
            <v>汕德卡-2.0黑色</v>
          </cell>
          <cell r="H2691" t="str">
            <v>EA</v>
          </cell>
          <cell r="I2691">
            <v>61</v>
          </cell>
          <cell r="J2691">
            <v>15.272149729600001</v>
          </cell>
          <cell r="K2691">
            <v>16.55</v>
          </cell>
          <cell r="L2691">
            <v>931.60113350560005</v>
          </cell>
          <cell r="M2691">
            <v>0</v>
          </cell>
          <cell r="N2691">
            <v>15.7850089495</v>
          </cell>
          <cell r="O2691">
            <v>16.55</v>
          </cell>
          <cell r="P2691">
            <v>-0.76499105050000005</v>
          </cell>
          <cell r="Q2691">
            <v>0</v>
          </cell>
          <cell r="R2691">
            <v>0</v>
          </cell>
        </row>
        <row r="2692">
          <cell r="E2692" t="str">
            <v>SHT0013272</v>
          </cell>
          <cell r="F2692" t="str">
            <v>主驾升降调节机构总成</v>
          </cell>
          <cell r="G2692" t="str">
            <v>黑色手柄</v>
          </cell>
          <cell r="H2692" t="str">
            <v>EA</v>
          </cell>
          <cell r="I2692">
            <v>201</v>
          </cell>
          <cell r="J2692">
            <v>36.0533468239</v>
          </cell>
          <cell r="K2692">
            <v>39.07</v>
          </cell>
          <cell r="L2692">
            <v>7246.7227116039003</v>
          </cell>
          <cell r="M2692">
            <v>200</v>
          </cell>
          <cell r="N2692">
            <v>37.264066444500003</v>
          </cell>
          <cell r="O2692">
            <v>39.07</v>
          </cell>
          <cell r="P2692">
            <v>-1.8059335555</v>
          </cell>
          <cell r="Q2692">
            <v>7452.8132888999999</v>
          </cell>
          <cell r="R2692">
            <v>-258</v>
          </cell>
        </row>
        <row r="2693">
          <cell r="E2693" t="str">
            <v>SHT0013274</v>
          </cell>
          <cell r="F2693" t="str">
            <v>气弹簧升降手柄总成</v>
          </cell>
          <cell r="G2693" t="str">
            <v>黑色手柄</v>
          </cell>
          <cell r="H2693" t="str">
            <v>EA</v>
          </cell>
          <cell r="I2693">
            <v>97</v>
          </cell>
          <cell r="J2693">
            <v>8.3235522997999993</v>
          </cell>
          <cell r="K2693">
            <v>9.02</v>
          </cell>
          <cell r="L2693">
            <v>807.38457308060003</v>
          </cell>
          <cell r="M2693">
            <v>0</v>
          </cell>
          <cell r="N2693">
            <v>8.6030683217000004</v>
          </cell>
          <cell r="O2693">
            <v>9.02</v>
          </cell>
          <cell r="P2693">
            <v>-0.4169316783</v>
          </cell>
          <cell r="Q2693">
            <v>0</v>
          </cell>
          <cell r="R2693">
            <v>0</v>
          </cell>
        </row>
        <row r="2694">
          <cell r="E2694" t="str">
            <v>SHT0013275</v>
          </cell>
          <cell r="F2694" t="str">
            <v>靠背右侧无纺布</v>
          </cell>
          <cell r="H2694" t="str">
            <v>EA</v>
          </cell>
          <cell r="I2694">
            <v>2394</v>
          </cell>
          <cell r="J2694">
            <v>0.4337105966</v>
          </cell>
          <cell r="K2694">
            <v>0.47</v>
          </cell>
          <cell r="L2694">
            <v>1038.3031682604001</v>
          </cell>
          <cell r="M2694">
            <v>0</v>
          </cell>
          <cell r="N2694">
            <v>0.44827517859999999</v>
          </cell>
          <cell r="O2694">
            <v>0.47</v>
          </cell>
          <cell r="P2694">
            <v>-2.17248214E-2</v>
          </cell>
          <cell r="Q2694">
            <v>0</v>
          </cell>
          <cell r="R2694">
            <v>-272</v>
          </cell>
        </row>
        <row r="2695">
          <cell r="E2695" t="str">
            <v>SHT0013278</v>
          </cell>
          <cell r="F2695" t="str">
            <v>驾驶员靠背泡沫总成通风</v>
          </cell>
          <cell r="G2695" t="str">
            <v>汕德卡-2.0右扶手</v>
          </cell>
          <cell r="H2695" t="str">
            <v>EA</v>
          </cell>
          <cell r="I2695">
            <v>0</v>
          </cell>
          <cell r="J2695">
            <v>37.750324396099998</v>
          </cell>
          <cell r="K2695">
            <v>37.750324396099998</v>
          </cell>
          <cell r="L2695">
            <v>0</v>
          </cell>
          <cell r="M2695">
            <v>10</v>
          </cell>
          <cell r="N2695">
            <v>38.035785766700002</v>
          </cell>
          <cell r="O2695">
            <v>37.750324396099998</v>
          </cell>
          <cell r="P2695">
            <v>0.28546137059999999</v>
          </cell>
          <cell r="Q2695">
            <v>380.35785766700002</v>
          </cell>
          <cell r="R2695">
            <v>0</v>
          </cell>
        </row>
        <row r="2696">
          <cell r="E2696" t="str">
            <v>SHT0013282</v>
          </cell>
          <cell r="F2696" t="str">
            <v>主驾靠背焊接总成电泳</v>
          </cell>
          <cell r="G2696" t="str">
            <v>汕德卡-2.0右扶手</v>
          </cell>
          <cell r="H2696" t="str">
            <v>EA</v>
          </cell>
          <cell r="I2696">
            <v>-38</v>
          </cell>
          <cell r="J2696">
            <v>51.40444111</v>
          </cell>
          <cell r="K2696">
            <v>55.705550000000002</v>
          </cell>
          <cell r="L2696">
            <v>-1953.36876218</v>
          </cell>
          <cell r="M2696">
            <v>0</v>
          </cell>
          <cell r="N2696">
            <v>55.939258074900003</v>
          </cell>
          <cell r="O2696">
            <v>55.705550000000002</v>
          </cell>
          <cell r="P2696">
            <v>0.23370807490000001</v>
          </cell>
          <cell r="Q2696">
            <v>0</v>
          </cell>
          <cell r="R2696">
            <v>0</v>
          </cell>
        </row>
        <row r="2697">
          <cell r="E2697" t="str">
            <v>SHT0013286</v>
          </cell>
          <cell r="F2697" t="str">
            <v>标配主驾靠背面套总成</v>
          </cell>
          <cell r="G2697" t="str">
            <v>H6织物面套带加热垫</v>
          </cell>
          <cell r="H2697" t="str">
            <v>EA</v>
          </cell>
          <cell r="I2697">
            <v>83</v>
          </cell>
          <cell r="J2697">
            <v>104.8287739749</v>
          </cell>
          <cell r="K2697">
            <v>113.6</v>
          </cell>
          <cell r="L2697">
            <v>8700.7882399166992</v>
          </cell>
          <cell r="M2697">
            <v>0</v>
          </cell>
          <cell r="N2697">
            <v>108.3490644509</v>
          </cell>
          <cell r="O2697">
            <v>113.6</v>
          </cell>
          <cell r="P2697">
            <v>-5.2509355491000003</v>
          </cell>
          <cell r="Q2697">
            <v>0</v>
          </cell>
          <cell r="R2697">
            <v>-24</v>
          </cell>
        </row>
        <row r="2698">
          <cell r="E2698" t="str">
            <v>SHT0013287</v>
          </cell>
          <cell r="F2698" t="str">
            <v>标配坐垫织物面套总成</v>
          </cell>
          <cell r="G2698" t="str">
            <v>H6织物面套带加热垫</v>
          </cell>
          <cell r="H2698" t="str">
            <v>EA</v>
          </cell>
          <cell r="I2698">
            <v>61</v>
          </cell>
          <cell r="J2698">
            <v>61.676415195099999</v>
          </cell>
          <cell r="K2698">
            <v>66.837000000000003</v>
          </cell>
          <cell r="L2698">
            <v>3762.2613269010999</v>
          </cell>
          <cell r="M2698">
            <v>0</v>
          </cell>
          <cell r="N2698">
            <v>63.747591731500002</v>
          </cell>
          <cell r="O2698">
            <v>66.837000000000003</v>
          </cell>
          <cell r="P2698">
            <v>-3.0894082685000002</v>
          </cell>
          <cell r="Q2698">
            <v>0</v>
          </cell>
          <cell r="R2698">
            <v>-24</v>
          </cell>
        </row>
        <row r="2699">
          <cell r="E2699" t="str">
            <v>SHT0013292</v>
          </cell>
          <cell r="F2699" t="str">
            <v>装车小接头总成</v>
          </cell>
          <cell r="G2699" t="str">
            <v>H4</v>
          </cell>
          <cell r="H2699" t="str">
            <v>EA</v>
          </cell>
          <cell r="I2699">
            <v>2239</v>
          </cell>
          <cell r="J2699">
            <v>4.4017011607000001</v>
          </cell>
          <cell r="K2699">
            <v>4.7699999999999996</v>
          </cell>
          <cell r="L2699">
            <v>9855.4088988072999</v>
          </cell>
          <cell r="M2699">
            <v>0</v>
          </cell>
          <cell r="N2699">
            <v>4.5495161745999999</v>
          </cell>
          <cell r="O2699">
            <v>4.7699999999999996</v>
          </cell>
          <cell r="P2699">
            <v>-0.2204838254</v>
          </cell>
          <cell r="Q2699">
            <v>0</v>
          </cell>
          <cell r="R2699">
            <v>-120</v>
          </cell>
        </row>
        <row r="2700">
          <cell r="E2700" t="str">
            <v>SHT0013330</v>
          </cell>
          <cell r="F2700" t="str">
            <v>副驾驶调角器总成</v>
          </cell>
          <cell r="G2700" t="str">
            <v>重汽T5-2.0翻折</v>
          </cell>
          <cell r="H2700" t="str">
            <v>EA</v>
          </cell>
          <cell r="I2700">
            <v>-292</v>
          </cell>
          <cell r="J2700">
            <v>68.4177727828</v>
          </cell>
          <cell r="K2700">
            <v>74.142420000000001</v>
          </cell>
          <cell r="L2700">
            <v>-19977.989652577598</v>
          </cell>
          <cell r="M2700">
            <v>0</v>
          </cell>
          <cell r="N2700">
            <v>67.220398615899995</v>
          </cell>
          <cell r="O2700">
            <v>74.142420000000001</v>
          </cell>
          <cell r="P2700">
            <v>-6.9220213840999998</v>
          </cell>
          <cell r="Q2700">
            <v>0</v>
          </cell>
          <cell r="R2700">
            <v>0</v>
          </cell>
        </row>
        <row r="2701">
          <cell r="E2701" t="str">
            <v>SHT0013333</v>
          </cell>
          <cell r="F2701" t="str">
            <v>坐垫面套总成</v>
          </cell>
          <cell r="G2701" t="str">
            <v>重汽T5-2.0翻折</v>
          </cell>
          <cell r="H2701" t="str">
            <v>EA</v>
          </cell>
          <cell r="I2701">
            <v>671</v>
          </cell>
          <cell r="J2701">
            <v>53.189437051399999</v>
          </cell>
          <cell r="K2701">
            <v>57.639899999999997</v>
          </cell>
          <cell r="L2701">
            <v>35690.112261489397</v>
          </cell>
          <cell r="M2701">
            <v>0</v>
          </cell>
          <cell r="N2701">
            <v>54.975609507400002</v>
          </cell>
          <cell r="O2701">
            <v>57.639899999999997</v>
          </cell>
          <cell r="P2701">
            <v>-2.6642904926000002</v>
          </cell>
          <cell r="Q2701">
            <v>0</v>
          </cell>
          <cell r="R2701">
            <v>0</v>
          </cell>
        </row>
        <row r="2702">
          <cell r="E2702" t="str">
            <v>SHT0013334</v>
          </cell>
          <cell r="F2702" t="str">
            <v>升降速降开关气路总成</v>
          </cell>
          <cell r="G2702" t="str">
            <v>黑色手柄</v>
          </cell>
          <cell r="H2702" t="str">
            <v>EA</v>
          </cell>
          <cell r="I2702">
            <v>774</v>
          </cell>
          <cell r="J2702">
            <v>63.247924016200002</v>
          </cell>
          <cell r="K2702">
            <v>68.540000000000006</v>
          </cell>
          <cell r="L2702">
            <v>48953.893188538801</v>
          </cell>
          <cell r="M2702">
            <v>0</v>
          </cell>
          <cell r="N2702">
            <v>65.371873921299994</v>
          </cell>
          <cell r="O2702">
            <v>68.540000000000006</v>
          </cell>
          <cell r="P2702">
            <v>-3.1681260786999998</v>
          </cell>
          <cell r="Q2702">
            <v>0</v>
          </cell>
          <cell r="R2702">
            <v>-1</v>
          </cell>
        </row>
        <row r="2703">
          <cell r="E2703" t="str">
            <v>SHT0013407</v>
          </cell>
          <cell r="F2703" t="str">
            <v>2.0座椅右舵右侧罩壳</v>
          </cell>
          <cell r="G2703" t="str">
            <v>阻尼安全带锁扣</v>
          </cell>
          <cell r="H2703" t="str">
            <v>Ea</v>
          </cell>
          <cell r="I2703">
            <v>-14</v>
          </cell>
          <cell r="J2703">
            <v>7.9638124295999999</v>
          </cell>
          <cell r="K2703">
            <v>8.6301600000000001</v>
          </cell>
          <cell r="L2703">
            <v>-111.4933740144</v>
          </cell>
          <cell r="M2703">
            <v>0</v>
          </cell>
          <cell r="N2703">
            <v>8.2312479055000001</v>
          </cell>
          <cell r="O2703">
            <v>8.6301600000000001</v>
          </cell>
          <cell r="P2703">
            <v>-0.39891209449999998</v>
          </cell>
          <cell r="Q2703">
            <v>0</v>
          </cell>
          <cell r="R2703">
            <v>0</v>
          </cell>
        </row>
        <row r="2704">
          <cell r="E2704" t="str">
            <v>SHT0013431</v>
          </cell>
          <cell r="F2704" t="str">
            <v>驾驶员锁扣总成</v>
          </cell>
          <cell r="G2704" t="str">
            <v>重汽T5-1.0带报警</v>
          </cell>
          <cell r="H2704" t="str">
            <v>EA</v>
          </cell>
          <cell r="I2704">
            <v>128</v>
          </cell>
          <cell r="J2704">
            <v>12.734481345500001</v>
          </cell>
          <cell r="K2704">
            <v>13.8</v>
          </cell>
          <cell r="L2704">
            <v>1630.0136122240001</v>
          </cell>
          <cell r="M2704">
            <v>0</v>
          </cell>
          <cell r="N2704">
            <v>13.162122266000001</v>
          </cell>
          <cell r="O2704">
            <v>13.8</v>
          </cell>
          <cell r="P2704">
            <v>-0.63787773400000003</v>
          </cell>
          <cell r="Q2704">
            <v>0</v>
          </cell>
          <cell r="R2704">
            <v>0</v>
          </cell>
        </row>
        <row r="2705">
          <cell r="E2705" t="str">
            <v>SHT0013432</v>
          </cell>
          <cell r="F2705" t="str">
            <v>副驾驶员锁扣总成</v>
          </cell>
          <cell r="G2705" t="str">
            <v>重汽T5-1.0</v>
          </cell>
          <cell r="H2705" t="str">
            <v>EA</v>
          </cell>
          <cell r="I2705">
            <v>30</v>
          </cell>
          <cell r="J2705">
            <v>11.811692842199999</v>
          </cell>
          <cell r="K2705">
            <v>12.8</v>
          </cell>
          <cell r="L2705">
            <v>354.350785266</v>
          </cell>
          <cell r="M2705">
            <v>0</v>
          </cell>
          <cell r="N2705">
            <v>12.2083452902</v>
          </cell>
          <cell r="O2705">
            <v>12.8</v>
          </cell>
          <cell r="P2705">
            <v>-0.59165470980000001</v>
          </cell>
          <cell r="Q2705">
            <v>0</v>
          </cell>
          <cell r="R2705">
            <v>0</v>
          </cell>
        </row>
        <row r="2706">
          <cell r="E2706" t="str">
            <v>SHT0013503</v>
          </cell>
          <cell r="F2706" t="str">
            <v>司机靠背骨架焊接总成</v>
          </cell>
          <cell r="G2706" t="str">
            <v>H4A吊环</v>
          </cell>
          <cell r="H2706" t="str">
            <v>EA</v>
          </cell>
          <cell r="I2706">
            <v>-100</v>
          </cell>
          <cell r="J2706">
            <v>10.7669635555</v>
          </cell>
          <cell r="K2706">
            <v>10.4718675</v>
          </cell>
          <cell r="L2706">
            <v>-1076.6963555499999</v>
          </cell>
          <cell r="M2706">
            <v>0</v>
          </cell>
          <cell r="N2706">
            <v>11.1114964179</v>
          </cell>
          <cell r="O2706">
            <v>10.4718675</v>
          </cell>
          <cell r="P2706">
            <v>0.63962891789999998</v>
          </cell>
          <cell r="Q2706">
            <v>0</v>
          </cell>
          <cell r="R2706">
            <v>0</v>
          </cell>
        </row>
        <row r="2707">
          <cell r="E2707" t="str">
            <v>SHT0013504</v>
          </cell>
          <cell r="F2707" t="str">
            <v>驾驶员安全带总成</v>
          </cell>
          <cell r="G2707" t="str">
            <v>重汽汕德卡</v>
          </cell>
          <cell r="H2707" t="str">
            <v>EA</v>
          </cell>
          <cell r="I2707">
            <v>262</v>
          </cell>
          <cell r="J2707">
            <v>28.606443602300001</v>
          </cell>
          <cell r="K2707">
            <v>31</v>
          </cell>
          <cell r="L2707">
            <v>7494.8882238025999</v>
          </cell>
          <cell r="M2707">
            <v>0</v>
          </cell>
          <cell r="N2707">
            <v>29.567086249799999</v>
          </cell>
          <cell r="O2707">
            <v>31</v>
          </cell>
          <cell r="P2707">
            <v>-1.4329137502</v>
          </cell>
          <cell r="Q2707">
            <v>0</v>
          </cell>
          <cell r="R2707">
            <v>-19</v>
          </cell>
        </row>
        <row r="2708">
          <cell r="E2708" t="str">
            <v>SHT0013505</v>
          </cell>
          <cell r="F2708" t="str">
            <v>副驾驶员安全带总成</v>
          </cell>
          <cell r="G2708" t="str">
            <v>重汽汕德卡</v>
          </cell>
          <cell r="H2708" t="str">
            <v>EA</v>
          </cell>
          <cell r="I2708">
            <v>297</v>
          </cell>
          <cell r="J2708">
            <v>28.606443602300001</v>
          </cell>
          <cell r="K2708">
            <v>31</v>
          </cell>
          <cell r="L2708">
            <v>8496.1137498830994</v>
          </cell>
          <cell r="M2708">
            <v>0</v>
          </cell>
          <cell r="N2708">
            <v>29.567086249799999</v>
          </cell>
          <cell r="O2708">
            <v>31</v>
          </cell>
          <cell r="P2708">
            <v>-1.4329137502</v>
          </cell>
          <cell r="Q2708">
            <v>0</v>
          </cell>
          <cell r="R2708">
            <v>-13</v>
          </cell>
        </row>
        <row r="2709">
          <cell r="E2709" t="str">
            <v>SHT0013517</v>
          </cell>
          <cell r="F2709" t="str">
            <v>司机座靠背泡沫总成</v>
          </cell>
          <cell r="G2709" t="str">
            <v>H4右扶手带吊环</v>
          </cell>
          <cell r="H2709" t="str">
            <v>EA</v>
          </cell>
          <cell r="I2709">
            <v>1414</v>
          </cell>
          <cell r="J2709">
            <v>36.733175883100003</v>
          </cell>
          <cell r="K2709">
            <v>37.717812641400002</v>
          </cell>
          <cell r="L2709">
            <v>51940.710698703399</v>
          </cell>
          <cell r="M2709">
            <v>337</v>
          </cell>
          <cell r="N2709">
            <v>38.004776803600002</v>
          </cell>
          <cell r="O2709">
            <v>37.717812641400002</v>
          </cell>
          <cell r="P2709">
            <v>0.28696416219999998</v>
          </cell>
          <cell r="Q2709">
            <v>12807.609782813201</v>
          </cell>
          <cell r="R2709">
            <v>-1027</v>
          </cell>
        </row>
        <row r="2710">
          <cell r="E2710" t="str">
            <v>SHT0013536</v>
          </cell>
          <cell r="F2710" t="str">
            <v>靠背泡棉总成（通风）</v>
          </cell>
          <cell r="H2710" t="str">
            <v>EA</v>
          </cell>
          <cell r="I2710">
            <v>2034</v>
          </cell>
          <cell r="J2710">
            <v>34.197769643999997</v>
          </cell>
          <cell r="K2710">
            <v>34.970264064399998</v>
          </cell>
          <cell r="L2710">
            <v>69558.263455895998</v>
          </cell>
          <cell r="M2710">
            <v>32</v>
          </cell>
          <cell r="N2710">
            <v>35.9564944165</v>
          </cell>
          <cell r="O2710">
            <v>34.970264064399998</v>
          </cell>
          <cell r="P2710">
            <v>0.98623035209999999</v>
          </cell>
          <cell r="Q2710">
            <v>1150.607821328</v>
          </cell>
          <cell r="R2710">
            <v>-992</v>
          </cell>
        </row>
        <row r="2711">
          <cell r="E2711" t="str">
            <v>SHT0013602</v>
          </cell>
          <cell r="F2711" t="str">
            <v>坐垫面套总成</v>
          </cell>
          <cell r="G2711" t="str">
            <v>汕德卡超纤PVC翻折</v>
          </cell>
          <cell r="H2711" t="str">
            <v>EA</v>
          </cell>
          <cell r="I2711">
            <v>6</v>
          </cell>
          <cell r="J2711">
            <v>91.882051273599998</v>
          </cell>
          <cell r="K2711">
            <v>99.57</v>
          </cell>
          <cell r="L2711">
            <v>551.29230764160002</v>
          </cell>
          <cell r="M2711">
            <v>0</v>
          </cell>
          <cell r="N2711">
            <v>94.967573480400006</v>
          </cell>
          <cell r="O2711">
            <v>99.57</v>
          </cell>
          <cell r="P2711">
            <v>-4.6024265195999998</v>
          </cell>
          <cell r="Q2711">
            <v>0</v>
          </cell>
          <cell r="R2711">
            <v>0</v>
          </cell>
        </row>
        <row r="2712">
          <cell r="E2712" t="str">
            <v>SHT0013615</v>
          </cell>
          <cell r="F2712" t="str">
            <v>汕德卡驾驶员座椅说明书</v>
          </cell>
          <cell r="H2712" t="str">
            <v>EA</v>
          </cell>
          <cell r="I2712">
            <v>480</v>
          </cell>
          <cell r="J2712">
            <v>0.2583807809</v>
          </cell>
          <cell r="K2712">
            <v>0.28000000000000003</v>
          </cell>
          <cell r="L2712">
            <v>124.022774832</v>
          </cell>
          <cell r="M2712">
            <v>0</v>
          </cell>
          <cell r="N2712">
            <v>0.26705755320000002</v>
          </cell>
          <cell r="O2712">
            <v>0.28000000000000003</v>
          </cell>
          <cell r="P2712">
            <v>-1.29424468E-2</v>
          </cell>
          <cell r="Q2712">
            <v>0</v>
          </cell>
          <cell r="R2712">
            <v>0</v>
          </cell>
        </row>
        <row r="2713">
          <cell r="E2713" t="str">
            <v>SHT0013642</v>
          </cell>
          <cell r="F2713" t="str">
            <v>1.0机械驾驶员说明书</v>
          </cell>
          <cell r="H2713" t="str">
            <v>EA</v>
          </cell>
          <cell r="I2713">
            <v>502</v>
          </cell>
          <cell r="J2713">
            <v>0.2583807809</v>
          </cell>
          <cell r="K2713">
            <v>0.28000000000000003</v>
          </cell>
          <cell r="L2713">
            <v>129.70715201179999</v>
          </cell>
          <cell r="M2713">
            <v>0</v>
          </cell>
          <cell r="N2713">
            <v>0.26705755320000002</v>
          </cell>
          <cell r="O2713">
            <v>0.28000000000000003</v>
          </cell>
          <cell r="P2713">
            <v>-1.29424468E-2</v>
          </cell>
          <cell r="Q2713">
            <v>0</v>
          </cell>
          <cell r="R2713">
            <v>0</v>
          </cell>
        </row>
        <row r="2714">
          <cell r="E2714" t="str">
            <v>SHT0013643</v>
          </cell>
          <cell r="F2714" t="str">
            <v>1.0机械副驾驶员说明书</v>
          </cell>
          <cell r="H2714" t="str">
            <v>EA</v>
          </cell>
          <cell r="I2714">
            <v>502</v>
          </cell>
          <cell r="J2714">
            <v>0.2583807809</v>
          </cell>
          <cell r="K2714">
            <v>0.28000000000000003</v>
          </cell>
          <cell r="L2714">
            <v>129.70715201179999</v>
          </cell>
          <cell r="M2714">
            <v>0</v>
          </cell>
          <cell r="N2714">
            <v>0.26705755320000002</v>
          </cell>
          <cell r="O2714">
            <v>0.28000000000000003</v>
          </cell>
          <cell r="P2714">
            <v>-1.29424468E-2</v>
          </cell>
          <cell r="Q2714">
            <v>0</v>
          </cell>
          <cell r="R2714">
            <v>0</v>
          </cell>
        </row>
        <row r="2715">
          <cell r="E2715" t="str">
            <v>SHT0013644</v>
          </cell>
          <cell r="F2715" t="str">
            <v>1.0气囊驾驶员说明书</v>
          </cell>
          <cell r="H2715" t="str">
            <v>EA</v>
          </cell>
          <cell r="I2715">
            <v>536</v>
          </cell>
          <cell r="J2715">
            <v>0.2583807809</v>
          </cell>
          <cell r="K2715">
            <v>0.28000000000000003</v>
          </cell>
          <cell r="L2715">
            <v>138.4920985624</v>
          </cell>
          <cell r="M2715">
            <v>0</v>
          </cell>
          <cell r="N2715">
            <v>0.26705755320000002</v>
          </cell>
          <cell r="O2715">
            <v>0.28000000000000003</v>
          </cell>
          <cell r="P2715">
            <v>-1.29424468E-2</v>
          </cell>
          <cell r="Q2715">
            <v>0</v>
          </cell>
          <cell r="R2715">
            <v>0</v>
          </cell>
        </row>
        <row r="2716">
          <cell r="E2716" t="str">
            <v>SHT0013645</v>
          </cell>
          <cell r="F2716" t="str">
            <v>1.0气囊副驾驶员说明书</v>
          </cell>
          <cell r="H2716" t="str">
            <v>EA</v>
          </cell>
          <cell r="I2716">
            <v>498</v>
          </cell>
          <cell r="J2716">
            <v>0.2583807809</v>
          </cell>
          <cell r="K2716">
            <v>0.28000000000000003</v>
          </cell>
          <cell r="L2716">
            <v>128.6736288882</v>
          </cell>
          <cell r="M2716">
            <v>0</v>
          </cell>
          <cell r="N2716">
            <v>0.26705755320000002</v>
          </cell>
          <cell r="O2716">
            <v>0.28000000000000003</v>
          </cell>
          <cell r="P2716">
            <v>-1.29424468E-2</v>
          </cell>
          <cell r="Q2716">
            <v>0</v>
          </cell>
          <cell r="R2716">
            <v>0</v>
          </cell>
        </row>
        <row r="2717">
          <cell r="E2717" t="str">
            <v>SHT0013803</v>
          </cell>
          <cell r="F2717" t="str">
            <v>主驾靠背骨架装配总成</v>
          </cell>
          <cell r="G2717" t="str">
            <v>H4A吊环右扶手</v>
          </cell>
          <cell r="H2717" t="str">
            <v>EA</v>
          </cell>
          <cell r="I2717">
            <v>-20563</v>
          </cell>
          <cell r="J2717">
            <v>32.8612218512</v>
          </cell>
          <cell r="K2717">
            <v>34.250774</v>
          </cell>
          <cell r="L2717">
            <v>-675725.30492622603</v>
          </cell>
          <cell r="M2717">
            <v>0</v>
          </cell>
          <cell r="N2717">
            <v>33.945372927299999</v>
          </cell>
          <cell r="O2717">
            <v>34.250774</v>
          </cell>
          <cell r="P2717">
            <v>-0.3054010727</v>
          </cell>
          <cell r="Q2717">
            <v>0</v>
          </cell>
          <cell r="R2717">
            <v>-1032</v>
          </cell>
        </row>
        <row r="2718">
          <cell r="E2718" t="str">
            <v>SHT0013812</v>
          </cell>
          <cell r="F2718" t="str">
            <v>驾驶员座椅总成</v>
          </cell>
          <cell r="G2718" t="str">
            <v>H468100000208</v>
          </cell>
          <cell r="H2718" t="str">
            <v>EA</v>
          </cell>
          <cell r="I2718">
            <v>5</v>
          </cell>
          <cell r="J2718">
            <v>1110.8670150717001</v>
          </cell>
          <cell r="K2718">
            <v>1192.9184105695999</v>
          </cell>
          <cell r="L2718">
            <v>5554.3350753585</v>
          </cell>
          <cell r="M2718">
            <v>0</v>
          </cell>
          <cell r="N2718">
            <v>1115.9524210959</v>
          </cell>
          <cell r="O2718">
            <v>1192.9184105695999</v>
          </cell>
          <cell r="P2718">
            <v>-76.965989473700006</v>
          </cell>
          <cell r="Q2718">
            <v>0</v>
          </cell>
          <cell r="R2718">
            <v>0</v>
          </cell>
        </row>
        <row r="2719">
          <cell r="E2719" t="str">
            <v>SHT0013813</v>
          </cell>
          <cell r="F2719" t="str">
            <v>驾驶员座椅总成</v>
          </cell>
          <cell r="G2719" t="str">
            <v>H468100000213</v>
          </cell>
          <cell r="H2719" t="str">
            <v>EA</v>
          </cell>
          <cell r="I2719">
            <v>7</v>
          </cell>
          <cell r="J2719">
            <v>1003.9955242587</v>
          </cell>
          <cell r="K2719">
            <v>1076.2608062602999</v>
          </cell>
          <cell r="L2719">
            <v>7027.9686698108999</v>
          </cell>
          <cell r="M2719">
            <v>40</v>
          </cell>
          <cell r="N2719">
            <v>1009.8335622564</v>
          </cell>
          <cell r="O2719">
            <v>1076.2608062602999</v>
          </cell>
          <cell r="P2719">
            <v>-66.4272440039</v>
          </cell>
          <cell r="Q2719">
            <v>40393.342490256</v>
          </cell>
          <cell r="R2719">
            <v>-13</v>
          </cell>
        </row>
        <row r="2720">
          <cell r="E2720" t="str">
            <v>SHT0013851</v>
          </cell>
          <cell r="F2720" t="str">
            <v>软垫总成A</v>
          </cell>
          <cell r="H2720" t="str">
            <v>EA</v>
          </cell>
          <cell r="I2720">
            <v>0</v>
          </cell>
          <cell r="J2720">
            <v>184.78800000000001</v>
          </cell>
          <cell r="K2720">
            <v>184.78800000000001</v>
          </cell>
          <cell r="L2720">
            <v>0</v>
          </cell>
          <cell r="M2720">
            <v>60</v>
          </cell>
          <cell r="N2720">
            <v>184.78800000000001</v>
          </cell>
          <cell r="O2720">
            <v>184.78800000000001</v>
          </cell>
          <cell r="P2720">
            <v>0</v>
          </cell>
          <cell r="Q2720">
            <v>11087.28</v>
          </cell>
          <cell r="R2720">
            <v>-60</v>
          </cell>
        </row>
        <row r="2721">
          <cell r="E2721" t="str">
            <v>SHT0013853</v>
          </cell>
          <cell r="F2721" t="str">
            <v>软垫总成B</v>
          </cell>
          <cell r="H2721" t="str">
            <v>EA</v>
          </cell>
          <cell r="I2721">
            <v>2</v>
          </cell>
          <cell r="J2721">
            <v>170.5202419478</v>
          </cell>
          <cell r="K2721">
            <v>184.78800000000001</v>
          </cell>
          <cell r="L2721">
            <v>341.0404838956</v>
          </cell>
          <cell r="M2721">
            <v>198</v>
          </cell>
          <cell r="N2721">
            <v>176.2465398041</v>
          </cell>
          <cell r="O2721">
            <v>184.78800000000001</v>
          </cell>
          <cell r="P2721">
            <v>-8.5414601958999992</v>
          </cell>
          <cell r="Q2721">
            <v>34896.814881211802</v>
          </cell>
          <cell r="R2721">
            <v>-198</v>
          </cell>
        </row>
        <row r="2722">
          <cell r="E2722" t="str">
            <v>SHT0013881</v>
          </cell>
          <cell r="F2722" t="str">
            <v>驾驶员靠背包装膜</v>
          </cell>
          <cell r="G2722" t="str">
            <v>重汽T5</v>
          </cell>
          <cell r="H2722" t="str">
            <v>EA</v>
          </cell>
          <cell r="I2722">
            <v>0</v>
          </cell>
          <cell r="J2722">
            <v>2.59</v>
          </cell>
          <cell r="K2722">
            <v>2.59</v>
          </cell>
          <cell r="L2722">
            <v>0</v>
          </cell>
          <cell r="M2722">
            <v>54</v>
          </cell>
          <cell r="N2722">
            <v>2.4702823672999998</v>
          </cell>
          <cell r="O2722">
            <v>2.59</v>
          </cell>
          <cell r="P2722">
            <v>-0.11971763270000001</v>
          </cell>
          <cell r="Q2722">
            <v>133.39524783420001</v>
          </cell>
          <cell r="R2722">
            <v>-34</v>
          </cell>
        </row>
        <row r="2723">
          <cell r="E2723" t="str">
            <v>SHT0013883</v>
          </cell>
          <cell r="F2723" t="str">
            <v>座垫包装膜</v>
          </cell>
          <cell r="G2723" t="str">
            <v>重汽T5</v>
          </cell>
          <cell r="H2723" t="str">
            <v>EA</v>
          </cell>
          <cell r="I2723">
            <v>0</v>
          </cell>
          <cell r="J2723">
            <v>2.14</v>
          </cell>
          <cell r="K2723">
            <v>2.14</v>
          </cell>
          <cell r="L2723">
            <v>0</v>
          </cell>
          <cell r="M2723">
            <v>73</v>
          </cell>
          <cell r="N2723">
            <v>2.0410827282000001</v>
          </cell>
          <cell r="O2723">
            <v>2.14</v>
          </cell>
          <cell r="P2723">
            <v>-9.8917271799999998E-2</v>
          </cell>
          <cell r="Q2723">
            <v>148.9990391586</v>
          </cell>
          <cell r="R2723">
            <v>-53</v>
          </cell>
        </row>
        <row r="2724">
          <cell r="E2724" t="str">
            <v>SHT0013884</v>
          </cell>
          <cell r="F2724" t="str">
            <v>驾驶员座椅总成</v>
          </cell>
          <cell r="G2724" t="str">
            <v>H468100000013</v>
          </cell>
          <cell r="H2724" t="str">
            <v>EA</v>
          </cell>
          <cell r="I2724">
            <v>34</v>
          </cell>
          <cell r="J2724">
            <v>1080.7328986737</v>
          </cell>
          <cell r="K2724">
            <v>1160.9685286695999</v>
          </cell>
          <cell r="L2724">
            <v>36744.918554905802</v>
          </cell>
          <cell r="M2724">
            <v>8</v>
          </cell>
          <cell r="N2724">
            <v>1083.3984836182999</v>
          </cell>
          <cell r="O2724">
            <v>1160.9685286695999</v>
          </cell>
          <cell r="P2724">
            <v>-77.570045051299999</v>
          </cell>
          <cell r="Q2724">
            <v>8667.1878689463992</v>
          </cell>
          <cell r="R2724">
            <v>0</v>
          </cell>
        </row>
        <row r="2725">
          <cell r="E2725" t="str">
            <v>SHT0013888</v>
          </cell>
          <cell r="F2725" t="str">
            <v>司机靠背护面总成</v>
          </cell>
          <cell r="G2725" t="str">
            <v>2018款GTL-A带右扶手</v>
          </cell>
          <cell r="H2725" t="str">
            <v>EA</v>
          </cell>
          <cell r="I2725">
            <v>175</v>
          </cell>
          <cell r="J2725">
            <v>39.153034680399998</v>
          </cell>
          <cell r="K2725">
            <v>40.879461090699998</v>
          </cell>
          <cell r="L2725">
            <v>6851.7810690699998</v>
          </cell>
          <cell r="M2725">
            <v>1000</v>
          </cell>
          <cell r="N2725">
            <v>40.637928008599999</v>
          </cell>
          <cell r="O2725">
            <v>40.879461090699998</v>
          </cell>
          <cell r="P2725">
            <v>-0.24153308209999999</v>
          </cell>
          <cell r="Q2725">
            <v>40637.9280086</v>
          </cell>
          <cell r="R2725">
            <v>-970</v>
          </cell>
        </row>
        <row r="2726">
          <cell r="E2726" t="str">
            <v>SHT0013899</v>
          </cell>
          <cell r="F2726" t="str">
            <v>通风坐垫泡沫总成</v>
          </cell>
          <cell r="G2726" t="str">
            <v>H4-2.2通风</v>
          </cell>
          <cell r="H2726" t="str">
            <v>EA</v>
          </cell>
          <cell r="I2726">
            <v>396</v>
          </cell>
          <cell r="J2726">
            <v>22.244174690800001</v>
          </cell>
          <cell r="K2726">
            <v>22.016488729700001</v>
          </cell>
          <cell r="L2726">
            <v>8808.6931775567991</v>
          </cell>
          <cell r="M2726">
            <v>267</v>
          </cell>
          <cell r="N2726">
            <v>23.0292155671</v>
          </cell>
          <cell r="O2726">
            <v>22.016488729700001</v>
          </cell>
          <cell r="P2726">
            <v>1.0127268374</v>
          </cell>
          <cell r="Q2726">
            <v>6148.8005564157002</v>
          </cell>
          <cell r="R2726">
            <v>-73</v>
          </cell>
        </row>
        <row r="2727">
          <cell r="E2727" t="str">
            <v>SHT0013900</v>
          </cell>
          <cell r="F2727" t="str">
            <v>驾驶员靠背泡沫总成</v>
          </cell>
          <cell r="G2727" t="str">
            <v>H4-2.2通风</v>
          </cell>
          <cell r="H2727" t="str">
            <v>EA</v>
          </cell>
          <cell r="I2727">
            <v>245</v>
          </cell>
          <cell r="J2727">
            <v>33.143399867500001</v>
          </cell>
          <cell r="K2727">
            <v>33.827673131899999</v>
          </cell>
          <cell r="L2727">
            <v>8120.1329675375</v>
          </cell>
          <cell r="M2727">
            <v>0</v>
          </cell>
          <cell r="N2727">
            <v>34.294451306799999</v>
          </cell>
          <cell r="O2727">
            <v>33.827673131899999</v>
          </cell>
          <cell r="P2727">
            <v>0.46677817490000001</v>
          </cell>
          <cell r="Q2727">
            <v>0</v>
          </cell>
          <cell r="R2727">
            <v>-72</v>
          </cell>
        </row>
        <row r="2728">
          <cell r="E2728" t="str">
            <v>SHT0013907</v>
          </cell>
          <cell r="F2728" t="str">
            <v>防护波纹管</v>
          </cell>
          <cell r="G2728" t="str">
            <v>黑色Φ20*80</v>
          </cell>
          <cell r="H2728" t="str">
            <v>EA</v>
          </cell>
          <cell r="I2728">
            <v>-48849</v>
          </cell>
          <cell r="J2728">
            <v>8.4896542300000002E-2</v>
          </cell>
          <cell r="K2728">
            <v>9.1999999999999998E-2</v>
          </cell>
          <cell r="L2728">
            <v>-4147.1111948127</v>
          </cell>
          <cell r="M2728">
            <v>0</v>
          </cell>
          <cell r="N2728">
            <v>8.7747481799999999E-2</v>
          </cell>
          <cell r="O2728">
            <v>9.1999999999999998E-2</v>
          </cell>
          <cell r="P2728">
            <v>-4.2525182000000003E-3</v>
          </cell>
          <cell r="Q2728">
            <v>0</v>
          </cell>
          <cell r="R2728">
            <v>-2576</v>
          </cell>
        </row>
        <row r="2729">
          <cell r="E2729" t="str">
            <v>SHT0013908</v>
          </cell>
          <cell r="F2729" t="str">
            <v>驾驶员靠背泡沫总成</v>
          </cell>
          <cell r="G2729" t="str">
            <v>H4-2.2非通风</v>
          </cell>
          <cell r="H2729" t="str">
            <v>EA</v>
          </cell>
          <cell r="I2729">
            <v>729</v>
          </cell>
          <cell r="J2729">
            <v>31.972473535700001</v>
          </cell>
          <cell r="K2729">
            <v>32.558773131899997</v>
          </cell>
          <cell r="L2729">
            <v>23307.933207525301</v>
          </cell>
          <cell r="M2729">
            <v>63</v>
          </cell>
          <cell r="N2729">
            <v>33.0842037022</v>
          </cell>
          <cell r="O2729">
            <v>32.558773131899997</v>
          </cell>
          <cell r="P2729">
            <v>0.52543057029999995</v>
          </cell>
          <cell r="Q2729">
            <v>2084.3048332386002</v>
          </cell>
          <cell r="R2729">
            <v>-184</v>
          </cell>
        </row>
        <row r="2730">
          <cell r="E2730" t="str">
            <v>SHT0013935</v>
          </cell>
          <cell r="F2730" t="str">
            <v>分体头枕包装膜</v>
          </cell>
          <cell r="H2730" t="str">
            <v>EA</v>
          </cell>
          <cell r="I2730">
            <v>0</v>
          </cell>
          <cell r="J2730">
            <v>0.34</v>
          </cell>
          <cell r="K2730">
            <v>0.34</v>
          </cell>
          <cell r="L2730">
            <v>0</v>
          </cell>
          <cell r="M2730">
            <v>20</v>
          </cell>
          <cell r="N2730">
            <v>0.34</v>
          </cell>
          <cell r="O2730">
            <v>0.34</v>
          </cell>
          <cell r="P2730">
            <v>0</v>
          </cell>
          <cell r="Q2730">
            <v>6.8</v>
          </cell>
          <cell r="R2730">
            <v>-20</v>
          </cell>
        </row>
        <row r="2731">
          <cell r="E2731" t="str">
            <v>SHT0013936</v>
          </cell>
          <cell r="F2731" t="str">
            <v>分体靠背包装膜</v>
          </cell>
          <cell r="H2731" t="str">
            <v>EA</v>
          </cell>
          <cell r="I2731">
            <v>0</v>
          </cell>
          <cell r="J2731">
            <v>1.84</v>
          </cell>
          <cell r="K2731">
            <v>1.84</v>
          </cell>
          <cell r="L2731">
            <v>0</v>
          </cell>
          <cell r="M2731">
            <v>20</v>
          </cell>
          <cell r="N2731">
            <v>1.84</v>
          </cell>
          <cell r="O2731">
            <v>1.84</v>
          </cell>
          <cell r="P2731">
            <v>0</v>
          </cell>
          <cell r="Q2731">
            <v>36.799999999999997</v>
          </cell>
          <cell r="R2731">
            <v>-20</v>
          </cell>
        </row>
        <row r="2732">
          <cell r="E2732" t="str">
            <v>SHT0013937</v>
          </cell>
          <cell r="F2732" t="str">
            <v>安全带锁扣总成</v>
          </cell>
          <cell r="G2732" t="str">
            <v>重汽带报警线</v>
          </cell>
          <cell r="H2732" t="str">
            <v>EA</v>
          </cell>
          <cell r="I2732">
            <v>500</v>
          </cell>
          <cell r="J2732">
            <v>15.226010304400001</v>
          </cell>
          <cell r="K2732">
            <v>16.5</v>
          </cell>
          <cell r="L2732">
            <v>7613.0051522000003</v>
          </cell>
          <cell r="M2732">
            <v>16</v>
          </cell>
          <cell r="N2732">
            <v>15.7373201007</v>
          </cell>
          <cell r="O2732">
            <v>16.5</v>
          </cell>
          <cell r="P2732">
            <v>-0.76267989930000002</v>
          </cell>
          <cell r="Q2732">
            <v>251.7971216112</v>
          </cell>
          <cell r="R2732">
            <v>-16</v>
          </cell>
        </row>
        <row r="2733">
          <cell r="E2733" t="str">
            <v>SHT0013939</v>
          </cell>
          <cell r="F2733" t="str">
            <v>驾驶员座椅总成</v>
          </cell>
          <cell r="G2733" t="str">
            <v>H468100000044</v>
          </cell>
          <cell r="H2733" t="str">
            <v>EA</v>
          </cell>
          <cell r="I2733">
            <v>11</v>
          </cell>
          <cell r="J2733">
            <v>1247.7909563556</v>
          </cell>
          <cell r="K2733">
            <v>1341.2131064913001</v>
          </cell>
          <cell r="L2733">
            <v>13725.700519911599</v>
          </cell>
          <cell r="M2733">
            <v>8</v>
          </cell>
          <cell r="N2733">
            <v>1258.0087805198</v>
          </cell>
          <cell r="O2733">
            <v>1341.2131064913001</v>
          </cell>
          <cell r="P2733">
            <v>-83.204325971499998</v>
          </cell>
          <cell r="Q2733">
            <v>10064.0702441584</v>
          </cell>
          <cell r="R2733">
            <v>-14</v>
          </cell>
        </row>
        <row r="2734">
          <cell r="E2734" t="str">
            <v>SHT0013970</v>
          </cell>
          <cell r="F2734" t="str">
            <v>功能座椅遮挡塑料件</v>
          </cell>
          <cell r="G2734" t="str">
            <v>H6</v>
          </cell>
          <cell r="H2734" t="str">
            <v>EA</v>
          </cell>
          <cell r="I2734">
            <v>44</v>
          </cell>
          <cell r="J2734">
            <v>2.8883280152999999</v>
          </cell>
          <cell r="K2734">
            <v>3.13</v>
          </cell>
          <cell r="L2734">
            <v>127.08643267319999</v>
          </cell>
          <cell r="M2734">
            <v>41</v>
          </cell>
          <cell r="N2734">
            <v>2.9853219342999999</v>
          </cell>
          <cell r="O2734">
            <v>3.13</v>
          </cell>
          <cell r="P2734">
            <v>-0.1446780657</v>
          </cell>
          <cell r="Q2734">
            <v>122.3981993063</v>
          </cell>
          <cell r="R2734">
            <v>-83</v>
          </cell>
        </row>
        <row r="2735">
          <cell r="E2735" t="str">
            <v>SHT0013976</v>
          </cell>
          <cell r="F2735" t="str">
            <v>底座模块化总成</v>
          </cell>
          <cell r="G2735" t="str">
            <v>H4-2.2</v>
          </cell>
          <cell r="H2735" t="str">
            <v>EA</v>
          </cell>
          <cell r="I2735">
            <v>-3599</v>
          </cell>
          <cell r="J2735">
            <v>669.86269433439998</v>
          </cell>
          <cell r="K2735">
            <v>725.91139999999996</v>
          </cell>
          <cell r="L2735">
            <v>-2410835.8369095102</v>
          </cell>
          <cell r="M2735">
            <v>0</v>
          </cell>
          <cell r="N2735">
            <v>660.22831476199997</v>
          </cell>
          <cell r="O2735">
            <v>725.91139999999996</v>
          </cell>
          <cell r="P2735">
            <v>-65.683085238000004</v>
          </cell>
          <cell r="Q2735">
            <v>0</v>
          </cell>
          <cell r="R2735">
            <v>-248</v>
          </cell>
        </row>
        <row r="2736">
          <cell r="E2736" t="str">
            <v>SHT0013980</v>
          </cell>
          <cell r="F2736" t="str">
            <v>驾驶员调角器总成</v>
          </cell>
          <cell r="G2736" t="str">
            <v>H4-2.2</v>
          </cell>
          <cell r="H2736" t="str">
            <v>EA</v>
          </cell>
          <cell r="I2736">
            <v>-3658</v>
          </cell>
          <cell r="J2736">
            <v>64.555118526300006</v>
          </cell>
          <cell r="K2736">
            <v>69.956569999999999</v>
          </cell>
          <cell r="L2736">
            <v>-236142.623569205</v>
          </cell>
          <cell r="M2736">
            <v>0</v>
          </cell>
          <cell r="N2736">
            <v>67.231347975600002</v>
          </cell>
          <cell r="O2736">
            <v>69.956569999999999</v>
          </cell>
          <cell r="P2736">
            <v>-2.7252220243999998</v>
          </cell>
          <cell r="Q2736">
            <v>0</v>
          </cell>
          <cell r="R2736">
            <v>-252</v>
          </cell>
        </row>
        <row r="2737">
          <cell r="E2737" t="str">
            <v>SHT0013981</v>
          </cell>
          <cell r="F2737" t="str">
            <v>驾驶员座椅总成</v>
          </cell>
          <cell r="G2737" t="str">
            <v>H568100000138</v>
          </cell>
          <cell r="H2737" t="str">
            <v>EA</v>
          </cell>
          <cell r="I2737">
            <v>7</v>
          </cell>
          <cell r="J2737">
            <v>1528.7488247424001</v>
          </cell>
          <cell r="K2737">
            <v>1648.0589805006</v>
          </cell>
          <cell r="L2737">
            <v>10701.2417731968</v>
          </cell>
          <cell r="M2737">
            <v>16</v>
          </cell>
          <cell r="N2737">
            <v>1548.1399719383001</v>
          </cell>
          <cell r="O2737">
            <v>1648.0589805006</v>
          </cell>
          <cell r="P2737">
            <v>-99.919008562299993</v>
          </cell>
          <cell r="Q2737">
            <v>24770.239551012801</v>
          </cell>
          <cell r="R2737">
            <v>-14</v>
          </cell>
        </row>
        <row r="2738">
          <cell r="E2738" t="str">
            <v>SHT0014013</v>
          </cell>
          <cell r="F2738" t="str">
            <v>H4装车接头总成</v>
          </cell>
          <cell r="H2738" t="str">
            <v>EA</v>
          </cell>
          <cell r="I2738">
            <v>3100</v>
          </cell>
          <cell r="J2738">
            <v>9.3017081133000001</v>
          </cell>
          <cell r="K2738">
            <v>10.08</v>
          </cell>
          <cell r="L2738">
            <v>28835.295151229999</v>
          </cell>
          <cell r="M2738">
            <v>0</v>
          </cell>
          <cell r="N2738">
            <v>9.6140719161000003</v>
          </cell>
          <cell r="O2738">
            <v>10.08</v>
          </cell>
          <cell r="P2738">
            <v>-0.46592808390000001</v>
          </cell>
          <cell r="Q2738">
            <v>0</v>
          </cell>
          <cell r="R2738">
            <v>-1234</v>
          </cell>
        </row>
        <row r="2739">
          <cell r="E2739" t="str">
            <v>SHT0014024</v>
          </cell>
          <cell r="F2739" t="str">
            <v>副驾驶员座椅总成</v>
          </cell>
          <cell r="G2739" t="str">
            <v>H468100000046</v>
          </cell>
          <cell r="H2739" t="str">
            <v>EA</v>
          </cell>
          <cell r="I2739">
            <v>11</v>
          </cell>
          <cell r="J2739">
            <v>413.14406493770002</v>
          </cell>
          <cell r="K2739">
            <v>438.04077876719998</v>
          </cell>
          <cell r="L2739">
            <v>4544.5847143147002</v>
          </cell>
          <cell r="M2739">
            <v>8</v>
          </cell>
          <cell r="N2739">
            <v>427.84878986889998</v>
          </cell>
          <cell r="O2739">
            <v>438.04077876719998</v>
          </cell>
          <cell r="P2739">
            <v>-10.1919888983</v>
          </cell>
          <cell r="Q2739">
            <v>3422.7903189511999</v>
          </cell>
          <cell r="R2739">
            <v>-14</v>
          </cell>
        </row>
        <row r="2740">
          <cell r="E2740" t="str">
            <v>SHT0014026</v>
          </cell>
          <cell r="F2740" t="str">
            <v>副驾靠背护面总成</v>
          </cell>
          <cell r="G2740" t="str">
            <v>H4-2.2（GTL-E）</v>
          </cell>
          <cell r="H2740" t="str">
            <v>EA</v>
          </cell>
          <cell r="I2740">
            <v>13</v>
          </cell>
          <cell r="J2740">
            <v>39.234406539799998</v>
          </cell>
          <cell r="K2740">
            <v>40.967641490699997</v>
          </cell>
          <cell r="L2740">
            <v>510.04728501739999</v>
          </cell>
          <cell r="M2740">
            <v>0</v>
          </cell>
          <cell r="N2740">
            <v>40.722172649000001</v>
          </cell>
          <cell r="O2740">
            <v>40.967641490699997</v>
          </cell>
          <cell r="P2740">
            <v>-0.2454688417</v>
          </cell>
          <cell r="Q2740">
            <v>0</v>
          </cell>
          <cell r="R2740">
            <v>-8</v>
          </cell>
        </row>
        <row r="2741">
          <cell r="E2741" t="str">
            <v>SHT0014027</v>
          </cell>
          <cell r="F2741" t="str">
            <v>副驾座垫护面总成</v>
          </cell>
          <cell r="G2741" t="str">
            <v>H4-2.2（GTL-E）</v>
          </cell>
          <cell r="H2741" t="str">
            <v>EA</v>
          </cell>
          <cell r="I2741">
            <v>11</v>
          </cell>
          <cell r="J2741">
            <v>18.337288993800001</v>
          </cell>
          <cell r="K2741">
            <v>19.041471000000001</v>
          </cell>
          <cell r="L2741">
            <v>201.71017893179999</v>
          </cell>
          <cell r="M2741">
            <v>0</v>
          </cell>
          <cell r="N2741">
            <v>19.044315279100001</v>
          </cell>
          <cell r="O2741">
            <v>19.041471000000001</v>
          </cell>
          <cell r="P2741">
            <v>2.8442790999999999E-3</v>
          </cell>
          <cell r="Q2741">
            <v>0</v>
          </cell>
          <cell r="R2741">
            <v>-8</v>
          </cell>
        </row>
        <row r="2742">
          <cell r="E2742" t="str">
            <v>SHT0014041</v>
          </cell>
          <cell r="F2742" t="str">
            <v>吊环固定螺栓A</v>
          </cell>
          <cell r="G2742" t="str">
            <v>H6</v>
          </cell>
          <cell r="H2742" t="str">
            <v>EA</v>
          </cell>
          <cell r="I2742">
            <v>2297</v>
          </cell>
          <cell r="J2742">
            <v>1.8917164317999999</v>
          </cell>
          <cell r="K2742">
            <v>2.0499999999999998</v>
          </cell>
          <cell r="L2742">
            <v>4345.2726438445998</v>
          </cell>
          <cell r="M2742">
            <v>0</v>
          </cell>
          <cell r="N2742">
            <v>1.9552428004</v>
          </cell>
          <cell r="O2742">
            <v>2.0499999999999998</v>
          </cell>
          <cell r="P2742">
            <v>-9.4757199599999994E-2</v>
          </cell>
          <cell r="Q2742">
            <v>0</v>
          </cell>
          <cell r="R2742">
            <v>-105</v>
          </cell>
        </row>
        <row r="2743">
          <cell r="E2743" t="str">
            <v>SHT0014042</v>
          </cell>
          <cell r="F2743" t="str">
            <v>吊环固定螺栓B</v>
          </cell>
          <cell r="G2743" t="str">
            <v>H6</v>
          </cell>
          <cell r="H2743" t="str">
            <v>EA</v>
          </cell>
          <cell r="I2743">
            <v>3394</v>
          </cell>
          <cell r="J2743">
            <v>2.1039577875000002</v>
          </cell>
          <cell r="K2743">
            <v>2.2799999999999998</v>
          </cell>
          <cell r="L2743">
            <v>7140.8327307749996</v>
          </cell>
          <cell r="M2743">
            <v>0</v>
          </cell>
          <cell r="N2743">
            <v>2.1746115048000001</v>
          </cell>
          <cell r="O2743">
            <v>2.2799999999999998</v>
          </cell>
          <cell r="P2743">
            <v>-0.1053884952</v>
          </cell>
          <cell r="Q2743">
            <v>0</v>
          </cell>
          <cell r="R2743">
            <v>-212</v>
          </cell>
        </row>
        <row r="2744">
          <cell r="E2744" t="str">
            <v>SHT0014043</v>
          </cell>
          <cell r="F2744" t="str">
            <v>端片固定螺栓</v>
          </cell>
          <cell r="G2744" t="str">
            <v>H6</v>
          </cell>
          <cell r="H2744" t="str">
            <v>EA</v>
          </cell>
          <cell r="I2744">
            <v>3649</v>
          </cell>
          <cell r="J2744">
            <v>2.3254270283</v>
          </cell>
          <cell r="K2744">
            <v>2.52</v>
          </cell>
          <cell r="L2744">
            <v>8485.4832262667005</v>
          </cell>
          <cell r="M2744">
            <v>0</v>
          </cell>
          <cell r="N2744">
            <v>2.4035179790000001</v>
          </cell>
          <cell r="O2744">
            <v>2.52</v>
          </cell>
          <cell r="P2744">
            <v>-0.11648202100000001</v>
          </cell>
          <cell r="Q2744">
            <v>0</v>
          </cell>
          <cell r="R2744">
            <v>-308</v>
          </cell>
        </row>
        <row r="2745">
          <cell r="E2745" t="str">
            <v>SHT0014044</v>
          </cell>
          <cell r="F2745" t="str">
            <v>吊环隔圈</v>
          </cell>
          <cell r="G2745" t="str">
            <v>H6</v>
          </cell>
          <cell r="H2745" t="str">
            <v>EA</v>
          </cell>
          <cell r="I2745">
            <v>3889</v>
          </cell>
          <cell r="J2745">
            <v>0.67363560739999995</v>
          </cell>
          <cell r="K2745">
            <v>0.73</v>
          </cell>
          <cell r="L2745">
            <v>2619.7688771786002</v>
          </cell>
          <cell r="M2745">
            <v>0</v>
          </cell>
          <cell r="N2745">
            <v>0.69625719230000005</v>
          </cell>
          <cell r="O2745">
            <v>0.73</v>
          </cell>
          <cell r="P2745">
            <v>-3.3742807700000002E-2</v>
          </cell>
          <cell r="Q2745">
            <v>0</v>
          </cell>
          <cell r="R2745">
            <v>-212</v>
          </cell>
        </row>
        <row r="2746">
          <cell r="E2746" t="str">
            <v>SHT0014048</v>
          </cell>
          <cell r="F2746" t="str">
            <v>驾驶员座椅总成</v>
          </cell>
          <cell r="G2746" t="str">
            <v>H468100000226</v>
          </cell>
          <cell r="H2746" t="str">
            <v>EA</v>
          </cell>
          <cell r="I2746">
            <v>841</v>
          </cell>
          <cell r="J2746">
            <v>1009.3128623118999</v>
          </cell>
          <cell r="K2746">
            <v>1082.0230562603001</v>
          </cell>
          <cell r="L2746">
            <v>848832.11720430804</v>
          </cell>
          <cell r="M2746">
            <v>929</v>
          </cell>
          <cell r="N2746">
            <v>1015.3294636352</v>
          </cell>
          <cell r="O2746">
            <v>1082.0230562603001</v>
          </cell>
          <cell r="P2746">
            <v>-66.693592625099996</v>
          </cell>
          <cell r="Q2746">
            <v>943241.07171710103</v>
          </cell>
          <cell r="R2746">
            <v>-1152</v>
          </cell>
        </row>
        <row r="2747">
          <cell r="E2747" t="str">
            <v>SHT0014049</v>
          </cell>
          <cell r="F2747" t="str">
            <v>驾驶员座椅总成</v>
          </cell>
          <cell r="G2747" t="str">
            <v>H468100000225</v>
          </cell>
          <cell r="H2747" t="str">
            <v>EA</v>
          </cell>
          <cell r="I2747">
            <v>1</v>
          </cell>
          <cell r="J2747">
            <v>1085.6329056262</v>
          </cell>
          <cell r="K2747">
            <v>1166.2785286696001</v>
          </cell>
          <cell r="L2747">
            <v>1085.6329056262</v>
          </cell>
          <cell r="M2747">
            <v>0</v>
          </cell>
          <cell r="N2747">
            <v>1088.4630393598</v>
          </cell>
          <cell r="O2747">
            <v>1166.2785286696001</v>
          </cell>
          <cell r="P2747">
            <v>-77.8154893098</v>
          </cell>
          <cell r="Q2747">
            <v>0</v>
          </cell>
          <cell r="R2747">
            <v>0</v>
          </cell>
        </row>
        <row r="2748">
          <cell r="E2748" t="str">
            <v>SHT0014050</v>
          </cell>
          <cell r="F2748" t="str">
            <v>驾驶员座椅总成</v>
          </cell>
          <cell r="G2748" t="str">
            <v>H468100000224</v>
          </cell>
          <cell r="H2748" t="str">
            <v>EA</v>
          </cell>
          <cell r="I2748">
            <v>42</v>
          </cell>
          <cell r="J2748">
            <v>1135.8074763914001</v>
          </cell>
          <cell r="K2748">
            <v>1219.1017190603</v>
          </cell>
          <cell r="L2748">
            <v>47703.914008438798</v>
          </cell>
          <cell r="M2748">
            <v>46</v>
          </cell>
          <cell r="N2748">
            <v>1137.6027597404</v>
          </cell>
          <cell r="O2748">
            <v>1219.1017190603</v>
          </cell>
          <cell r="P2748">
            <v>-81.498959319899996</v>
          </cell>
          <cell r="Q2748">
            <v>52329.7269480584</v>
          </cell>
          <cell r="R2748">
            <v>-62</v>
          </cell>
        </row>
        <row r="2749">
          <cell r="E2749" t="str">
            <v>SHT0014051</v>
          </cell>
          <cell r="F2749" t="str">
            <v>驾驶员座椅总成</v>
          </cell>
          <cell r="G2749" t="str">
            <v>H468100000222</v>
          </cell>
          <cell r="H2749" t="str">
            <v>EA</v>
          </cell>
          <cell r="I2749">
            <v>5</v>
          </cell>
          <cell r="J2749">
            <v>1200.4851118202</v>
          </cell>
          <cell r="K2749">
            <v>1289.1218787696</v>
          </cell>
          <cell r="L2749">
            <v>6002.4255591009996</v>
          </cell>
          <cell r="M2749">
            <v>4</v>
          </cell>
          <cell r="N2749">
            <v>1207.5925076248</v>
          </cell>
          <cell r="O2749">
            <v>1289.1218787696</v>
          </cell>
          <cell r="P2749">
            <v>-81.529371144799995</v>
          </cell>
          <cell r="Q2749">
            <v>4830.3700304991999</v>
          </cell>
          <cell r="R2749">
            <v>-5</v>
          </cell>
        </row>
        <row r="2750">
          <cell r="E2750" t="str">
            <v>SHT0014057</v>
          </cell>
          <cell r="F2750" t="str">
            <v>调角器左罩壳</v>
          </cell>
          <cell r="G2750" t="str">
            <v>H4-2.2副驾</v>
          </cell>
          <cell r="H2750" t="str">
            <v>EA</v>
          </cell>
          <cell r="I2750">
            <v>-3645</v>
          </cell>
          <cell r="J2750">
            <v>5.6912058153</v>
          </cell>
          <cell r="K2750">
            <v>6.1673999999999998</v>
          </cell>
          <cell r="L2750">
            <v>-20744.445196768502</v>
          </cell>
          <cell r="M2750">
            <v>0</v>
          </cell>
          <cell r="N2750">
            <v>5.8823241204999999</v>
          </cell>
          <cell r="O2750">
            <v>6.1673999999999998</v>
          </cell>
          <cell r="P2750">
            <v>-0.28507587950000002</v>
          </cell>
          <cell r="Q2750">
            <v>0</v>
          </cell>
          <cell r="R2750">
            <v>-252</v>
          </cell>
        </row>
        <row r="2751">
          <cell r="E2751" t="str">
            <v>SHT0014058</v>
          </cell>
          <cell r="F2751" t="str">
            <v>调角器右罩壳</v>
          </cell>
          <cell r="G2751" t="str">
            <v>H4-2.2副驾</v>
          </cell>
          <cell r="H2751" t="str">
            <v>EA</v>
          </cell>
          <cell r="I2751">
            <v>-3739</v>
          </cell>
          <cell r="J2751">
            <v>5.6663735765999999</v>
          </cell>
          <cell r="K2751">
            <v>6.1404899999999998</v>
          </cell>
          <cell r="L2751">
            <v>-21186.570802907401</v>
          </cell>
          <cell r="M2751">
            <v>0</v>
          </cell>
          <cell r="N2751">
            <v>5.8566579820999998</v>
          </cell>
          <cell r="O2751">
            <v>6.1404899999999998</v>
          </cell>
          <cell r="P2751">
            <v>-0.28383201790000001</v>
          </cell>
          <cell r="Q2751">
            <v>0</v>
          </cell>
          <cell r="R2751">
            <v>-252</v>
          </cell>
        </row>
        <row r="2752">
          <cell r="E2752" t="str">
            <v>SHT0014059</v>
          </cell>
          <cell r="F2752" t="str">
            <v>座垫后部罩壳</v>
          </cell>
          <cell r="G2752" t="str">
            <v>H4-2.2副驾</v>
          </cell>
          <cell r="H2752" t="str">
            <v>EA</v>
          </cell>
          <cell r="I2752">
            <v>-3624</v>
          </cell>
          <cell r="J2752">
            <v>4.6647235678000003</v>
          </cell>
          <cell r="K2752">
            <v>5.0550300000000004</v>
          </cell>
          <cell r="L2752">
            <v>-16904.958209707202</v>
          </cell>
          <cell r="M2752">
            <v>0</v>
          </cell>
          <cell r="N2752">
            <v>4.8213712260000001</v>
          </cell>
          <cell r="O2752">
            <v>5.0550300000000004</v>
          </cell>
          <cell r="P2752">
            <v>-0.23365877400000001</v>
          </cell>
          <cell r="Q2752">
            <v>0</v>
          </cell>
          <cell r="R2752">
            <v>-252</v>
          </cell>
        </row>
        <row r="2753">
          <cell r="E2753" t="str">
            <v>SHT0014060</v>
          </cell>
          <cell r="F2753" t="str">
            <v>座垫底部护板</v>
          </cell>
          <cell r="G2753" t="str">
            <v>H4-2.2副驾</v>
          </cell>
          <cell r="H2753" t="str">
            <v>EA</v>
          </cell>
          <cell r="I2753">
            <v>-3523</v>
          </cell>
          <cell r="J2753">
            <v>9.9088383532000002</v>
          </cell>
          <cell r="K2753">
            <v>10.73793</v>
          </cell>
          <cell r="L2753">
            <v>-34908.837518323598</v>
          </cell>
          <cell r="M2753">
            <v>0</v>
          </cell>
          <cell r="N2753">
            <v>10.2415904018</v>
          </cell>
          <cell r="O2753">
            <v>10.73793</v>
          </cell>
          <cell r="P2753">
            <v>-0.49633959820000001</v>
          </cell>
          <cell r="Q2753">
            <v>0</v>
          </cell>
          <cell r="R2753">
            <v>-252</v>
          </cell>
        </row>
        <row r="2754">
          <cell r="E2754" t="str">
            <v>SHT0014069</v>
          </cell>
          <cell r="F2754" t="str">
            <v>驾驶员座椅总成</v>
          </cell>
          <cell r="G2754" t="str">
            <v>H468100000096</v>
          </cell>
          <cell r="H2754" t="str">
            <v>EA</v>
          </cell>
          <cell r="I2754">
            <v>232</v>
          </cell>
          <cell r="J2754">
            <v>1199.6793808078</v>
          </cell>
          <cell r="K2754">
            <v>1291.4556605006001</v>
          </cell>
          <cell r="L2754">
            <v>278325.61634741002</v>
          </cell>
          <cell r="M2754">
            <v>140</v>
          </cell>
          <cell r="N2754">
            <v>1301.0990308967</v>
          </cell>
          <cell r="O2754">
            <v>1291.4556605006001</v>
          </cell>
          <cell r="P2754">
            <v>9.6433703960999999</v>
          </cell>
          <cell r="Q2754">
            <v>182153.86432553799</v>
          </cell>
          <cell r="R2754">
            <v>-266</v>
          </cell>
        </row>
        <row r="2755">
          <cell r="E2755" t="str">
            <v>SHT0014070</v>
          </cell>
          <cell r="F2755" t="str">
            <v>驾驶员靠背总成</v>
          </cell>
          <cell r="G2755" t="str">
            <v>H468100000315</v>
          </cell>
          <cell r="H2755" t="str">
            <v>EA</v>
          </cell>
          <cell r="I2755">
            <v>0</v>
          </cell>
          <cell r="J2755">
            <v>211.5370314319</v>
          </cell>
          <cell r="K2755">
            <v>211.5370314319</v>
          </cell>
          <cell r="L2755">
            <v>0</v>
          </cell>
          <cell r="M2755">
            <v>2</v>
          </cell>
          <cell r="N2755">
            <v>278.11431143189998</v>
          </cell>
          <cell r="O2755">
            <v>211.5370314319</v>
          </cell>
          <cell r="P2755">
            <v>66.577280000000002</v>
          </cell>
          <cell r="Q2755">
            <v>556.22862286379996</v>
          </cell>
          <cell r="R2755">
            <v>-2</v>
          </cell>
        </row>
        <row r="2756">
          <cell r="E2756" t="str">
            <v>SHT0014071</v>
          </cell>
          <cell r="F2756" t="str">
            <v>驾驶员靠背护面总成</v>
          </cell>
          <cell r="G2756" t="str">
            <v>H4-2.2（GTL-C）</v>
          </cell>
          <cell r="H2756" t="str">
            <v>EA</v>
          </cell>
          <cell r="I2756">
            <v>265</v>
          </cell>
          <cell r="J2756">
            <v>62.029843191799998</v>
          </cell>
          <cell r="K2756">
            <v>67.22</v>
          </cell>
          <cell r="L2756">
            <v>16437.908445827001</v>
          </cell>
          <cell r="M2756">
            <v>0</v>
          </cell>
          <cell r="N2756">
            <v>64.112888313300004</v>
          </cell>
          <cell r="O2756">
            <v>67.22</v>
          </cell>
          <cell r="P2756">
            <v>-3.1071116867000002</v>
          </cell>
          <cell r="Q2756">
            <v>0</v>
          </cell>
          <cell r="R2756">
            <v>-139</v>
          </cell>
        </row>
        <row r="2757">
          <cell r="E2757" t="str">
            <v>SHT0014073</v>
          </cell>
          <cell r="F2757" t="str">
            <v>副驾驶员座椅总成</v>
          </cell>
          <cell r="G2757" t="str">
            <v>H468100000062</v>
          </cell>
          <cell r="H2757" t="str">
            <v>EA</v>
          </cell>
          <cell r="I2757">
            <v>347</v>
          </cell>
          <cell r="J2757">
            <v>355.57236940400003</v>
          </cell>
          <cell r="K2757">
            <v>378.0316662765</v>
          </cell>
          <cell r="L2757">
            <v>123383.612183188</v>
          </cell>
          <cell r="M2757">
            <v>192</v>
          </cell>
          <cell r="N2757">
            <v>459.53043838050002</v>
          </cell>
          <cell r="O2757">
            <v>378.0316662765</v>
          </cell>
          <cell r="P2757">
            <v>81.498772103999997</v>
          </cell>
          <cell r="Q2757">
            <v>88229.844169055999</v>
          </cell>
          <cell r="R2757">
            <v>-400</v>
          </cell>
        </row>
        <row r="2758">
          <cell r="E2758" t="str">
            <v>SHT0014074</v>
          </cell>
          <cell r="F2758" t="str">
            <v>副驾靠背护面总成</v>
          </cell>
          <cell r="G2758" t="str">
            <v>H4-2.2（GTL-C）</v>
          </cell>
          <cell r="H2758" t="str">
            <v>EA</v>
          </cell>
          <cell r="I2758">
            <v>848</v>
          </cell>
          <cell r="J2758">
            <v>60.617976781800003</v>
          </cell>
          <cell r="K2758">
            <v>65.69</v>
          </cell>
          <cell r="L2758">
            <v>51404.044310966397</v>
          </cell>
          <cell r="M2758">
            <v>200</v>
          </cell>
          <cell r="N2758">
            <v>62.653609540300003</v>
          </cell>
          <cell r="O2758">
            <v>65.69</v>
          </cell>
          <cell r="P2758">
            <v>-3.0363904597000002</v>
          </cell>
          <cell r="Q2758">
            <v>12530.721908060001</v>
          </cell>
          <cell r="R2758">
            <v>-192</v>
          </cell>
        </row>
        <row r="2759">
          <cell r="E2759" t="str">
            <v>SHT0014079</v>
          </cell>
          <cell r="F2759" t="str">
            <v>副驾座垫护面总成</v>
          </cell>
          <cell r="G2759" t="str">
            <v>H4-2.2（GTL-C）</v>
          </cell>
          <cell r="H2759" t="str">
            <v>EA</v>
          </cell>
          <cell r="I2759">
            <v>887</v>
          </cell>
          <cell r="J2759">
            <v>27.858984914600001</v>
          </cell>
          <cell r="K2759">
            <v>30.19</v>
          </cell>
          <cell r="L2759">
            <v>24710.919619250199</v>
          </cell>
          <cell r="M2759">
            <v>200</v>
          </cell>
          <cell r="N2759">
            <v>28.794526899400001</v>
          </cell>
          <cell r="O2759">
            <v>30.19</v>
          </cell>
          <cell r="P2759">
            <v>-1.3954731006000001</v>
          </cell>
          <cell r="Q2759">
            <v>5758.9053798799996</v>
          </cell>
          <cell r="R2759">
            <v>-192</v>
          </cell>
        </row>
        <row r="2760">
          <cell r="E2760" t="str">
            <v>SHT0014096</v>
          </cell>
          <cell r="F2760" t="str">
            <v>驾驶员坐垫护面总成</v>
          </cell>
          <cell r="G2760" t="str">
            <v>H4-2.2（GTL-C）</v>
          </cell>
          <cell r="H2760" t="str">
            <v>EA</v>
          </cell>
          <cell r="I2760">
            <v>276</v>
          </cell>
          <cell r="J2760">
            <v>28.025086845200001</v>
          </cell>
          <cell r="K2760">
            <v>30.37</v>
          </cell>
          <cell r="L2760">
            <v>7734.9239692751999</v>
          </cell>
          <cell r="M2760">
            <v>0</v>
          </cell>
          <cell r="N2760">
            <v>28.966206755000002</v>
          </cell>
          <cell r="O2760">
            <v>30.37</v>
          </cell>
          <cell r="P2760">
            <v>-1.4037932449999999</v>
          </cell>
          <cell r="Q2760">
            <v>0</v>
          </cell>
          <cell r="R2760">
            <v>-137</v>
          </cell>
        </row>
        <row r="2761">
          <cell r="E2761" t="str">
            <v>SHT0014101</v>
          </cell>
          <cell r="F2761" t="str">
            <v>垫片</v>
          </cell>
          <cell r="G2761" t="str">
            <v>H6</v>
          </cell>
          <cell r="H2761" t="str">
            <v>EA</v>
          </cell>
          <cell r="I2761">
            <v>160</v>
          </cell>
          <cell r="J2761">
            <v>0.2491528959</v>
          </cell>
          <cell r="K2761">
            <v>0.27</v>
          </cell>
          <cell r="L2761">
            <v>39.864463344000001</v>
          </cell>
          <cell r="M2761">
            <v>0</v>
          </cell>
          <cell r="N2761">
            <v>0.25751978349999999</v>
          </cell>
          <cell r="O2761">
            <v>0.27</v>
          </cell>
          <cell r="P2761">
            <v>-1.24802165E-2</v>
          </cell>
          <cell r="Q2761">
            <v>0</v>
          </cell>
          <cell r="R2761">
            <v>-156</v>
          </cell>
        </row>
        <row r="2762">
          <cell r="E2762" t="str">
            <v>SHT0014176</v>
          </cell>
          <cell r="F2762" t="str">
            <v>35mm刺毛条</v>
          </cell>
          <cell r="G2762" t="str">
            <v>H4-2.2通风</v>
          </cell>
          <cell r="H2762" t="str">
            <v>EA</v>
          </cell>
          <cell r="I2762">
            <v>5892</v>
          </cell>
          <cell r="J2762">
            <v>0.4244827115</v>
          </cell>
          <cell r="K2762">
            <v>0.46</v>
          </cell>
          <cell r="L2762">
            <v>2501.0521361579999</v>
          </cell>
          <cell r="M2762">
            <v>0</v>
          </cell>
          <cell r="N2762">
            <v>0.43873740890000001</v>
          </cell>
          <cell r="O2762">
            <v>0.46</v>
          </cell>
          <cell r="P2762">
            <v>-2.1262591099999999E-2</v>
          </cell>
          <cell r="Q2762">
            <v>0</v>
          </cell>
          <cell r="R2762">
            <v>0</v>
          </cell>
        </row>
        <row r="2763">
          <cell r="E2763" t="str">
            <v>SHT0014177</v>
          </cell>
          <cell r="F2763" t="str">
            <v>靠背舒适性海绵</v>
          </cell>
          <cell r="G2763" t="str">
            <v>H4-2.2</v>
          </cell>
          <cell r="H2763" t="str">
            <v>EA</v>
          </cell>
          <cell r="I2763">
            <v>2156</v>
          </cell>
          <cell r="J2763">
            <v>4.1725727753999999</v>
          </cell>
          <cell r="K2763">
            <v>4.5217000000000001</v>
          </cell>
          <cell r="L2763">
            <v>8996.0669037623993</v>
          </cell>
          <cell r="M2763">
            <v>0</v>
          </cell>
          <cell r="N2763">
            <v>4.3126933515000001</v>
          </cell>
          <cell r="O2763">
            <v>4.5217000000000001</v>
          </cell>
          <cell r="P2763">
            <v>-0.2090066485</v>
          </cell>
          <cell r="Q2763">
            <v>0</v>
          </cell>
          <cell r="R2763">
            <v>-73</v>
          </cell>
        </row>
        <row r="2764">
          <cell r="E2764" t="str">
            <v>SHT0014186</v>
          </cell>
          <cell r="F2764" t="str">
            <v>驾驶员座椅总成</v>
          </cell>
          <cell r="G2764" t="str">
            <v>AZ16D251000036/2</v>
          </cell>
          <cell r="H2764" t="str">
            <v>EA</v>
          </cell>
          <cell r="I2764">
            <v>26</v>
          </cell>
          <cell r="J2764">
            <v>1887.5176005630999</v>
          </cell>
          <cell r="K2764">
            <v>2029.5454975038001</v>
          </cell>
          <cell r="L2764">
            <v>49075.457614640603</v>
          </cell>
          <cell r="M2764">
            <v>0</v>
          </cell>
          <cell r="N2764">
            <v>1906.4971384101</v>
          </cell>
          <cell r="O2764">
            <v>2029.5454975038001</v>
          </cell>
          <cell r="P2764">
            <v>-123.0483590937</v>
          </cell>
          <cell r="Q2764">
            <v>0</v>
          </cell>
          <cell r="R2764">
            <v>0</v>
          </cell>
        </row>
        <row r="2765">
          <cell r="E2765" t="str">
            <v>SHT0014270</v>
          </cell>
          <cell r="F2765" t="str">
            <v>副驾驶员座垫护面总成</v>
          </cell>
          <cell r="G2765" t="str">
            <v>H20皮面料</v>
          </cell>
          <cell r="H2765" t="str">
            <v>EA</v>
          </cell>
          <cell r="I2765">
            <v>0</v>
          </cell>
          <cell r="J2765">
            <v>48.21</v>
          </cell>
          <cell r="K2765">
            <v>48.21</v>
          </cell>
          <cell r="L2765">
            <v>0</v>
          </cell>
          <cell r="M2765">
            <v>130</v>
          </cell>
          <cell r="N2765">
            <v>49.252022506700001</v>
          </cell>
          <cell r="O2765">
            <v>48.21</v>
          </cell>
          <cell r="P2765">
            <v>1.0420225067</v>
          </cell>
          <cell r="Q2765">
            <v>6402.7629258710003</v>
          </cell>
          <cell r="R2765">
            <v>0</v>
          </cell>
        </row>
        <row r="2766">
          <cell r="E2766" t="str">
            <v>SHT0014271</v>
          </cell>
          <cell r="F2766" t="str">
            <v>副驾驶员靠背护面总成</v>
          </cell>
          <cell r="G2766" t="str">
            <v>H20皮面料</v>
          </cell>
          <cell r="H2766" t="str">
            <v>EA</v>
          </cell>
          <cell r="I2766">
            <v>0</v>
          </cell>
          <cell r="J2766">
            <v>122.59</v>
          </cell>
          <cell r="K2766">
            <v>122.59</v>
          </cell>
          <cell r="L2766">
            <v>0</v>
          </cell>
          <cell r="M2766">
            <v>130</v>
          </cell>
          <cell r="N2766">
            <v>125.522574053</v>
          </cell>
          <cell r="O2766">
            <v>122.59</v>
          </cell>
          <cell r="P2766">
            <v>2.9325740530000002</v>
          </cell>
          <cell r="Q2766">
            <v>16317.934626890001</v>
          </cell>
          <cell r="R2766">
            <v>0</v>
          </cell>
        </row>
        <row r="2767">
          <cell r="E2767" t="str">
            <v>SHT0014304</v>
          </cell>
          <cell r="F2767" t="str">
            <v>驾驶员坐垫面套总成</v>
          </cell>
          <cell r="G2767" t="str">
            <v>H20</v>
          </cell>
          <cell r="H2767" t="str">
            <v>EA</v>
          </cell>
          <cell r="I2767">
            <v>0</v>
          </cell>
          <cell r="J2767">
            <v>48.37</v>
          </cell>
          <cell r="K2767">
            <v>48.37</v>
          </cell>
          <cell r="L2767">
            <v>0</v>
          </cell>
          <cell r="M2767">
            <v>130</v>
          </cell>
          <cell r="N2767">
            <v>49.387017715399999</v>
          </cell>
          <cell r="O2767">
            <v>48.37</v>
          </cell>
          <cell r="P2767">
            <v>1.0170177154</v>
          </cell>
          <cell r="Q2767">
            <v>6420.3123030019997</v>
          </cell>
          <cell r="R2767">
            <v>0</v>
          </cell>
        </row>
        <row r="2768">
          <cell r="E2768" t="str">
            <v>SHT0014344</v>
          </cell>
          <cell r="F2768" t="str">
            <v>驾驶员靠背骨架装配总成</v>
          </cell>
          <cell r="G2768" t="str">
            <v>H4-2.2带右扶手</v>
          </cell>
          <cell r="H2768" t="str">
            <v>EA</v>
          </cell>
          <cell r="I2768">
            <v>-3652</v>
          </cell>
          <cell r="J2768">
            <v>46.760397232499997</v>
          </cell>
          <cell r="K2768">
            <v>50.672930000000001</v>
          </cell>
          <cell r="L2768">
            <v>-170768.97069309</v>
          </cell>
          <cell r="M2768">
            <v>0</v>
          </cell>
          <cell r="N2768">
            <v>54.110772234599999</v>
          </cell>
          <cell r="O2768">
            <v>50.672930000000001</v>
          </cell>
          <cell r="P2768">
            <v>3.4378422346000002</v>
          </cell>
          <cell r="Q2768">
            <v>0</v>
          </cell>
          <cell r="R2768">
            <v>-256</v>
          </cell>
        </row>
        <row r="2769">
          <cell r="E2769" t="str">
            <v>SHT0014345</v>
          </cell>
          <cell r="F2769" t="str">
            <v>上卧铺总成</v>
          </cell>
          <cell r="G2769" t="str">
            <v>H570400000045</v>
          </cell>
          <cell r="H2769" t="str">
            <v>EA</v>
          </cell>
          <cell r="I2769">
            <v>74</v>
          </cell>
          <cell r="J2769">
            <v>352.79018882560001</v>
          </cell>
          <cell r="K2769">
            <v>379.94713030539998</v>
          </cell>
          <cell r="L2769">
            <v>26106.473973094398</v>
          </cell>
          <cell r="M2769">
            <v>115</v>
          </cell>
          <cell r="N2769">
            <v>387.51139410270002</v>
          </cell>
          <cell r="O2769">
            <v>379.94713030539998</v>
          </cell>
          <cell r="P2769">
            <v>7.5642637972999998</v>
          </cell>
          <cell r="Q2769">
            <v>44563.810321810503</v>
          </cell>
          <cell r="R2769">
            <v>-122</v>
          </cell>
        </row>
        <row r="2770">
          <cell r="E2770" t="str">
            <v>SHT0014347</v>
          </cell>
          <cell r="F2770" t="str">
            <v>卧铺吊带固定座连接杆</v>
          </cell>
          <cell r="H2770" t="str">
            <v>EA</v>
          </cell>
          <cell r="I2770">
            <v>0</v>
          </cell>
          <cell r="J2770">
            <v>9.1999999999999993</v>
          </cell>
          <cell r="K2770">
            <v>9.1999999999999993</v>
          </cell>
          <cell r="L2770">
            <v>0</v>
          </cell>
          <cell r="M2770">
            <v>150</v>
          </cell>
          <cell r="N2770">
            <v>8.7747481773999993</v>
          </cell>
          <cell r="O2770">
            <v>9.1999999999999993</v>
          </cell>
          <cell r="P2770">
            <v>-0.4252518226</v>
          </cell>
          <cell r="Q2770">
            <v>1316.21222661</v>
          </cell>
          <cell r="R2770">
            <v>-115</v>
          </cell>
        </row>
        <row r="2771">
          <cell r="E2771" t="str">
            <v>SHT0014348</v>
          </cell>
          <cell r="F2771" t="str">
            <v>上卧铺护面总成</v>
          </cell>
          <cell r="H2771" t="str">
            <v>EA</v>
          </cell>
          <cell r="I2771">
            <v>198</v>
          </cell>
          <cell r="J2771">
            <v>100.6300862849</v>
          </cell>
          <cell r="K2771">
            <v>109.05</v>
          </cell>
          <cell r="L2771">
            <v>19924.757084410201</v>
          </cell>
          <cell r="M2771">
            <v>20</v>
          </cell>
          <cell r="N2771">
            <v>104.009379211</v>
          </cell>
          <cell r="O2771">
            <v>109.05</v>
          </cell>
          <cell r="P2771">
            <v>-5.0406207890000001</v>
          </cell>
          <cell r="Q2771">
            <v>2080.1875842200002</v>
          </cell>
          <cell r="R2771">
            <v>-115</v>
          </cell>
        </row>
        <row r="2772">
          <cell r="E2772" t="str">
            <v>SHT0014349</v>
          </cell>
          <cell r="F2772" t="str">
            <v>上卧铺防护网支撑管</v>
          </cell>
          <cell r="H2772" t="str">
            <v>EA</v>
          </cell>
          <cell r="I2772">
            <v>0</v>
          </cell>
          <cell r="J2772">
            <v>7.27</v>
          </cell>
          <cell r="K2772">
            <v>7.27</v>
          </cell>
          <cell r="L2772">
            <v>0</v>
          </cell>
          <cell r="M2772">
            <v>150</v>
          </cell>
          <cell r="N2772">
            <v>6.9339586140999998</v>
          </cell>
          <cell r="O2772">
            <v>7.27</v>
          </cell>
          <cell r="P2772">
            <v>-0.33604138589999999</v>
          </cell>
          <cell r="Q2772">
            <v>1040.093792115</v>
          </cell>
          <cell r="R2772">
            <v>-115</v>
          </cell>
        </row>
        <row r="2773">
          <cell r="E2773" t="str">
            <v>SHT0014351</v>
          </cell>
          <cell r="F2773" t="str">
            <v>下卧铺总成</v>
          </cell>
          <cell r="G2773" t="str">
            <v>H570400000046</v>
          </cell>
          <cell r="H2773" t="str">
            <v>EA</v>
          </cell>
          <cell r="I2773">
            <v>60</v>
          </cell>
          <cell r="J2773">
            <v>355.75040206540001</v>
          </cell>
          <cell r="K2773">
            <v>383.15503030539998</v>
          </cell>
          <cell r="L2773">
            <v>21345.024123923999</v>
          </cell>
          <cell r="M2773">
            <v>126</v>
          </cell>
          <cell r="N2773">
            <v>367.87608287960001</v>
          </cell>
          <cell r="O2773">
            <v>383.15503030539998</v>
          </cell>
          <cell r="P2773">
            <v>-15.2789474258</v>
          </cell>
          <cell r="Q2773">
            <v>46352.3864428296</v>
          </cell>
          <cell r="R2773">
            <v>-115</v>
          </cell>
        </row>
        <row r="2774">
          <cell r="E2774" t="str">
            <v>SHT0014352</v>
          </cell>
          <cell r="F2774" t="str">
            <v>下卧铺面套总成</v>
          </cell>
          <cell r="H2774" t="str">
            <v>EA</v>
          </cell>
          <cell r="I2774">
            <v>280</v>
          </cell>
          <cell r="J2774">
            <v>167.2000489129</v>
          </cell>
          <cell r="K2774">
            <v>181.19</v>
          </cell>
          <cell r="L2774">
            <v>46816.013695611997</v>
          </cell>
          <cell r="M2774">
            <v>55</v>
          </cell>
          <cell r="N2774">
            <v>172.81485024520001</v>
          </cell>
          <cell r="O2774">
            <v>181.19</v>
          </cell>
          <cell r="P2774">
            <v>-8.3751497548000007</v>
          </cell>
          <cell r="Q2774">
            <v>9504.8167634860001</v>
          </cell>
          <cell r="R2774">
            <v>-136</v>
          </cell>
        </row>
        <row r="2775">
          <cell r="E2775" t="str">
            <v>SHT0014353</v>
          </cell>
          <cell r="F2775" t="str">
            <v>软垫总成B</v>
          </cell>
          <cell r="H2775" t="str">
            <v>EA</v>
          </cell>
          <cell r="I2775">
            <v>0</v>
          </cell>
          <cell r="J2775">
            <v>184.78800000000001</v>
          </cell>
          <cell r="K2775">
            <v>184.78800000000001</v>
          </cell>
          <cell r="L2775">
            <v>0</v>
          </cell>
          <cell r="M2775">
            <v>108</v>
          </cell>
          <cell r="N2775">
            <v>184.78800000000001</v>
          </cell>
          <cell r="O2775">
            <v>184.78800000000001</v>
          </cell>
          <cell r="P2775">
            <v>0</v>
          </cell>
          <cell r="Q2775">
            <v>19957.103999999999</v>
          </cell>
          <cell r="R2775">
            <v>-108</v>
          </cell>
        </row>
        <row r="2776">
          <cell r="E2776" t="str">
            <v>SHT0014358</v>
          </cell>
          <cell r="F2776" t="str">
            <v>上卧铺侧支撑</v>
          </cell>
          <cell r="G2776" t="str">
            <v>H4黑色</v>
          </cell>
          <cell r="H2776" t="str">
            <v>EA</v>
          </cell>
          <cell r="I2776">
            <v>0</v>
          </cell>
          <cell r="J2776">
            <v>4</v>
          </cell>
          <cell r="K2776">
            <v>4</v>
          </cell>
          <cell r="L2776">
            <v>0</v>
          </cell>
          <cell r="M2776">
            <v>616</v>
          </cell>
          <cell r="N2776">
            <v>4</v>
          </cell>
          <cell r="O2776">
            <v>4</v>
          </cell>
          <cell r="P2776">
            <v>0</v>
          </cell>
          <cell r="Q2776">
            <v>2464</v>
          </cell>
          <cell r="R2776">
            <v>-616</v>
          </cell>
        </row>
        <row r="2777">
          <cell r="E2777" t="str">
            <v>SHT0014364</v>
          </cell>
          <cell r="F2777" t="str">
            <v>靠背舒适性海绵下</v>
          </cell>
          <cell r="G2777" t="str">
            <v>H4-2,2</v>
          </cell>
          <cell r="H2777" t="str">
            <v>EA</v>
          </cell>
          <cell r="I2777">
            <v>2154</v>
          </cell>
          <cell r="J2777">
            <v>4.7507920515000004</v>
          </cell>
          <cell r="K2777">
            <v>5.1482999999999999</v>
          </cell>
          <cell r="L2777">
            <v>10233.206078931</v>
          </cell>
          <cell r="M2777">
            <v>0</v>
          </cell>
          <cell r="N2777">
            <v>4.9103300044999996</v>
          </cell>
          <cell r="O2777">
            <v>5.1482999999999999</v>
          </cell>
          <cell r="P2777">
            <v>-0.2379699955</v>
          </cell>
          <cell r="Q2777">
            <v>0</v>
          </cell>
          <cell r="R2777">
            <v>-73</v>
          </cell>
        </row>
        <row r="2778">
          <cell r="E2778" t="str">
            <v>SHT0014365</v>
          </cell>
          <cell r="F2778" t="str">
            <v>拉带总成左</v>
          </cell>
          <cell r="H2778" t="str">
            <v>EA</v>
          </cell>
          <cell r="I2778">
            <v>0</v>
          </cell>
          <cell r="J2778">
            <v>14.7</v>
          </cell>
          <cell r="K2778">
            <v>14.7</v>
          </cell>
          <cell r="L2778">
            <v>0</v>
          </cell>
          <cell r="M2778">
            <v>143</v>
          </cell>
          <cell r="N2778">
            <v>25.751978346600001</v>
          </cell>
          <cell r="O2778">
            <v>14.7</v>
          </cell>
          <cell r="P2778">
            <v>11.0519783466</v>
          </cell>
          <cell r="Q2778">
            <v>3682.5329035638001</v>
          </cell>
          <cell r="R2778">
            <v>-133</v>
          </cell>
        </row>
        <row r="2779">
          <cell r="E2779" t="str">
            <v>SHT0014379</v>
          </cell>
          <cell r="F2779" t="str">
            <v>驾驶员靠背面套总成</v>
          </cell>
          <cell r="G2779" t="str">
            <v>H20</v>
          </cell>
          <cell r="H2779" t="str">
            <v>EA</v>
          </cell>
          <cell r="I2779">
            <v>0</v>
          </cell>
          <cell r="J2779">
            <v>122.75</v>
          </cell>
          <cell r="K2779">
            <v>122.75</v>
          </cell>
          <cell r="L2779">
            <v>0</v>
          </cell>
          <cell r="M2779">
            <v>130</v>
          </cell>
          <cell r="N2779">
            <v>127.04603438620001</v>
          </cell>
          <cell r="O2779">
            <v>122.75</v>
          </cell>
          <cell r="P2779">
            <v>4.2960343861999997</v>
          </cell>
          <cell r="Q2779">
            <v>16515.984470206</v>
          </cell>
          <cell r="R2779">
            <v>0</v>
          </cell>
        </row>
        <row r="2780">
          <cell r="E2780" t="str">
            <v>SHT0014393</v>
          </cell>
          <cell r="F2780" t="str">
            <v>拉带总成右</v>
          </cell>
          <cell r="H2780" t="str">
            <v>EA</v>
          </cell>
          <cell r="I2780">
            <v>0</v>
          </cell>
          <cell r="J2780">
            <v>14.7</v>
          </cell>
          <cell r="K2780">
            <v>14.7</v>
          </cell>
          <cell r="L2780">
            <v>0</v>
          </cell>
          <cell r="M2780">
            <v>143</v>
          </cell>
          <cell r="N2780">
            <v>25.751978346600001</v>
          </cell>
          <cell r="O2780">
            <v>14.7</v>
          </cell>
          <cell r="P2780">
            <v>11.0519783466</v>
          </cell>
          <cell r="Q2780">
            <v>3682.5329035638001</v>
          </cell>
          <cell r="R2780">
            <v>-133</v>
          </cell>
        </row>
        <row r="2781">
          <cell r="E2781" t="str">
            <v>SHT0014445</v>
          </cell>
          <cell r="F2781" t="str">
            <v>副驾驶座椅操作说明书</v>
          </cell>
          <cell r="G2781" t="str">
            <v>H6</v>
          </cell>
          <cell r="H2781" t="str">
            <v>EA</v>
          </cell>
          <cell r="I2781">
            <v>2000</v>
          </cell>
          <cell r="J2781">
            <v>0.2583807809</v>
          </cell>
          <cell r="K2781">
            <v>0.28000000000000003</v>
          </cell>
          <cell r="L2781">
            <v>516.76156179999998</v>
          </cell>
          <cell r="M2781">
            <v>0</v>
          </cell>
          <cell r="N2781">
            <v>0.26705755320000002</v>
          </cell>
          <cell r="O2781">
            <v>0.28000000000000003</v>
          </cell>
          <cell r="P2781">
            <v>-1.29424468E-2</v>
          </cell>
          <cell r="Q2781">
            <v>0</v>
          </cell>
          <cell r="R2781">
            <v>0</v>
          </cell>
        </row>
        <row r="2782">
          <cell r="E2782" t="str">
            <v>SHT0014454</v>
          </cell>
          <cell r="F2782" t="str">
            <v>刺毛条1-6mm</v>
          </cell>
          <cell r="H2782" t="str">
            <v>EA</v>
          </cell>
          <cell r="I2782">
            <v>8179</v>
          </cell>
          <cell r="J2782">
            <v>0.73823080259999996</v>
          </cell>
          <cell r="K2782">
            <v>0.8</v>
          </cell>
          <cell r="L2782">
            <v>6037.9897344654</v>
          </cell>
          <cell r="M2782">
            <v>0</v>
          </cell>
          <cell r="N2782">
            <v>0.76302158060000003</v>
          </cell>
          <cell r="O2782">
            <v>0.8</v>
          </cell>
          <cell r="P2782">
            <v>-3.6978419399999997E-2</v>
          </cell>
          <cell r="Q2782">
            <v>0</v>
          </cell>
          <cell r="R2782">
            <v>-296</v>
          </cell>
        </row>
        <row r="2783">
          <cell r="E2783" t="str">
            <v>SHT0014455</v>
          </cell>
          <cell r="F2783" t="str">
            <v>刺毛条2-6mm</v>
          </cell>
          <cell r="H2783" t="str">
            <v>EA</v>
          </cell>
          <cell r="I2783">
            <v>6041</v>
          </cell>
          <cell r="J2783">
            <v>0.36911540129999998</v>
          </cell>
          <cell r="K2783">
            <v>0.4</v>
          </cell>
          <cell r="L2783">
            <v>2229.8261392533</v>
          </cell>
          <cell r="M2783">
            <v>0</v>
          </cell>
          <cell r="N2783">
            <v>0.38151079030000001</v>
          </cell>
          <cell r="O2783">
            <v>0.4</v>
          </cell>
          <cell r="P2783">
            <v>-1.8489209699999998E-2</v>
          </cell>
          <cell r="Q2783">
            <v>0</v>
          </cell>
          <cell r="R2783">
            <v>-296</v>
          </cell>
        </row>
        <row r="2784">
          <cell r="E2784" t="str">
            <v>SHT0014571</v>
          </cell>
          <cell r="F2784" t="str">
            <v>司机六孔腰托开关总成</v>
          </cell>
          <cell r="G2784" t="str">
            <v>H4-2.2</v>
          </cell>
          <cell r="H2784" t="str">
            <v>EA</v>
          </cell>
          <cell r="I2784">
            <v>350</v>
          </cell>
          <cell r="J2784">
            <v>75.0965283986</v>
          </cell>
          <cell r="K2784">
            <v>81.38</v>
          </cell>
          <cell r="L2784">
            <v>26283.784939509998</v>
          </cell>
          <cell r="M2784">
            <v>258</v>
          </cell>
          <cell r="N2784">
            <v>77.618370290599998</v>
          </cell>
          <cell r="O2784">
            <v>81.38</v>
          </cell>
          <cell r="P2784">
            <v>-3.7616297094000002</v>
          </cell>
          <cell r="Q2784">
            <v>20025.5395349748</v>
          </cell>
          <cell r="R2784">
            <v>-255</v>
          </cell>
        </row>
        <row r="2785">
          <cell r="E2785" t="str">
            <v>SHT0014613</v>
          </cell>
          <cell r="F2785" t="str">
            <v>仰角手柄</v>
          </cell>
          <cell r="G2785" t="str">
            <v>H4-2.2</v>
          </cell>
          <cell r="H2785" t="str">
            <v>EA</v>
          </cell>
          <cell r="I2785">
            <v>0</v>
          </cell>
          <cell r="J2785">
            <v>1.6</v>
          </cell>
          <cell r="K2785">
            <v>1.6</v>
          </cell>
          <cell r="L2785">
            <v>0</v>
          </cell>
          <cell r="M2785">
            <v>386</v>
          </cell>
          <cell r="N2785">
            <v>1.5446418123000001</v>
          </cell>
          <cell r="O2785">
            <v>1.6</v>
          </cell>
          <cell r="P2785">
            <v>-5.5358187699999999E-2</v>
          </cell>
          <cell r="Q2785">
            <v>596.23173954779998</v>
          </cell>
          <cell r="R2785">
            <v>-260</v>
          </cell>
        </row>
        <row r="2786">
          <cell r="E2786" t="str">
            <v>SHT0014630</v>
          </cell>
          <cell r="F2786" t="str">
            <v>靠背泡棉总成</v>
          </cell>
          <cell r="G2786" t="str">
            <v>J6L无通风+无扶手</v>
          </cell>
          <cell r="H2786" t="str">
            <v>EA</v>
          </cell>
          <cell r="I2786">
            <v>4274</v>
          </cell>
          <cell r="J2786">
            <v>34.402813249499999</v>
          </cell>
          <cell r="K2786">
            <v>35.192464064399999</v>
          </cell>
          <cell r="L2786">
            <v>147037.62382836299</v>
          </cell>
          <cell r="M2786">
            <v>1177</v>
          </cell>
          <cell r="N2786">
            <v>36.168423660499997</v>
          </cell>
          <cell r="O2786">
            <v>35.192464064399999</v>
          </cell>
          <cell r="P2786">
            <v>0.97595959610000005</v>
          </cell>
          <cell r="Q2786">
            <v>42570.234648408499</v>
          </cell>
          <cell r="R2786">
            <v>-1139</v>
          </cell>
        </row>
        <row r="2787">
          <cell r="E2787" t="str">
            <v>SHT0014645</v>
          </cell>
          <cell r="F2787" t="str">
            <v>阻尼器调节机构</v>
          </cell>
          <cell r="G2787" t="str">
            <v>H4-2.2</v>
          </cell>
          <cell r="H2787" t="str">
            <v>EA</v>
          </cell>
          <cell r="I2787">
            <v>1018</v>
          </cell>
          <cell r="J2787">
            <v>15.9181016819</v>
          </cell>
          <cell r="K2787">
            <v>17.25</v>
          </cell>
          <cell r="L2787">
            <v>16204.6275121742</v>
          </cell>
          <cell r="M2787">
            <v>0</v>
          </cell>
          <cell r="N2787">
            <v>16.4526528325</v>
          </cell>
          <cell r="O2787">
            <v>17.25</v>
          </cell>
          <cell r="P2787">
            <v>-0.79734716750000001</v>
          </cell>
          <cell r="Q2787">
            <v>0</v>
          </cell>
          <cell r="R2787">
            <v>-260</v>
          </cell>
        </row>
        <row r="2788">
          <cell r="E2788" t="str">
            <v>SHT0014647</v>
          </cell>
          <cell r="F2788" t="str">
            <v>驾驶员座椅总成</v>
          </cell>
          <cell r="G2788" t="str">
            <v>YZ166251000006/1</v>
          </cell>
          <cell r="H2788" t="str">
            <v>EA</v>
          </cell>
          <cell r="I2788">
            <v>72</v>
          </cell>
          <cell r="J2788">
            <v>926.17139685769996</v>
          </cell>
          <cell r="K2788">
            <v>992.17077689229995</v>
          </cell>
          <cell r="L2788">
            <v>66684.340573754394</v>
          </cell>
          <cell r="M2788">
            <v>0</v>
          </cell>
          <cell r="N2788">
            <v>966.00832891690004</v>
          </cell>
          <cell r="O2788">
            <v>992.17077689229995</v>
          </cell>
          <cell r="P2788">
            <v>-26.162447975399999</v>
          </cell>
          <cell r="Q2788">
            <v>0</v>
          </cell>
          <cell r="R2788">
            <v>-29</v>
          </cell>
        </row>
        <row r="2789">
          <cell r="E2789" t="str">
            <v>SHT0014650</v>
          </cell>
          <cell r="F2789" t="str">
            <v>主驾底座模块化总成</v>
          </cell>
          <cell r="G2789" t="str">
            <v>重汽价值版</v>
          </cell>
          <cell r="H2789" t="str">
            <v>EA</v>
          </cell>
          <cell r="I2789">
            <v>-99</v>
          </cell>
          <cell r="J2789">
            <v>498.05679576019998</v>
          </cell>
          <cell r="K2789">
            <v>539.73017000000004</v>
          </cell>
          <cell r="L2789">
            <v>-49307.6227802598</v>
          </cell>
          <cell r="M2789">
            <v>0</v>
          </cell>
          <cell r="N2789">
            <v>520.72797865560005</v>
          </cell>
          <cell r="O2789">
            <v>539.73017000000004</v>
          </cell>
          <cell r="P2789">
            <v>-19.0021913444</v>
          </cell>
          <cell r="Q2789">
            <v>0</v>
          </cell>
          <cell r="R2789">
            <v>0</v>
          </cell>
        </row>
        <row r="2790">
          <cell r="E2790" t="str">
            <v>SHT0014651</v>
          </cell>
          <cell r="F2790" t="str">
            <v>副驾驶员座椅总成</v>
          </cell>
          <cell r="G2790" t="str">
            <v>YZ166251000008/1</v>
          </cell>
          <cell r="H2790" t="str">
            <v>EA</v>
          </cell>
          <cell r="I2790">
            <v>73</v>
          </cell>
          <cell r="J2790">
            <v>418.49198276279998</v>
          </cell>
          <cell r="K2790">
            <v>442.49326359610001</v>
          </cell>
          <cell r="L2790">
            <v>30549.914741684399</v>
          </cell>
          <cell r="M2790">
            <v>0</v>
          </cell>
          <cell r="N2790">
            <v>432.75317881140001</v>
          </cell>
          <cell r="O2790">
            <v>442.49326359610001</v>
          </cell>
          <cell r="P2790">
            <v>-9.7400847847000005</v>
          </cell>
          <cell r="Q2790">
            <v>0</v>
          </cell>
          <cell r="R2790">
            <v>-33</v>
          </cell>
        </row>
        <row r="2791">
          <cell r="E2791" t="str">
            <v>SHT0014653</v>
          </cell>
          <cell r="F2791" t="str">
            <v>副司机底支架总成电泳</v>
          </cell>
          <cell r="G2791" t="str">
            <v>重汽价值版</v>
          </cell>
          <cell r="H2791" t="str">
            <v>EA</v>
          </cell>
          <cell r="I2791">
            <v>-100</v>
          </cell>
          <cell r="J2791">
            <v>74.609277613000003</v>
          </cell>
          <cell r="K2791">
            <v>80.851979999999998</v>
          </cell>
          <cell r="L2791">
            <v>-7460.9277613000004</v>
          </cell>
          <cell r="M2791">
            <v>0</v>
          </cell>
          <cell r="N2791">
            <v>80.214570294300003</v>
          </cell>
          <cell r="O2791">
            <v>80.851979999999998</v>
          </cell>
          <cell r="P2791">
            <v>-0.6374097057</v>
          </cell>
          <cell r="Q2791">
            <v>0</v>
          </cell>
          <cell r="R2791">
            <v>0</v>
          </cell>
        </row>
        <row r="2792">
          <cell r="E2792" t="str">
            <v>SHT0014655</v>
          </cell>
          <cell r="F2792" t="str">
            <v>副驾驶员坐垫总成</v>
          </cell>
          <cell r="G2792" t="str">
            <v>YZ166251000009/2</v>
          </cell>
          <cell r="H2792" t="str">
            <v>EA</v>
          </cell>
          <cell r="I2792">
            <v>73</v>
          </cell>
          <cell r="J2792">
            <v>119.927179811</v>
          </cell>
          <cell r="K2792">
            <v>123.26748066579999</v>
          </cell>
          <cell r="L2792">
            <v>8754.6841262029993</v>
          </cell>
          <cell r="M2792">
            <v>0</v>
          </cell>
          <cell r="N2792">
            <v>124.3971168339</v>
          </cell>
          <cell r="O2792">
            <v>123.26748066579999</v>
          </cell>
          <cell r="P2792">
            <v>1.1296361681</v>
          </cell>
          <cell r="Q2792">
            <v>0</v>
          </cell>
          <cell r="R2792">
            <v>-33</v>
          </cell>
        </row>
        <row r="2793">
          <cell r="E2793" t="str">
            <v>SHT0014664</v>
          </cell>
          <cell r="F2793" t="str">
            <v>驾驶员靠背泡沫总成</v>
          </cell>
          <cell r="G2793" t="str">
            <v>重汽价值版</v>
          </cell>
          <cell r="H2793" t="str">
            <v>EA</v>
          </cell>
          <cell r="I2793">
            <v>41</v>
          </cell>
          <cell r="J2793">
            <v>32.627678560200003</v>
          </cell>
          <cell r="K2793">
            <v>33.2688004265</v>
          </cell>
          <cell r="L2793">
            <v>1337.7348209682</v>
          </cell>
          <cell r="M2793">
            <v>47</v>
          </cell>
          <cell r="N2793">
            <v>33.761411387999999</v>
          </cell>
          <cell r="O2793">
            <v>33.2688004265</v>
          </cell>
          <cell r="P2793">
            <v>0.4926109615</v>
          </cell>
          <cell r="Q2793">
            <v>1586.786335236</v>
          </cell>
          <cell r="R2793">
            <v>0</v>
          </cell>
        </row>
        <row r="2794">
          <cell r="E2794" t="str">
            <v>SHT0014666</v>
          </cell>
          <cell r="F2794" t="str">
            <v>调角器右罩壳</v>
          </cell>
          <cell r="G2794" t="str">
            <v>重汽价值版</v>
          </cell>
          <cell r="H2794" t="str">
            <v>EA</v>
          </cell>
          <cell r="I2794">
            <v>-99</v>
          </cell>
          <cell r="J2794">
            <v>7.1607649625000001</v>
          </cell>
          <cell r="K2794">
            <v>7.7599200000000002</v>
          </cell>
          <cell r="L2794">
            <v>-708.91573128749997</v>
          </cell>
          <cell r="M2794">
            <v>0</v>
          </cell>
          <cell r="N2794">
            <v>7.4012330300000002</v>
          </cell>
          <cell r="O2794">
            <v>7.7599200000000002</v>
          </cell>
          <cell r="P2794">
            <v>-0.35868696999999999</v>
          </cell>
          <cell r="Q2794">
            <v>0</v>
          </cell>
          <cell r="R2794">
            <v>0</v>
          </cell>
        </row>
        <row r="2795">
          <cell r="E2795" t="str">
            <v>SHT0014814</v>
          </cell>
          <cell r="F2795" t="str">
            <v>左座椅总成（工程车）V5</v>
          </cell>
          <cell r="G2795" t="str">
            <v>EZ16B251000001</v>
          </cell>
          <cell r="H2795" t="str">
            <v>EA</v>
          </cell>
          <cell r="I2795">
            <v>0</v>
          </cell>
          <cell r="J2795">
            <v>1053</v>
          </cell>
          <cell r="K2795">
            <v>1053</v>
          </cell>
          <cell r="L2795">
            <v>0</v>
          </cell>
          <cell r="M2795">
            <v>44</v>
          </cell>
          <cell r="N2795">
            <v>1053</v>
          </cell>
          <cell r="O2795">
            <v>1053</v>
          </cell>
          <cell r="P2795">
            <v>0</v>
          </cell>
          <cell r="Q2795">
            <v>46332</v>
          </cell>
          <cell r="R2795">
            <v>-44</v>
          </cell>
        </row>
        <row r="2796">
          <cell r="E2796" t="str">
            <v>SHT0014816</v>
          </cell>
          <cell r="F2796" t="str">
            <v>左座椅总成（豪华版）V5</v>
          </cell>
          <cell r="G2796" t="str">
            <v>EZ16B251000003</v>
          </cell>
          <cell r="H2796" t="str">
            <v>EA</v>
          </cell>
          <cell r="I2796">
            <v>0</v>
          </cell>
          <cell r="J2796">
            <v>1557</v>
          </cell>
          <cell r="K2796">
            <v>1557</v>
          </cell>
          <cell r="L2796">
            <v>0</v>
          </cell>
          <cell r="M2796">
            <v>36</v>
          </cell>
          <cell r="N2796">
            <v>1557</v>
          </cell>
          <cell r="O2796">
            <v>1557</v>
          </cell>
          <cell r="P2796">
            <v>0</v>
          </cell>
          <cell r="Q2796">
            <v>56052</v>
          </cell>
          <cell r="R2796">
            <v>-36</v>
          </cell>
        </row>
        <row r="2797">
          <cell r="E2797" t="str">
            <v>SHT0014817</v>
          </cell>
          <cell r="F2797" t="str">
            <v>右座椅总成V5</v>
          </cell>
          <cell r="G2797" t="str">
            <v>EZ16B251000004</v>
          </cell>
          <cell r="H2797" t="str">
            <v>EA</v>
          </cell>
          <cell r="I2797">
            <v>0</v>
          </cell>
          <cell r="J2797">
            <v>450</v>
          </cell>
          <cell r="K2797">
            <v>450</v>
          </cell>
          <cell r="L2797">
            <v>0</v>
          </cell>
          <cell r="M2797">
            <v>80</v>
          </cell>
          <cell r="N2797">
            <v>450</v>
          </cell>
          <cell r="O2797">
            <v>450</v>
          </cell>
          <cell r="P2797">
            <v>0</v>
          </cell>
          <cell r="Q2797">
            <v>36000</v>
          </cell>
          <cell r="R2797">
            <v>-80</v>
          </cell>
        </row>
        <row r="2798">
          <cell r="E2798" t="str">
            <v>SHT0014818</v>
          </cell>
          <cell r="F2798" t="str">
            <v>左座椅总成（工程车）V7</v>
          </cell>
          <cell r="G2798" t="str">
            <v>EZ164251000001</v>
          </cell>
          <cell r="H2798" t="str">
            <v>EA</v>
          </cell>
          <cell r="I2798">
            <v>0</v>
          </cell>
          <cell r="J2798">
            <v>1053</v>
          </cell>
          <cell r="K2798">
            <v>1053</v>
          </cell>
          <cell r="L2798">
            <v>0</v>
          </cell>
          <cell r="M2798">
            <v>252</v>
          </cell>
          <cell r="N2798">
            <v>1053</v>
          </cell>
          <cell r="O2798">
            <v>1053</v>
          </cell>
          <cell r="P2798">
            <v>0</v>
          </cell>
          <cell r="Q2798">
            <v>265356</v>
          </cell>
          <cell r="R2798">
            <v>-252</v>
          </cell>
        </row>
        <row r="2799">
          <cell r="E2799" t="str">
            <v>SHT0014819</v>
          </cell>
          <cell r="F2799" t="str">
            <v>左座椅总成（公路车）V7</v>
          </cell>
          <cell r="G2799" t="str">
            <v>EZ164251000002</v>
          </cell>
          <cell r="H2799" t="str">
            <v>EA</v>
          </cell>
          <cell r="I2799">
            <v>0</v>
          </cell>
          <cell r="J2799">
            <v>1234.8</v>
          </cell>
          <cell r="K2799">
            <v>1234.8</v>
          </cell>
          <cell r="L2799">
            <v>0</v>
          </cell>
          <cell r="M2799">
            <v>60</v>
          </cell>
          <cell r="N2799">
            <v>1234.8</v>
          </cell>
          <cell r="O2799">
            <v>1234.8</v>
          </cell>
          <cell r="P2799">
            <v>0</v>
          </cell>
          <cell r="Q2799">
            <v>74088</v>
          </cell>
          <cell r="R2799">
            <v>-60</v>
          </cell>
        </row>
        <row r="2800">
          <cell r="E2800" t="str">
            <v>SHT0014821</v>
          </cell>
          <cell r="F2800" t="str">
            <v>右座椅总成V7</v>
          </cell>
          <cell r="G2800" t="str">
            <v>EZ164251000004</v>
          </cell>
          <cell r="H2800" t="str">
            <v>EA</v>
          </cell>
          <cell r="I2800">
            <v>0</v>
          </cell>
          <cell r="J2800">
            <v>1234.8</v>
          </cell>
          <cell r="K2800">
            <v>1234.8</v>
          </cell>
          <cell r="L2800">
            <v>0</v>
          </cell>
          <cell r="M2800">
            <v>469</v>
          </cell>
          <cell r="N2800">
            <v>450</v>
          </cell>
          <cell r="O2800">
            <v>1234.8</v>
          </cell>
          <cell r="P2800">
            <v>-784.8</v>
          </cell>
          <cell r="Q2800">
            <v>211050</v>
          </cell>
          <cell r="R2800">
            <v>-469</v>
          </cell>
        </row>
        <row r="2801">
          <cell r="E2801" t="str">
            <v>SHT0014851</v>
          </cell>
          <cell r="F2801" t="str">
            <v>驾驶员靠背调节手柄移印</v>
          </cell>
          <cell r="G2801" t="str">
            <v>H6</v>
          </cell>
          <cell r="H2801" t="str">
            <v>EA</v>
          </cell>
          <cell r="I2801">
            <v>-1769</v>
          </cell>
          <cell r="J2801">
            <v>19.370364207400002</v>
          </cell>
          <cell r="K2801">
            <v>20.991119999999999</v>
          </cell>
          <cell r="L2801">
            <v>-34266.174282890599</v>
          </cell>
          <cell r="M2801">
            <v>0</v>
          </cell>
          <cell r="N2801">
            <v>19.907328416599999</v>
          </cell>
          <cell r="O2801">
            <v>20.991119999999999</v>
          </cell>
          <cell r="P2801">
            <v>-1.0837915834</v>
          </cell>
          <cell r="Q2801">
            <v>0</v>
          </cell>
          <cell r="R2801">
            <v>-155</v>
          </cell>
        </row>
        <row r="2802">
          <cell r="E2802" t="str">
            <v>SHT0014852</v>
          </cell>
          <cell r="F2802" t="str">
            <v>副驾高配靠背调节手柄移印</v>
          </cell>
          <cell r="G2802" t="str">
            <v>H6</v>
          </cell>
          <cell r="H2802" t="str">
            <v>EA</v>
          </cell>
          <cell r="I2802">
            <v>-304</v>
          </cell>
          <cell r="J2802">
            <v>8.1190439117000004</v>
          </cell>
          <cell r="K2802">
            <v>8.7983799999999999</v>
          </cell>
          <cell r="L2802">
            <v>-2468.1893491567998</v>
          </cell>
          <cell r="M2802">
            <v>0</v>
          </cell>
          <cell r="N2802">
            <v>8.2237321428999994</v>
          </cell>
          <cell r="O2802">
            <v>8.7983799999999999</v>
          </cell>
          <cell r="P2802">
            <v>-0.57464785709999999</v>
          </cell>
          <cell r="Q2802">
            <v>0</v>
          </cell>
          <cell r="R2802">
            <v>-73</v>
          </cell>
        </row>
        <row r="2803">
          <cell r="E2803" t="str">
            <v>SHT0014853</v>
          </cell>
          <cell r="F2803" t="str">
            <v>副驾标配靠背调节手柄移印</v>
          </cell>
          <cell r="G2803" t="str">
            <v>H6</v>
          </cell>
          <cell r="H2803" t="str">
            <v>EA</v>
          </cell>
          <cell r="I2803">
            <v>-1162</v>
          </cell>
          <cell r="J2803">
            <v>7.7383382867000003</v>
          </cell>
          <cell r="K2803">
            <v>8.3858200000000007</v>
          </cell>
          <cell r="L2803">
            <v>-8991.9490891454006</v>
          </cell>
          <cell r="M2803">
            <v>0</v>
          </cell>
          <cell r="N2803">
            <v>7.8848837966999996</v>
          </cell>
          <cell r="O2803">
            <v>8.3858200000000007</v>
          </cell>
          <cell r="P2803">
            <v>-0.50093620329999999</v>
          </cell>
          <cell r="Q2803">
            <v>0</v>
          </cell>
          <cell r="R2803">
            <v>-78</v>
          </cell>
        </row>
        <row r="2804">
          <cell r="E2804" t="str">
            <v>SHT0014931</v>
          </cell>
          <cell r="F2804" t="str">
            <v>定位弹片</v>
          </cell>
          <cell r="G2804" t="str">
            <v>H4-2.2 固定仰角手柄</v>
          </cell>
          <cell r="H2804" t="str">
            <v>EA</v>
          </cell>
          <cell r="I2804">
            <v>0</v>
          </cell>
          <cell r="J2804">
            <v>0.52249999999999996</v>
          </cell>
          <cell r="K2804">
            <v>0.52249999999999996</v>
          </cell>
          <cell r="L2804">
            <v>0</v>
          </cell>
          <cell r="M2804">
            <v>500</v>
          </cell>
          <cell r="N2804">
            <v>0.49834846989999998</v>
          </cell>
          <cell r="O2804">
            <v>0.52249999999999996</v>
          </cell>
          <cell r="P2804">
            <v>-2.4151530099999999E-2</v>
          </cell>
          <cell r="Q2804">
            <v>249.17423495</v>
          </cell>
          <cell r="R2804">
            <v>-252</v>
          </cell>
        </row>
        <row r="2805">
          <cell r="E2805" t="str">
            <v>SHT0014935</v>
          </cell>
          <cell r="F2805" t="str">
            <v>左座椅总成豪华版无忧换挡</v>
          </cell>
          <cell r="G2805" t="str">
            <v>EZ16B251000007</v>
          </cell>
          <cell r="H2805" t="str">
            <v>EA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1</v>
          </cell>
          <cell r="N2805">
            <v>1752.66</v>
          </cell>
          <cell r="O2805">
            <v>0</v>
          </cell>
          <cell r="P2805">
            <v>1752.66</v>
          </cell>
          <cell r="Q2805">
            <v>1752.66</v>
          </cell>
          <cell r="R2805">
            <v>-1</v>
          </cell>
        </row>
        <row r="2806">
          <cell r="E2806" t="str">
            <v>SHT0014936</v>
          </cell>
          <cell r="F2806" t="str">
            <v>左座椅总成工程车无忧换挡</v>
          </cell>
          <cell r="G2806" t="str">
            <v>EZ164251000006</v>
          </cell>
          <cell r="H2806" t="str">
            <v>EA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210</v>
          </cell>
          <cell r="N2806">
            <v>1343.16</v>
          </cell>
          <cell r="O2806">
            <v>0</v>
          </cell>
          <cell r="P2806">
            <v>1343.16</v>
          </cell>
          <cell r="Q2806">
            <v>282063.59999999998</v>
          </cell>
          <cell r="R2806">
            <v>-210</v>
          </cell>
        </row>
        <row r="2807">
          <cell r="E2807" t="str">
            <v>SHT0014937</v>
          </cell>
          <cell r="F2807" t="str">
            <v>左座椅总成公路车无忧换挡</v>
          </cell>
          <cell r="G2807" t="str">
            <v>EZ164251000007</v>
          </cell>
          <cell r="H2807" t="str">
            <v>EA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4</v>
          </cell>
          <cell r="N2807">
            <v>1479.96</v>
          </cell>
          <cell r="O2807">
            <v>0</v>
          </cell>
          <cell r="P2807">
            <v>1479.96</v>
          </cell>
          <cell r="Q2807">
            <v>5919.84</v>
          </cell>
          <cell r="R2807">
            <v>-4</v>
          </cell>
        </row>
        <row r="2808">
          <cell r="E2808" t="str">
            <v>SHT0014941</v>
          </cell>
          <cell r="F2808" t="str">
            <v>主驾高配安全带总成</v>
          </cell>
          <cell r="G2808" t="str">
            <v>H6</v>
          </cell>
          <cell r="H2808" t="str">
            <v>EA</v>
          </cell>
          <cell r="I2808">
            <v>200</v>
          </cell>
          <cell r="J2808">
            <v>162.8721708324</v>
          </cell>
          <cell r="K2808">
            <v>176.5</v>
          </cell>
          <cell r="L2808">
            <v>32574.434166480001</v>
          </cell>
          <cell r="M2808">
            <v>0</v>
          </cell>
          <cell r="N2808">
            <v>168.3416362287</v>
          </cell>
          <cell r="O2808">
            <v>176.5</v>
          </cell>
          <cell r="P2808">
            <v>-8.1583637712999995</v>
          </cell>
          <cell r="Q2808">
            <v>0</v>
          </cell>
          <cell r="R2808">
            <v>0</v>
          </cell>
        </row>
        <row r="2809">
          <cell r="E2809" t="str">
            <v>SHT0014948</v>
          </cell>
          <cell r="F2809" t="str">
            <v>驾驶员座椅总成</v>
          </cell>
          <cell r="G2809" t="str">
            <v>H568100000139</v>
          </cell>
          <cell r="H2809" t="str">
            <v>EA</v>
          </cell>
          <cell r="I2809">
            <v>34</v>
          </cell>
          <cell r="J2809">
            <v>1297.6610640882</v>
          </cell>
          <cell r="K2809">
            <v>1397.6356605005999</v>
          </cell>
          <cell r="L2809">
            <v>44120.476178998797</v>
          </cell>
          <cell r="M2809">
            <v>16</v>
          </cell>
          <cell r="N2809">
            <v>1309.2919751188999</v>
          </cell>
          <cell r="O2809">
            <v>1397.6356605005999</v>
          </cell>
          <cell r="P2809">
            <v>-88.343685381699999</v>
          </cell>
          <cell r="Q2809">
            <v>20948.671601902399</v>
          </cell>
          <cell r="R2809">
            <v>-38</v>
          </cell>
        </row>
        <row r="2810">
          <cell r="E2810" t="str">
            <v>SHT0014949</v>
          </cell>
          <cell r="F2810" t="str">
            <v>驾驶员座椅总成</v>
          </cell>
          <cell r="G2810" t="str">
            <v>H568100000140</v>
          </cell>
          <cell r="H2810" t="str">
            <v>EA</v>
          </cell>
          <cell r="I2810">
            <v>19</v>
          </cell>
          <cell r="J2810">
            <v>1735.1782226103001</v>
          </cell>
          <cell r="K2810">
            <v>1871.7607248653001</v>
          </cell>
          <cell r="L2810">
            <v>32968.386229595701</v>
          </cell>
          <cell r="M2810">
            <v>16</v>
          </cell>
          <cell r="N2810">
            <v>1754.7573881636999</v>
          </cell>
          <cell r="O2810">
            <v>1871.7607248653001</v>
          </cell>
          <cell r="P2810">
            <v>-117.00333670160001</v>
          </cell>
          <cell r="Q2810">
            <v>28076.118210619199</v>
          </cell>
          <cell r="R2810">
            <v>-26</v>
          </cell>
        </row>
        <row r="2811">
          <cell r="E2811" t="str">
            <v>SHT0014950</v>
          </cell>
          <cell r="F2811" t="str">
            <v>驾驶员靠背总成</v>
          </cell>
          <cell r="G2811" t="str">
            <v>H568100000144</v>
          </cell>
          <cell r="H2811" t="str">
            <v>EA</v>
          </cell>
          <cell r="I2811">
            <v>0</v>
          </cell>
          <cell r="J2811">
            <v>281.83416143189999</v>
          </cell>
          <cell r="K2811">
            <v>281.83416143189999</v>
          </cell>
          <cell r="L2811">
            <v>0</v>
          </cell>
          <cell r="M2811">
            <v>2</v>
          </cell>
          <cell r="N2811">
            <v>287.17111143189999</v>
          </cell>
          <cell r="O2811">
            <v>281.83416143189999</v>
          </cell>
          <cell r="P2811">
            <v>5.3369499999999999</v>
          </cell>
          <cell r="Q2811">
            <v>574.34222286379998</v>
          </cell>
          <cell r="R2811">
            <v>-2</v>
          </cell>
        </row>
        <row r="2812">
          <cell r="E2812" t="str">
            <v>SHT0014955</v>
          </cell>
          <cell r="F2812" t="str">
            <v>坐垫面套总成</v>
          </cell>
          <cell r="G2812" t="str">
            <v>福田EST</v>
          </cell>
          <cell r="H2812" t="str">
            <v>EA</v>
          </cell>
          <cell r="I2812">
            <v>175</v>
          </cell>
          <cell r="J2812">
            <v>27.5729204786</v>
          </cell>
          <cell r="K2812">
            <v>29.88</v>
          </cell>
          <cell r="L2812">
            <v>4825.2610837550001</v>
          </cell>
          <cell r="M2812">
            <v>150</v>
          </cell>
          <cell r="N2812">
            <v>28.498856036900001</v>
          </cell>
          <cell r="O2812">
            <v>29.88</v>
          </cell>
          <cell r="P2812">
            <v>-1.3811439631</v>
          </cell>
          <cell r="Q2812">
            <v>4274.8284055349995</v>
          </cell>
          <cell r="R2812">
            <v>-48</v>
          </cell>
        </row>
        <row r="2813">
          <cell r="E2813" t="str">
            <v>SHT0014956</v>
          </cell>
          <cell r="F2813" t="str">
            <v>副驾驶员座椅总成</v>
          </cell>
          <cell r="G2813" t="str">
            <v>H568100000141</v>
          </cell>
          <cell r="H2813" t="str">
            <v>EA</v>
          </cell>
          <cell r="I2813">
            <v>63</v>
          </cell>
          <cell r="J2813">
            <v>456.43720596809999</v>
          </cell>
          <cell r="K2813">
            <v>486.62695350209998</v>
          </cell>
          <cell r="L2813">
            <v>28755.543975990298</v>
          </cell>
          <cell r="M2813">
            <v>52</v>
          </cell>
          <cell r="N2813">
            <v>472.3880908708</v>
          </cell>
          <cell r="O2813">
            <v>486.62695350209998</v>
          </cell>
          <cell r="P2813">
            <v>-14.2388626313</v>
          </cell>
          <cell r="Q2813">
            <v>24564.1807252816</v>
          </cell>
          <cell r="R2813">
            <v>-78</v>
          </cell>
        </row>
        <row r="2814">
          <cell r="E2814" t="str">
            <v>SHT0014958</v>
          </cell>
          <cell r="F2814" t="str">
            <v>靠背护面总成</v>
          </cell>
          <cell r="G2814" t="str">
            <v>福田EST</v>
          </cell>
          <cell r="H2814" t="str">
            <v>EA</v>
          </cell>
          <cell r="I2814">
            <v>175</v>
          </cell>
          <cell r="J2814">
            <v>68.876933886299994</v>
          </cell>
          <cell r="K2814">
            <v>74.64</v>
          </cell>
          <cell r="L2814">
            <v>12053.4634301025</v>
          </cell>
          <cell r="M2814">
            <v>150</v>
          </cell>
          <cell r="N2814">
            <v>71.189913473700003</v>
          </cell>
          <cell r="O2814">
            <v>74.64</v>
          </cell>
          <cell r="P2814">
            <v>-3.4500865262999998</v>
          </cell>
          <cell r="Q2814">
            <v>10678.487021055</v>
          </cell>
          <cell r="R2814">
            <v>-52</v>
          </cell>
        </row>
        <row r="2815">
          <cell r="E2815" t="str">
            <v>SHT0014960</v>
          </cell>
          <cell r="F2815" t="str">
            <v>座垫护面总成</v>
          </cell>
          <cell r="G2815" t="str">
            <v>福田EST</v>
          </cell>
          <cell r="H2815" t="str">
            <v>EA</v>
          </cell>
          <cell r="I2815">
            <v>236</v>
          </cell>
          <cell r="J2815">
            <v>27.416046433000002</v>
          </cell>
          <cell r="K2815">
            <v>29.71</v>
          </cell>
          <cell r="L2815">
            <v>6470.1869581880001</v>
          </cell>
          <cell r="M2815">
            <v>150</v>
          </cell>
          <cell r="N2815">
            <v>28.336713951</v>
          </cell>
          <cell r="O2815">
            <v>29.71</v>
          </cell>
          <cell r="P2815">
            <v>-1.3732860490000001</v>
          </cell>
          <cell r="Q2815">
            <v>4250.5070926500002</v>
          </cell>
          <cell r="R2815">
            <v>-52</v>
          </cell>
        </row>
        <row r="2816">
          <cell r="E2816" t="str">
            <v>SHT0014963</v>
          </cell>
          <cell r="F2816" t="str">
            <v>副驾靠背防尘罩</v>
          </cell>
          <cell r="G2816" t="str">
            <v>H6</v>
          </cell>
          <cell r="H2816" t="str">
            <v>EA</v>
          </cell>
          <cell r="I2816">
            <v>114</v>
          </cell>
          <cell r="J2816">
            <v>2.7222260846999999</v>
          </cell>
          <cell r="K2816">
            <v>2.95</v>
          </cell>
          <cell r="L2816">
            <v>310.33377365579997</v>
          </cell>
          <cell r="M2816">
            <v>30</v>
          </cell>
          <cell r="N2816">
            <v>2.8136420786</v>
          </cell>
          <cell r="O2816">
            <v>2.95</v>
          </cell>
          <cell r="P2816">
            <v>-0.1363579214</v>
          </cell>
          <cell r="Q2816">
            <v>84.409262358000007</v>
          </cell>
          <cell r="R2816">
            <v>-78</v>
          </cell>
        </row>
        <row r="2817">
          <cell r="E2817" t="str">
            <v>SHT0014998</v>
          </cell>
          <cell r="F2817" t="str">
            <v>驾驶员靠背护面总成</v>
          </cell>
          <cell r="G2817" t="str">
            <v>福田EST</v>
          </cell>
          <cell r="H2817" t="str">
            <v>EA</v>
          </cell>
          <cell r="I2817">
            <v>180</v>
          </cell>
          <cell r="J2817">
            <v>70.482585882099997</v>
          </cell>
          <cell r="K2817">
            <v>76.38</v>
          </cell>
          <cell r="L2817">
            <v>12686.865458778</v>
          </cell>
          <cell r="M2817">
            <v>150</v>
          </cell>
          <cell r="N2817">
            <v>72.8494854116</v>
          </cell>
          <cell r="O2817">
            <v>76.38</v>
          </cell>
          <cell r="P2817">
            <v>-3.5305145884</v>
          </cell>
          <cell r="Q2817">
            <v>10927.42281174</v>
          </cell>
          <cell r="R2817">
            <v>-16</v>
          </cell>
        </row>
        <row r="2818">
          <cell r="E2818" t="str">
            <v>SHT0015050</v>
          </cell>
          <cell r="F2818" t="str">
            <v>线束护套防护棉</v>
          </cell>
          <cell r="G2818" t="str">
            <v>H6</v>
          </cell>
          <cell r="H2818" t="str">
            <v>EA</v>
          </cell>
          <cell r="I2818">
            <v>0</v>
          </cell>
          <cell r="J2818">
            <v>1</v>
          </cell>
          <cell r="K2818">
            <v>1</v>
          </cell>
          <cell r="L2818">
            <v>0</v>
          </cell>
          <cell r="M2818">
            <v>270</v>
          </cell>
          <cell r="N2818">
            <v>0.95377697579999998</v>
          </cell>
          <cell r="O2818">
            <v>1</v>
          </cell>
          <cell r="P2818">
            <v>-4.6223024199999997E-2</v>
          </cell>
          <cell r="Q2818">
            <v>257.51978346599998</v>
          </cell>
          <cell r="R2818">
            <v>-228</v>
          </cell>
        </row>
        <row r="2819">
          <cell r="E2819" t="str">
            <v>SHT0015073</v>
          </cell>
          <cell r="F2819" t="str">
            <v>座垫泡沫总成</v>
          </cell>
          <cell r="G2819" t="str">
            <v>J6L</v>
          </cell>
          <cell r="H2819" t="str">
            <v>EA</v>
          </cell>
          <cell r="I2819">
            <v>0</v>
          </cell>
          <cell r="J2819">
            <v>24.203981445499998</v>
          </cell>
          <cell r="K2819">
            <v>24.203981445499998</v>
          </cell>
          <cell r="L2819">
            <v>0</v>
          </cell>
          <cell r="M2819">
            <v>10</v>
          </cell>
          <cell r="N2819">
            <v>25.115595754099999</v>
          </cell>
          <cell r="O2819">
            <v>24.203981445499998</v>
          </cell>
          <cell r="P2819">
            <v>0.91161430860000003</v>
          </cell>
          <cell r="Q2819">
            <v>251.15595754099999</v>
          </cell>
          <cell r="R2819">
            <v>0</v>
          </cell>
        </row>
        <row r="2820">
          <cell r="E2820" t="str">
            <v>SHT0015095</v>
          </cell>
          <cell r="F2820" t="str">
            <v>靠背泡沫总成</v>
          </cell>
          <cell r="G2820" t="str">
            <v>J6L-通风+无扶手</v>
          </cell>
          <cell r="H2820" t="str">
            <v>EA</v>
          </cell>
          <cell r="I2820">
            <v>1776</v>
          </cell>
          <cell r="J2820">
            <v>28.658543632699999</v>
          </cell>
          <cell r="K2820">
            <v>28.967560312100002</v>
          </cell>
          <cell r="L2820">
            <v>50897.573491675197</v>
          </cell>
          <cell r="M2820">
            <v>124</v>
          </cell>
          <cell r="N2820">
            <v>30.231253785</v>
          </cell>
          <cell r="O2820">
            <v>28.967560312100002</v>
          </cell>
          <cell r="P2820">
            <v>1.2636934729</v>
          </cell>
          <cell r="Q2820">
            <v>3748.6754693399998</v>
          </cell>
          <cell r="R2820">
            <v>0</v>
          </cell>
        </row>
        <row r="2821">
          <cell r="E2821" t="str">
            <v>SHT0015331</v>
          </cell>
          <cell r="F2821" t="str">
            <v>左侧翼无纺布</v>
          </cell>
          <cell r="G2821" t="str">
            <v>J6L</v>
          </cell>
          <cell r="H2821" t="str">
            <v>EA</v>
          </cell>
          <cell r="I2821">
            <v>4498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0</v>
          </cell>
          <cell r="P2821">
            <v>0</v>
          </cell>
          <cell r="Q2821">
            <v>0</v>
          </cell>
          <cell r="R2821">
            <v>-1333</v>
          </cell>
        </row>
        <row r="2822">
          <cell r="E2822" t="str">
            <v>SHT0015395</v>
          </cell>
          <cell r="F2822" t="str">
            <v>右侧翼无纺布</v>
          </cell>
          <cell r="G2822" t="str">
            <v>J6L</v>
          </cell>
          <cell r="H2822" t="str">
            <v>EA</v>
          </cell>
          <cell r="I2822">
            <v>0</v>
          </cell>
          <cell r="J2822">
            <v>0.6</v>
          </cell>
          <cell r="K2822">
            <v>0.6</v>
          </cell>
          <cell r="L2822">
            <v>0</v>
          </cell>
          <cell r="M2822">
            <v>800</v>
          </cell>
          <cell r="N2822">
            <v>0.6</v>
          </cell>
          <cell r="O2822">
            <v>0.6</v>
          </cell>
          <cell r="P2822">
            <v>0</v>
          </cell>
          <cell r="Q2822">
            <v>480</v>
          </cell>
          <cell r="R2822">
            <v>-800</v>
          </cell>
        </row>
        <row r="2823">
          <cell r="E2823" t="str">
            <v>SLT0000001</v>
          </cell>
          <cell r="F2823" t="str">
            <v>L项目端盖</v>
          </cell>
          <cell r="G2823" t="str">
            <v>轻卡黑色</v>
          </cell>
          <cell r="H2823" t="str">
            <v>EA</v>
          </cell>
          <cell r="I2823">
            <v>-17712</v>
          </cell>
          <cell r="J2823">
            <v>0.70656992910000005</v>
          </cell>
          <cell r="K2823">
            <v>0.76568999999999998</v>
          </cell>
          <cell r="L2823">
            <v>-12514.7665842192</v>
          </cell>
          <cell r="M2823">
            <v>0</v>
          </cell>
          <cell r="N2823">
            <v>0.73029749259999999</v>
          </cell>
          <cell r="O2823">
            <v>0.76568999999999998</v>
          </cell>
          <cell r="P2823">
            <v>-3.5392507400000002E-2</v>
          </cell>
          <cell r="Q2823">
            <v>0</v>
          </cell>
          <cell r="R2823">
            <v>-7060</v>
          </cell>
        </row>
        <row r="2824">
          <cell r="E2824" t="str">
            <v>SLT0000004</v>
          </cell>
          <cell r="F2824" t="str">
            <v>副驾驶员大背泡沫总成</v>
          </cell>
          <cell r="G2824" t="str">
            <v>长沙右舵1695</v>
          </cell>
          <cell r="H2824" t="str">
            <v>EA</v>
          </cell>
          <cell r="I2824">
            <v>31</v>
          </cell>
          <cell r="J2824">
            <v>33.671902322699999</v>
          </cell>
          <cell r="K2824">
            <v>34.400396408399999</v>
          </cell>
          <cell r="L2824">
            <v>1043.8289720037001</v>
          </cell>
          <cell r="M2824">
            <v>24</v>
          </cell>
          <cell r="N2824">
            <v>34.840701581499999</v>
          </cell>
          <cell r="O2824">
            <v>34.400396408399999</v>
          </cell>
          <cell r="P2824">
            <v>0.4403051731</v>
          </cell>
          <cell r="Q2824">
            <v>836.17683795599999</v>
          </cell>
          <cell r="R2824">
            <v>-22</v>
          </cell>
        </row>
        <row r="2825">
          <cell r="E2825" t="str">
            <v>SLT0000011</v>
          </cell>
          <cell r="F2825" t="str">
            <v>副驾驶员座垫包装膜</v>
          </cell>
          <cell r="G2825" t="str">
            <v>M4-2060</v>
          </cell>
          <cell r="H2825" t="str">
            <v>EA</v>
          </cell>
          <cell r="I2825">
            <v>1623</v>
          </cell>
          <cell r="J2825">
            <v>1.2180808244000001</v>
          </cell>
          <cell r="K2825">
            <v>1.32</v>
          </cell>
          <cell r="L2825">
            <v>1976.9451780012</v>
          </cell>
          <cell r="M2825">
            <v>4670</v>
          </cell>
          <cell r="N2825">
            <v>1.2589856080999999</v>
          </cell>
          <cell r="O2825">
            <v>1.32</v>
          </cell>
          <cell r="P2825">
            <v>-6.1014391899999999E-2</v>
          </cell>
          <cell r="Q2825">
            <v>5879.4627898270001</v>
          </cell>
          <cell r="R2825">
            <v>-4992</v>
          </cell>
        </row>
        <row r="2826">
          <cell r="E2826" t="str">
            <v>SLT0000012</v>
          </cell>
          <cell r="F2826" t="str">
            <v>M3右舵1695副司机背</v>
          </cell>
          <cell r="G2826" t="str">
            <v>骨架</v>
          </cell>
          <cell r="H2826" t="str">
            <v>EA</v>
          </cell>
          <cell r="I2826">
            <v>0</v>
          </cell>
          <cell r="J2826">
            <v>21.4</v>
          </cell>
          <cell r="K2826">
            <v>21.4</v>
          </cell>
          <cell r="L2826">
            <v>0</v>
          </cell>
          <cell r="M2826">
            <v>22</v>
          </cell>
          <cell r="N2826">
            <v>21.4</v>
          </cell>
          <cell r="O2826">
            <v>21.4</v>
          </cell>
          <cell r="P2826">
            <v>0</v>
          </cell>
          <cell r="Q2826">
            <v>470.8</v>
          </cell>
          <cell r="R2826">
            <v>-22</v>
          </cell>
        </row>
        <row r="2827">
          <cell r="E2827" t="str">
            <v>SLT0000015</v>
          </cell>
          <cell r="F2827" t="str">
            <v>M3右舵司机罩壳（灰）</v>
          </cell>
          <cell r="G2827" t="str">
            <v>注塑件</v>
          </cell>
          <cell r="H2827" t="str">
            <v>EA</v>
          </cell>
          <cell r="I2827">
            <v>0</v>
          </cell>
          <cell r="J2827">
            <v>1.4757</v>
          </cell>
          <cell r="K2827">
            <v>1.4757</v>
          </cell>
          <cell r="L2827">
            <v>0</v>
          </cell>
          <cell r="M2827">
            <v>39</v>
          </cell>
          <cell r="N2827">
            <v>1.4757</v>
          </cell>
          <cell r="O2827">
            <v>1.4757</v>
          </cell>
          <cell r="P2827">
            <v>0</v>
          </cell>
          <cell r="Q2827">
            <v>57.552300000000002</v>
          </cell>
          <cell r="R2827">
            <v>-39</v>
          </cell>
        </row>
        <row r="2828">
          <cell r="E2828" t="str">
            <v>SLT0000016</v>
          </cell>
          <cell r="F2828" t="str">
            <v>欧马可右舵手柄</v>
          </cell>
          <cell r="H2828" t="str">
            <v>Ea</v>
          </cell>
          <cell r="I2828">
            <v>0</v>
          </cell>
          <cell r="J2828">
            <v>2.3727399999999998</v>
          </cell>
          <cell r="K2828">
            <v>2.3727399999999998</v>
          </cell>
          <cell r="L2828">
            <v>0</v>
          </cell>
          <cell r="M2828">
            <v>24</v>
          </cell>
          <cell r="N2828">
            <v>2.3727399999999998</v>
          </cell>
          <cell r="O2828">
            <v>2.3727399999999998</v>
          </cell>
          <cell r="P2828">
            <v>0</v>
          </cell>
          <cell r="Q2828">
            <v>56.94576</v>
          </cell>
          <cell r="R2828">
            <v>-24</v>
          </cell>
        </row>
        <row r="2829">
          <cell r="E2829" t="str">
            <v>SLT0000019</v>
          </cell>
          <cell r="F2829" t="str">
            <v>驾驶员靠背泡沫总成</v>
          </cell>
          <cell r="G2829" t="str">
            <v>右舵欧马可</v>
          </cell>
          <cell r="H2829" t="str">
            <v>EA</v>
          </cell>
          <cell r="I2829">
            <v>0</v>
          </cell>
          <cell r="J2829">
            <v>30.6338450692</v>
          </cell>
          <cell r="K2829">
            <v>30.6338450692</v>
          </cell>
          <cell r="L2829">
            <v>0</v>
          </cell>
          <cell r="M2829">
            <v>53</v>
          </cell>
          <cell r="N2829">
            <v>31.248251635999999</v>
          </cell>
          <cell r="O2829">
            <v>30.6338450692</v>
          </cell>
          <cell r="P2829">
            <v>0.61440656680000005</v>
          </cell>
          <cell r="Q2829">
            <v>1656.157336708</v>
          </cell>
          <cell r="R2829">
            <v>-24</v>
          </cell>
        </row>
        <row r="2830">
          <cell r="E2830" t="str">
            <v>SLT0000024</v>
          </cell>
          <cell r="F2830" t="str">
            <v>驾驶员座垫包装膜</v>
          </cell>
          <cell r="G2830" t="str">
            <v>M4-2060</v>
          </cell>
          <cell r="H2830" t="str">
            <v>EA</v>
          </cell>
          <cell r="I2830">
            <v>26</v>
          </cell>
          <cell r="J2830">
            <v>0.82340418150000005</v>
          </cell>
          <cell r="K2830">
            <v>0.89229999999999998</v>
          </cell>
          <cell r="L2830">
            <v>21.408508719</v>
          </cell>
          <cell r="M2830">
            <v>800</v>
          </cell>
          <cell r="N2830">
            <v>0.85105519549999997</v>
          </cell>
          <cell r="O2830">
            <v>0.89229999999999998</v>
          </cell>
          <cell r="P2830">
            <v>-4.1244804500000003E-2</v>
          </cell>
          <cell r="Q2830">
            <v>680.84415639999997</v>
          </cell>
          <cell r="R2830">
            <v>-713</v>
          </cell>
        </row>
        <row r="2831">
          <cell r="E2831" t="str">
            <v>SLT0000026</v>
          </cell>
          <cell r="F2831" t="str">
            <v>M3右舵司机调角器</v>
          </cell>
          <cell r="G2831" t="str">
            <v>调角器</v>
          </cell>
          <cell r="H2831" t="str">
            <v>EA</v>
          </cell>
          <cell r="I2831">
            <v>0</v>
          </cell>
          <cell r="J2831">
            <v>24.5168</v>
          </cell>
          <cell r="K2831">
            <v>24.5168</v>
          </cell>
          <cell r="L2831">
            <v>0</v>
          </cell>
          <cell r="M2831">
            <v>24</v>
          </cell>
          <cell r="N2831">
            <v>24.5168</v>
          </cell>
          <cell r="O2831">
            <v>24.5168</v>
          </cell>
          <cell r="P2831">
            <v>0</v>
          </cell>
          <cell r="Q2831">
            <v>588.40319999999997</v>
          </cell>
          <cell r="R2831">
            <v>-24</v>
          </cell>
        </row>
        <row r="2832">
          <cell r="E2832" t="str">
            <v>SLT0000037</v>
          </cell>
          <cell r="F2832" t="str">
            <v>M3驾驶员靠背骨架（左）</v>
          </cell>
          <cell r="G2832" t="str">
            <v>骨架</v>
          </cell>
          <cell r="H2832" t="str">
            <v>EA</v>
          </cell>
          <cell r="I2832">
            <v>74</v>
          </cell>
          <cell r="J2832">
            <v>24.268414848300001</v>
          </cell>
          <cell r="K2832">
            <v>26.298999999999999</v>
          </cell>
          <cell r="L2832">
            <v>1795.8626987742</v>
          </cell>
          <cell r="M2832">
            <v>0</v>
          </cell>
          <cell r="N2832">
            <v>25.083380686600002</v>
          </cell>
          <cell r="O2832">
            <v>26.298999999999999</v>
          </cell>
          <cell r="P2832">
            <v>-1.2156193134</v>
          </cell>
          <cell r="Q2832">
            <v>0</v>
          </cell>
          <cell r="R2832">
            <v>0</v>
          </cell>
        </row>
        <row r="2833">
          <cell r="E2833" t="str">
            <v>SLT0000038</v>
          </cell>
          <cell r="F2833" t="str">
            <v>M3驾驶员座垫骨架座框</v>
          </cell>
          <cell r="G2833" t="str">
            <v>骨架</v>
          </cell>
          <cell r="H2833" t="str">
            <v>EA</v>
          </cell>
          <cell r="I2833">
            <v>96</v>
          </cell>
          <cell r="J2833">
            <v>16.397213472800001</v>
          </cell>
          <cell r="K2833">
            <v>17.769200000000001</v>
          </cell>
          <cell r="L2833">
            <v>1574.1324933888</v>
          </cell>
          <cell r="M2833">
            <v>0</v>
          </cell>
          <cell r="N2833">
            <v>16.9478538384</v>
          </cell>
          <cell r="O2833">
            <v>17.769200000000001</v>
          </cell>
          <cell r="P2833">
            <v>-0.82134616159999996</v>
          </cell>
          <cell r="Q2833">
            <v>0</v>
          </cell>
          <cell r="R2833">
            <v>0</v>
          </cell>
        </row>
        <row r="2834">
          <cell r="E2834" t="str">
            <v>SLT0000039</v>
          </cell>
          <cell r="F2834" t="str">
            <v>M3驾驶员滑道连接板</v>
          </cell>
          <cell r="G2834" t="str">
            <v>骨架</v>
          </cell>
          <cell r="H2834" t="str">
            <v>EA</v>
          </cell>
          <cell r="I2834">
            <v>268</v>
          </cell>
          <cell r="J2834">
            <v>2.8393279458</v>
          </cell>
          <cell r="K2834">
            <v>3.0769000000000002</v>
          </cell>
          <cell r="L2834">
            <v>760.93988947440005</v>
          </cell>
          <cell r="M2834">
            <v>0</v>
          </cell>
          <cell r="N2834">
            <v>2.9346763768000002</v>
          </cell>
          <cell r="O2834">
            <v>3.0769000000000002</v>
          </cell>
          <cell r="P2834">
            <v>-0.14222362320000001</v>
          </cell>
          <cell r="Q2834">
            <v>0</v>
          </cell>
          <cell r="R2834">
            <v>0</v>
          </cell>
        </row>
        <row r="2835">
          <cell r="E2835" t="str">
            <v>SLT0000047</v>
          </cell>
          <cell r="F2835" t="str">
            <v>驾驶员座垫泡沫总成</v>
          </cell>
          <cell r="G2835" t="str">
            <v>右舵欧马可</v>
          </cell>
          <cell r="H2835" t="str">
            <v>EA</v>
          </cell>
          <cell r="I2835">
            <v>83</v>
          </cell>
          <cell r="J2835">
            <v>27.8322148078</v>
          </cell>
          <cell r="K2835">
            <v>28.0720909582</v>
          </cell>
          <cell r="L2835">
            <v>2310.0738290474001</v>
          </cell>
          <cell r="M2835">
            <v>0</v>
          </cell>
          <cell r="N2835">
            <v>28.804909547200001</v>
          </cell>
          <cell r="O2835">
            <v>28.0720909582</v>
          </cell>
          <cell r="P2835">
            <v>0.73281858899999996</v>
          </cell>
          <cell r="Q2835">
            <v>0</v>
          </cell>
          <cell r="R2835">
            <v>-24</v>
          </cell>
        </row>
        <row r="2836">
          <cell r="E2836" t="str">
            <v>SLT0000048</v>
          </cell>
          <cell r="F2836" t="str">
            <v>M3右舵80司机背布套</v>
          </cell>
          <cell r="H2836" t="str">
            <v>EA</v>
          </cell>
          <cell r="I2836">
            <v>47</v>
          </cell>
          <cell r="J2836">
            <v>27.277628157500001</v>
          </cell>
          <cell r="K2836">
            <v>29.56</v>
          </cell>
          <cell r="L2836">
            <v>1282.0485234025</v>
          </cell>
          <cell r="M2836">
            <v>2</v>
          </cell>
          <cell r="N2836">
            <v>28.1936474046</v>
          </cell>
          <cell r="O2836">
            <v>29.56</v>
          </cell>
          <cell r="P2836">
            <v>-1.3663525954</v>
          </cell>
          <cell r="Q2836">
            <v>56.3872948092</v>
          </cell>
          <cell r="R2836">
            <v>-24</v>
          </cell>
        </row>
        <row r="2837">
          <cell r="E2837" t="str">
            <v>SLT0000049</v>
          </cell>
          <cell r="F2837" t="str">
            <v>M3右舵80司机座布套</v>
          </cell>
          <cell r="H2837" t="str">
            <v>EA</v>
          </cell>
          <cell r="I2837">
            <v>45</v>
          </cell>
          <cell r="J2837">
            <v>14.469323731699999</v>
          </cell>
          <cell r="K2837">
            <v>15.68</v>
          </cell>
          <cell r="L2837">
            <v>651.11956792650005</v>
          </cell>
          <cell r="M2837">
            <v>0</v>
          </cell>
          <cell r="N2837">
            <v>14.9552229805</v>
          </cell>
          <cell r="O2837">
            <v>15.68</v>
          </cell>
          <cell r="P2837">
            <v>-0.72477701949999995</v>
          </cell>
          <cell r="Q2837">
            <v>0</v>
          </cell>
          <cell r="R2837">
            <v>-24</v>
          </cell>
        </row>
        <row r="2838">
          <cell r="E2838" t="str">
            <v>SLT0000050</v>
          </cell>
          <cell r="F2838" t="str">
            <v>M3右舵司机背</v>
          </cell>
          <cell r="H2838" t="str">
            <v>EA</v>
          </cell>
          <cell r="I2838">
            <v>-313</v>
          </cell>
          <cell r="J2838">
            <v>37.042852936000003</v>
          </cell>
          <cell r="K2838">
            <v>40.142299999999999</v>
          </cell>
          <cell r="L2838">
            <v>-11594.412968967999</v>
          </cell>
          <cell r="M2838">
            <v>0</v>
          </cell>
          <cell r="N2838">
            <v>38.282538112600001</v>
          </cell>
          <cell r="O2838">
            <v>40.142299999999999</v>
          </cell>
          <cell r="P2838">
            <v>-1.8597618873999999</v>
          </cell>
          <cell r="Q2838">
            <v>0</v>
          </cell>
          <cell r="R2838">
            <v>-24</v>
          </cell>
        </row>
        <row r="2839">
          <cell r="E2839" t="str">
            <v>SLT0000051</v>
          </cell>
          <cell r="F2839" t="str">
            <v>M3右舵座框</v>
          </cell>
          <cell r="H2839" t="str">
            <v>EA</v>
          </cell>
          <cell r="I2839">
            <v>-316</v>
          </cell>
          <cell r="J2839">
            <v>30.326106117599998</v>
          </cell>
          <cell r="K2839">
            <v>32.863549999999996</v>
          </cell>
          <cell r="L2839">
            <v>-9583.0495331616003</v>
          </cell>
          <cell r="M2839">
            <v>0</v>
          </cell>
          <cell r="N2839">
            <v>31.344153973299999</v>
          </cell>
          <cell r="O2839">
            <v>32.863549999999996</v>
          </cell>
          <cell r="P2839">
            <v>-1.5193960267</v>
          </cell>
          <cell r="Q2839">
            <v>0</v>
          </cell>
          <cell r="R2839">
            <v>-24</v>
          </cell>
        </row>
        <row r="2840">
          <cell r="E2840" t="str">
            <v>SLT0000052</v>
          </cell>
          <cell r="F2840" t="str">
            <v>M3右舵装饰板</v>
          </cell>
          <cell r="H2840" t="str">
            <v>EA</v>
          </cell>
          <cell r="I2840">
            <v>-323</v>
          </cell>
          <cell r="J2840">
            <v>2.4567398322999998</v>
          </cell>
          <cell r="K2840">
            <v>2.6623000000000001</v>
          </cell>
          <cell r="L2840">
            <v>-793.52696583290003</v>
          </cell>
          <cell r="M2840">
            <v>0</v>
          </cell>
          <cell r="N2840">
            <v>2.5387158652999999</v>
          </cell>
          <cell r="O2840">
            <v>2.6623000000000001</v>
          </cell>
          <cell r="P2840">
            <v>-0.1235841347</v>
          </cell>
          <cell r="Q2840">
            <v>0</v>
          </cell>
          <cell r="R2840">
            <v>-24</v>
          </cell>
        </row>
        <row r="2841">
          <cell r="E2841" t="str">
            <v>SLT0000053</v>
          </cell>
          <cell r="F2841" t="str">
            <v>M3右舵司机背滑轨(主)</v>
          </cell>
          <cell r="G2841" t="str">
            <v>调角器</v>
          </cell>
          <cell r="H2841" t="str">
            <v>EA</v>
          </cell>
          <cell r="I2841">
            <v>566</v>
          </cell>
          <cell r="J2841">
            <v>14.963476975300001</v>
          </cell>
          <cell r="K2841">
            <v>16.215499999999999</v>
          </cell>
          <cell r="L2841">
            <v>8469.3279680197993</v>
          </cell>
          <cell r="M2841">
            <v>0</v>
          </cell>
          <cell r="N2841">
            <v>15.4659705511</v>
          </cell>
          <cell r="O2841">
            <v>16.215499999999999</v>
          </cell>
          <cell r="P2841">
            <v>-0.74952944889999995</v>
          </cell>
          <cell r="Q2841">
            <v>0</v>
          </cell>
          <cell r="R2841">
            <v>-24</v>
          </cell>
        </row>
        <row r="2842">
          <cell r="E2842" t="str">
            <v>SLT0000054</v>
          </cell>
          <cell r="F2842" t="str">
            <v>M3右舵司机背滑轨(被)</v>
          </cell>
          <cell r="G2842" t="str">
            <v>调角器</v>
          </cell>
          <cell r="H2842" t="str">
            <v>EA</v>
          </cell>
          <cell r="I2842">
            <v>555</v>
          </cell>
          <cell r="J2842">
            <v>16.9363065165</v>
          </cell>
          <cell r="K2842">
            <v>18.353400000000001</v>
          </cell>
          <cell r="L2842">
            <v>9399.6501166574999</v>
          </cell>
          <cell r="M2842">
            <v>0</v>
          </cell>
          <cell r="N2842">
            <v>17.505050347600001</v>
          </cell>
          <cell r="O2842">
            <v>18.353400000000001</v>
          </cell>
          <cell r="P2842">
            <v>-0.84834965240000004</v>
          </cell>
          <cell r="Q2842">
            <v>0</v>
          </cell>
          <cell r="R2842">
            <v>-24</v>
          </cell>
        </row>
        <row r="2843">
          <cell r="E2843" t="str">
            <v>SLT0000055</v>
          </cell>
          <cell r="F2843" t="str">
            <v>M3右舵1033座垫</v>
          </cell>
          <cell r="G2843" t="str">
            <v>小件</v>
          </cell>
          <cell r="H2843" t="str">
            <v>EA</v>
          </cell>
          <cell r="I2843">
            <v>0</v>
          </cell>
          <cell r="J2843">
            <v>21.703299999999999</v>
          </cell>
          <cell r="K2843">
            <v>21.703299999999999</v>
          </cell>
          <cell r="L2843">
            <v>0</v>
          </cell>
          <cell r="M2843">
            <v>24</v>
          </cell>
          <cell r="N2843">
            <v>21.703299999999999</v>
          </cell>
          <cell r="O2843">
            <v>21.703299999999999</v>
          </cell>
          <cell r="P2843">
            <v>0</v>
          </cell>
          <cell r="Q2843">
            <v>520.87919999999997</v>
          </cell>
          <cell r="R2843">
            <v>-24</v>
          </cell>
        </row>
        <row r="2844">
          <cell r="E2844" t="str">
            <v>SLT0000056</v>
          </cell>
          <cell r="F2844" t="str">
            <v>M3右舵司机背滑轨钢丝</v>
          </cell>
          <cell r="G2844" t="str">
            <v>调角器</v>
          </cell>
          <cell r="H2844" t="str">
            <v>EA</v>
          </cell>
          <cell r="I2844">
            <v>555</v>
          </cell>
          <cell r="J2844">
            <v>1.4672337202000001</v>
          </cell>
          <cell r="K2844">
            <v>1.59</v>
          </cell>
          <cell r="L2844">
            <v>814.31471471099997</v>
          </cell>
          <cell r="M2844">
            <v>0</v>
          </cell>
          <cell r="N2844">
            <v>1.5165053915</v>
          </cell>
          <cell r="O2844">
            <v>1.59</v>
          </cell>
          <cell r="P2844">
            <v>-7.3494608500000003E-2</v>
          </cell>
          <cell r="Q2844">
            <v>0</v>
          </cell>
          <cell r="R2844">
            <v>-24</v>
          </cell>
        </row>
        <row r="2845">
          <cell r="E2845" t="str">
            <v>SLT0000063</v>
          </cell>
          <cell r="F2845" t="str">
            <v>M3小折罩壳欧马可浅灰</v>
          </cell>
          <cell r="G2845" t="str">
            <v>注塑件（出口浅灰）</v>
          </cell>
          <cell r="H2845" t="str">
            <v>EA</v>
          </cell>
          <cell r="I2845">
            <v>235</v>
          </cell>
          <cell r="J2845">
            <v>0.4666541461</v>
          </cell>
          <cell r="K2845">
            <v>0.50570000000000004</v>
          </cell>
          <cell r="L2845">
            <v>109.6637243335</v>
          </cell>
          <cell r="M2845">
            <v>0</v>
          </cell>
          <cell r="N2845">
            <v>0.4823250167</v>
          </cell>
          <cell r="O2845">
            <v>0.50570000000000004</v>
          </cell>
          <cell r="P2845">
            <v>-2.3374983299999999E-2</v>
          </cell>
          <cell r="Q2845">
            <v>0</v>
          </cell>
          <cell r="R2845">
            <v>-2</v>
          </cell>
        </row>
        <row r="2846">
          <cell r="E2846" t="str">
            <v>SLT0000064</v>
          </cell>
          <cell r="F2846" t="str">
            <v>M3小折手柄欧马可</v>
          </cell>
          <cell r="G2846" t="str">
            <v>注塑件（出口浅灰）</v>
          </cell>
          <cell r="H2846" t="str">
            <v>EA</v>
          </cell>
          <cell r="I2846">
            <v>0</v>
          </cell>
          <cell r="J2846">
            <v>0.16750000000000001</v>
          </cell>
          <cell r="K2846">
            <v>0.16750000000000001</v>
          </cell>
          <cell r="L2846">
            <v>0</v>
          </cell>
          <cell r="M2846">
            <v>2</v>
          </cell>
          <cell r="N2846">
            <v>0.16750000000000001</v>
          </cell>
          <cell r="O2846">
            <v>0.16750000000000001</v>
          </cell>
          <cell r="P2846">
            <v>0</v>
          </cell>
          <cell r="Q2846">
            <v>0.33500000000000002</v>
          </cell>
          <cell r="R2846">
            <v>-2</v>
          </cell>
        </row>
        <row r="2847">
          <cell r="E2847" t="str">
            <v>SLT0000065</v>
          </cell>
          <cell r="F2847" t="str">
            <v>M3 1800杂物箱盖右</v>
          </cell>
          <cell r="G2847" t="str">
            <v>注塑件（灰）右亮面）</v>
          </cell>
          <cell r="H2847" t="str">
            <v>EA</v>
          </cell>
          <cell r="I2847">
            <v>0</v>
          </cell>
          <cell r="J2847">
            <v>10.722</v>
          </cell>
          <cell r="K2847">
            <v>10.722</v>
          </cell>
          <cell r="L2847">
            <v>0</v>
          </cell>
          <cell r="M2847">
            <v>2</v>
          </cell>
          <cell r="N2847">
            <v>10.722</v>
          </cell>
          <cell r="O2847">
            <v>10.722</v>
          </cell>
          <cell r="P2847">
            <v>0</v>
          </cell>
          <cell r="Q2847">
            <v>21.443999999999999</v>
          </cell>
          <cell r="R2847">
            <v>-2</v>
          </cell>
        </row>
        <row r="2848">
          <cell r="E2848" t="str">
            <v>SLT0000066</v>
          </cell>
          <cell r="F2848" t="str">
            <v>M3 1800杂物箱底右</v>
          </cell>
          <cell r="G2848" t="str">
            <v>注塑件（灰）右亮面）</v>
          </cell>
          <cell r="H2848" t="str">
            <v>EA</v>
          </cell>
          <cell r="I2848">
            <v>0</v>
          </cell>
          <cell r="J2848">
            <v>12.430199999999999</v>
          </cell>
          <cell r="K2848">
            <v>12.430199999999999</v>
          </cell>
          <cell r="L2848">
            <v>0</v>
          </cell>
          <cell r="M2848">
            <v>2</v>
          </cell>
          <cell r="N2848">
            <v>12.430199999999999</v>
          </cell>
          <cell r="O2848">
            <v>12.430199999999999</v>
          </cell>
          <cell r="P2848">
            <v>0</v>
          </cell>
          <cell r="Q2848">
            <v>24.860399999999998</v>
          </cell>
          <cell r="R2848">
            <v>-2</v>
          </cell>
        </row>
        <row r="2849">
          <cell r="E2849" t="str">
            <v>SLT0000069</v>
          </cell>
          <cell r="F2849" t="str">
            <v>合页</v>
          </cell>
          <cell r="G2849" t="str">
            <v>M4轻卡</v>
          </cell>
          <cell r="H2849" t="str">
            <v>EA</v>
          </cell>
          <cell r="I2849">
            <v>54</v>
          </cell>
          <cell r="J2849">
            <v>1.6517914209</v>
          </cell>
          <cell r="K2849">
            <v>1.79</v>
          </cell>
          <cell r="L2849">
            <v>89.196736728600001</v>
          </cell>
          <cell r="M2849">
            <v>3690</v>
          </cell>
          <cell r="N2849">
            <v>1.7072607867</v>
          </cell>
          <cell r="O2849">
            <v>1.79</v>
          </cell>
          <cell r="P2849">
            <v>-8.2739213300000003E-2</v>
          </cell>
          <cell r="Q2849">
            <v>6299.7923029229996</v>
          </cell>
          <cell r="R2849">
            <v>-3130</v>
          </cell>
        </row>
        <row r="2850">
          <cell r="E2850" t="str">
            <v>SLT0000070</v>
          </cell>
          <cell r="F2850" t="str">
            <v>副驾驶员大背泡沫总成</v>
          </cell>
          <cell r="G2850" t="str">
            <v>1800</v>
          </cell>
          <cell r="H2850" t="str">
            <v>EA</v>
          </cell>
          <cell r="I2850">
            <v>52</v>
          </cell>
          <cell r="J2850">
            <v>30.6843294526</v>
          </cell>
          <cell r="K2850">
            <v>31.162847545000002</v>
          </cell>
          <cell r="L2850">
            <v>1595.5851315351999</v>
          </cell>
          <cell r="M2850">
            <v>0</v>
          </cell>
          <cell r="N2850">
            <v>31.752802017499999</v>
          </cell>
          <cell r="O2850">
            <v>31.162847545000002</v>
          </cell>
          <cell r="P2850">
            <v>0.58995447249999999</v>
          </cell>
          <cell r="Q2850">
            <v>0</v>
          </cell>
          <cell r="R2850">
            <v>-2</v>
          </cell>
        </row>
        <row r="2851">
          <cell r="E2851" t="str">
            <v>SLT0000071</v>
          </cell>
          <cell r="F2851" t="str">
            <v>副驾驶员小背泡沫总成</v>
          </cell>
          <cell r="G2851" t="str">
            <v>1800</v>
          </cell>
          <cell r="H2851" t="str">
            <v>EA</v>
          </cell>
          <cell r="I2851">
            <v>59</v>
          </cell>
          <cell r="J2851">
            <v>22.0575404519</v>
          </cell>
          <cell r="K2851">
            <v>21.814238443499999</v>
          </cell>
          <cell r="L2851">
            <v>1301.3948866620999</v>
          </cell>
          <cell r="M2851">
            <v>217</v>
          </cell>
          <cell r="N2851">
            <v>22.8363139008</v>
          </cell>
          <cell r="O2851">
            <v>21.814238443499999</v>
          </cell>
          <cell r="P2851">
            <v>1.0220754572999999</v>
          </cell>
          <cell r="Q2851">
            <v>4955.4801164736</v>
          </cell>
          <cell r="R2851">
            <v>-172</v>
          </cell>
        </row>
        <row r="2852">
          <cell r="E2852" t="str">
            <v>SLT0000072</v>
          </cell>
          <cell r="F2852" t="str">
            <v>副驾驶员座垫泡沫总成</v>
          </cell>
          <cell r="G2852" t="str">
            <v>1800</v>
          </cell>
          <cell r="H2852" t="str">
            <v>EA</v>
          </cell>
          <cell r="I2852">
            <v>59</v>
          </cell>
          <cell r="J2852">
            <v>36.517461144999999</v>
          </cell>
          <cell r="K2852">
            <v>37.484048634399997</v>
          </cell>
          <cell r="L2852">
            <v>2154.5302075549998</v>
          </cell>
          <cell r="M2852">
            <v>0</v>
          </cell>
          <cell r="N2852">
            <v>37.781818076</v>
          </cell>
          <cell r="O2852">
            <v>37.484048634399997</v>
          </cell>
          <cell r="P2852">
            <v>0.29776944160000002</v>
          </cell>
          <cell r="Q2852">
            <v>0</v>
          </cell>
          <cell r="R2852">
            <v>-2</v>
          </cell>
        </row>
        <row r="2853">
          <cell r="E2853" t="str">
            <v>SLT0000078</v>
          </cell>
          <cell r="F2853" t="str">
            <v>M3-1800副司机背</v>
          </cell>
          <cell r="G2853" t="str">
            <v>骨架</v>
          </cell>
          <cell r="H2853" t="str">
            <v>EA</v>
          </cell>
          <cell r="I2853">
            <v>0</v>
          </cell>
          <cell r="J2853">
            <v>24.761600000000001</v>
          </cell>
          <cell r="K2853">
            <v>24.761600000000001</v>
          </cell>
          <cell r="L2853">
            <v>0</v>
          </cell>
          <cell r="M2853">
            <v>2</v>
          </cell>
          <cell r="N2853">
            <v>24.761600000000001</v>
          </cell>
          <cell r="O2853">
            <v>24.761600000000001</v>
          </cell>
          <cell r="P2853">
            <v>0</v>
          </cell>
          <cell r="Q2853">
            <v>49.523200000000003</v>
          </cell>
          <cell r="R2853">
            <v>-2</v>
          </cell>
        </row>
        <row r="2854">
          <cell r="E2854" t="str">
            <v>SLT0000079</v>
          </cell>
          <cell r="F2854" t="str">
            <v>M3-1800加宽小背</v>
          </cell>
          <cell r="G2854" t="str">
            <v>骨架</v>
          </cell>
          <cell r="H2854" t="str">
            <v>EA</v>
          </cell>
          <cell r="I2854">
            <v>0</v>
          </cell>
          <cell r="J2854">
            <v>15.379300000000001</v>
          </cell>
          <cell r="K2854">
            <v>15.379300000000001</v>
          </cell>
          <cell r="L2854">
            <v>0</v>
          </cell>
          <cell r="M2854">
            <v>172</v>
          </cell>
          <cell r="N2854">
            <v>15.379300000000001</v>
          </cell>
          <cell r="O2854">
            <v>15.379300000000001</v>
          </cell>
          <cell r="P2854">
            <v>0</v>
          </cell>
          <cell r="Q2854">
            <v>2645.2395999999999</v>
          </cell>
          <cell r="R2854">
            <v>-172</v>
          </cell>
        </row>
        <row r="2855">
          <cell r="E2855" t="str">
            <v>SLT0000081</v>
          </cell>
          <cell r="F2855" t="str">
            <v>M3欧马可大折（副司机）</v>
          </cell>
          <cell r="G2855" t="str">
            <v>调角器</v>
          </cell>
          <cell r="H2855" t="str">
            <v>EA</v>
          </cell>
          <cell r="I2855">
            <v>0</v>
          </cell>
          <cell r="J2855">
            <v>16.928000000000001</v>
          </cell>
          <cell r="K2855">
            <v>16.928000000000001</v>
          </cell>
          <cell r="L2855">
            <v>0</v>
          </cell>
          <cell r="M2855">
            <v>172</v>
          </cell>
          <cell r="N2855">
            <v>16.928000000000001</v>
          </cell>
          <cell r="O2855">
            <v>16.928000000000001</v>
          </cell>
          <cell r="P2855">
            <v>0</v>
          </cell>
          <cell r="Q2855">
            <v>2911.616</v>
          </cell>
          <cell r="R2855">
            <v>-172</v>
          </cell>
        </row>
        <row r="2856">
          <cell r="E2856" t="str">
            <v>SLT0000084</v>
          </cell>
          <cell r="F2856" t="str">
            <v>M3欧马可大背折手把</v>
          </cell>
          <cell r="G2856" t="str">
            <v>调角器</v>
          </cell>
          <cell r="H2856" t="str">
            <v>EA</v>
          </cell>
          <cell r="I2856">
            <v>0</v>
          </cell>
          <cell r="J2856">
            <v>0.67010000000000003</v>
          </cell>
          <cell r="K2856">
            <v>0.67010000000000003</v>
          </cell>
          <cell r="L2856">
            <v>0</v>
          </cell>
          <cell r="M2856">
            <v>24</v>
          </cell>
          <cell r="N2856">
            <v>0.67010000000000003</v>
          </cell>
          <cell r="O2856">
            <v>0.67010000000000003</v>
          </cell>
          <cell r="P2856">
            <v>0</v>
          </cell>
          <cell r="Q2856">
            <v>16.0824</v>
          </cell>
          <cell r="R2856">
            <v>-24</v>
          </cell>
        </row>
        <row r="2857">
          <cell r="E2857" t="str">
            <v>SLT0000086</v>
          </cell>
          <cell r="F2857" t="str">
            <v>M3右舵小折罩壳（灰）</v>
          </cell>
          <cell r="G2857" t="str">
            <v>注塑件</v>
          </cell>
          <cell r="H2857" t="str">
            <v>EA</v>
          </cell>
          <cell r="I2857">
            <v>111</v>
          </cell>
          <cell r="J2857">
            <v>0.4244827115</v>
          </cell>
          <cell r="K2857">
            <v>0.46</v>
          </cell>
          <cell r="L2857">
            <v>47.117580976500001</v>
          </cell>
          <cell r="M2857">
            <v>0</v>
          </cell>
          <cell r="N2857">
            <v>0.43873740890000001</v>
          </cell>
          <cell r="O2857">
            <v>0.46</v>
          </cell>
          <cell r="P2857">
            <v>-2.1262591099999999E-2</v>
          </cell>
          <cell r="Q2857">
            <v>0</v>
          </cell>
          <cell r="R2857">
            <v>0</v>
          </cell>
        </row>
        <row r="2858">
          <cell r="E2858" t="str">
            <v>SLT0000087</v>
          </cell>
          <cell r="F2858" t="str">
            <v>副驾驶员大背泡沫总成</v>
          </cell>
          <cell r="G2858" t="str">
            <v>右舵1800</v>
          </cell>
          <cell r="H2858" t="str">
            <v>EA</v>
          </cell>
          <cell r="I2858">
            <v>5</v>
          </cell>
          <cell r="J2858">
            <v>27.147832827599998</v>
          </cell>
          <cell r="K2858">
            <v>27.3304454156</v>
          </cell>
          <cell r="L2858">
            <v>135.73916413800001</v>
          </cell>
          <cell r="M2858">
            <v>0</v>
          </cell>
          <cell r="N2858">
            <v>28.0975451045</v>
          </cell>
          <cell r="O2858">
            <v>27.3304454156</v>
          </cell>
          <cell r="P2858">
            <v>0.76709968890000002</v>
          </cell>
          <cell r="Q2858">
            <v>0</v>
          </cell>
          <cell r="R2858">
            <v>0</v>
          </cell>
        </row>
        <row r="2859">
          <cell r="E2859" t="str">
            <v>SLT0000088</v>
          </cell>
          <cell r="F2859" t="str">
            <v>副驾驶员小背泡沫总成</v>
          </cell>
          <cell r="G2859" t="str">
            <v>右舵1800</v>
          </cell>
          <cell r="H2859" t="str">
            <v>EA</v>
          </cell>
          <cell r="I2859">
            <v>44</v>
          </cell>
          <cell r="J2859">
            <v>22.0529291245</v>
          </cell>
          <cell r="K2859">
            <v>21.809241277400002</v>
          </cell>
          <cell r="L2859">
            <v>970.32888147799997</v>
          </cell>
          <cell r="M2859">
            <v>0</v>
          </cell>
          <cell r="N2859">
            <v>22.8315477188</v>
          </cell>
          <cell r="O2859">
            <v>21.809241277400002</v>
          </cell>
          <cell r="P2859">
            <v>1.0223064414</v>
          </cell>
          <cell r="Q2859">
            <v>0</v>
          </cell>
          <cell r="R2859">
            <v>0</v>
          </cell>
        </row>
        <row r="2860">
          <cell r="E2860" t="str">
            <v>SLT0000089</v>
          </cell>
          <cell r="F2860" t="str">
            <v>副驾驶员座垫泡沫总成</v>
          </cell>
          <cell r="G2860" t="str">
            <v>右舵1800</v>
          </cell>
          <cell r="H2860" t="str">
            <v>EA</v>
          </cell>
          <cell r="I2860">
            <v>13</v>
          </cell>
          <cell r="J2860">
            <v>41.724743566699999</v>
          </cell>
          <cell r="K2860">
            <v>43.127034435699997</v>
          </cell>
          <cell r="L2860">
            <v>542.42166636709999</v>
          </cell>
          <cell r="M2860">
            <v>0</v>
          </cell>
          <cell r="N2860">
            <v>43.163968007999998</v>
          </cell>
          <cell r="O2860">
            <v>43.127034435699997</v>
          </cell>
          <cell r="P2860">
            <v>3.6933572300000002E-2</v>
          </cell>
          <cell r="Q2860">
            <v>0</v>
          </cell>
          <cell r="R2860">
            <v>0</v>
          </cell>
        </row>
        <row r="2861">
          <cell r="E2861" t="str">
            <v>SLT0000090</v>
          </cell>
          <cell r="F2861" t="str">
            <v>M3右舵80副座布套</v>
          </cell>
          <cell r="H2861" t="str">
            <v>EA</v>
          </cell>
          <cell r="I2861">
            <v>64</v>
          </cell>
          <cell r="J2861">
            <v>26.7424108256</v>
          </cell>
          <cell r="K2861">
            <v>28.98</v>
          </cell>
          <cell r="L2861">
            <v>1711.5142928384</v>
          </cell>
          <cell r="M2861">
            <v>0</v>
          </cell>
          <cell r="N2861">
            <v>27.640456758700001</v>
          </cell>
          <cell r="O2861">
            <v>28.98</v>
          </cell>
          <cell r="P2861">
            <v>-1.3395432412999999</v>
          </cell>
          <cell r="Q2861">
            <v>0</v>
          </cell>
          <cell r="R2861">
            <v>0</v>
          </cell>
        </row>
        <row r="2862">
          <cell r="E2862" t="str">
            <v>SLT0000091</v>
          </cell>
          <cell r="F2862" t="str">
            <v>M3右舵80副背布套</v>
          </cell>
          <cell r="H2862" t="str">
            <v>EA</v>
          </cell>
          <cell r="I2862">
            <v>102</v>
          </cell>
          <cell r="J2862">
            <v>21.823948102999999</v>
          </cell>
          <cell r="K2862">
            <v>23.65</v>
          </cell>
          <cell r="L2862">
            <v>2226.0427065059998</v>
          </cell>
          <cell r="M2862">
            <v>0</v>
          </cell>
          <cell r="N2862">
            <v>22.556825477699999</v>
          </cell>
          <cell r="O2862">
            <v>23.65</v>
          </cell>
          <cell r="P2862">
            <v>-1.0931745223</v>
          </cell>
          <cell r="Q2862">
            <v>0</v>
          </cell>
          <cell r="R2862">
            <v>0</v>
          </cell>
        </row>
        <row r="2863">
          <cell r="E2863" t="str">
            <v>SLT0000092</v>
          </cell>
          <cell r="F2863" t="str">
            <v>M3右舵80小背布套</v>
          </cell>
          <cell r="H2863" t="str">
            <v>EA</v>
          </cell>
          <cell r="I2863">
            <v>41</v>
          </cell>
          <cell r="J2863">
            <v>11.359526475599999</v>
          </cell>
          <cell r="K2863">
            <v>12.31</v>
          </cell>
          <cell r="L2863">
            <v>465.7405854996</v>
          </cell>
          <cell r="M2863">
            <v>0</v>
          </cell>
          <cell r="N2863">
            <v>11.7409945721</v>
          </cell>
          <cell r="O2863">
            <v>12.31</v>
          </cell>
          <cell r="P2863">
            <v>-0.56900542789999997</v>
          </cell>
          <cell r="Q2863">
            <v>0</v>
          </cell>
          <cell r="R2863">
            <v>0</v>
          </cell>
        </row>
        <row r="2864">
          <cell r="E2864" t="str">
            <v>SLT0000096</v>
          </cell>
          <cell r="F2864" t="str">
            <v>右舵1800副大背出口</v>
          </cell>
          <cell r="G2864" t="str">
            <v>M3</v>
          </cell>
          <cell r="H2864" t="str">
            <v>EA</v>
          </cell>
          <cell r="I2864">
            <v>-145</v>
          </cell>
          <cell r="J2864">
            <v>34.233211096399998</v>
          </cell>
          <cell r="K2864">
            <v>37.097569999999997</v>
          </cell>
          <cell r="L2864">
            <v>-4963.8156089779995</v>
          </cell>
          <cell r="M2864">
            <v>0</v>
          </cell>
          <cell r="N2864">
            <v>35.378544740999999</v>
          </cell>
          <cell r="O2864">
            <v>37.097569999999997</v>
          </cell>
          <cell r="P2864">
            <v>-1.7190252589999999</v>
          </cell>
          <cell r="Q2864">
            <v>0</v>
          </cell>
          <cell r="R2864">
            <v>0</v>
          </cell>
        </row>
        <row r="2865">
          <cell r="E2865" t="str">
            <v>SLT0000097</v>
          </cell>
          <cell r="F2865" t="str">
            <v>右舵1800副小背出口</v>
          </cell>
          <cell r="G2865" t="str">
            <v>M3</v>
          </cell>
          <cell r="H2865" t="str">
            <v>EA</v>
          </cell>
          <cell r="I2865">
            <v>-151</v>
          </cell>
          <cell r="J2865">
            <v>36.1452011915</v>
          </cell>
          <cell r="K2865">
            <v>39.169539999999998</v>
          </cell>
          <cell r="L2865">
            <v>-5457.9253799164999</v>
          </cell>
          <cell r="M2865">
            <v>0</v>
          </cell>
          <cell r="N2865">
            <v>35.024407349900002</v>
          </cell>
          <cell r="O2865">
            <v>39.169539999999998</v>
          </cell>
          <cell r="P2865">
            <v>-4.1451326500999999</v>
          </cell>
          <cell r="Q2865">
            <v>0</v>
          </cell>
          <cell r="R2865">
            <v>0</v>
          </cell>
        </row>
        <row r="2866">
          <cell r="E2866" t="str">
            <v>SLT0000099</v>
          </cell>
          <cell r="F2866" t="str">
            <v>欧马可右舵大折</v>
          </cell>
          <cell r="G2866" t="str">
            <v>调角器</v>
          </cell>
          <cell r="H2866" t="str">
            <v>EA</v>
          </cell>
          <cell r="I2866">
            <v>0</v>
          </cell>
          <cell r="J2866">
            <v>15.5962</v>
          </cell>
          <cell r="K2866">
            <v>15.5962</v>
          </cell>
          <cell r="L2866">
            <v>0</v>
          </cell>
          <cell r="M2866">
            <v>22</v>
          </cell>
          <cell r="N2866">
            <v>15.5962</v>
          </cell>
          <cell r="O2866">
            <v>15.5962</v>
          </cell>
          <cell r="P2866">
            <v>0</v>
          </cell>
          <cell r="Q2866">
            <v>343.1164</v>
          </cell>
          <cell r="R2866">
            <v>-22</v>
          </cell>
        </row>
        <row r="2867">
          <cell r="E2867" t="str">
            <v>SLT0000100</v>
          </cell>
          <cell r="F2867" t="str">
            <v>M3欧马可右舵小背折叠板</v>
          </cell>
          <cell r="H2867" t="str">
            <v>EA</v>
          </cell>
          <cell r="I2867">
            <v>-270</v>
          </cell>
          <cell r="J2867">
            <v>12.617471763299999</v>
          </cell>
          <cell r="K2867">
            <v>13.6732</v>
          </cell>
          <cell r="L2867">
            <v>-3406.717376091</v>
          </cell>
          <cell r="M2867">
            <v>0</v>
          </cell>
          <cell r="N2867">
            <v>13.039523773599999</v>
          </cell>
          <cell r="O2867">
            <v>13.6732</v>
          </cell>
          <cell r="P2867">
            <v>-0.63367622639999999</v>
          </cell>
          <cell r="Q2867">
            <v>0</v>
          </cell>
          <cell r="R2867">
            <v>0</v>
          </cell>
        </row>
        <row r="2868">
          <cell r="E2868" t="str">
            <v>SLT0000101</v>
          </cell>
          <cell r="F2868" t="str">
            <v>双轴中连接板</v>
          </cell>
          <cell r="G2868" t="str">
            <v>右舵</v>
          </cell>
          <cell r="H2868" t="str">
            <v>EA</v>
          </cell>
          <cell r="I2868">
            <v>-364</v>
          </cell>
          <cell r="J2868">
            <v>6.8478012416</v>
          </cell>
          <cell r="K2868">
            <v>7.4207700000000001</v>
          </cell>
          <cell r="L2868">
            <v>-2492.5996519424002</v>
          </cell>
          <cell r="M2868">
            <v>0</v>
          </cell>
          <cell r="N2868">
            <v>7.0767962539999996</v>
          </cell>
          <cell r="O2868">
            <v>7.4207700000000001</v>
          </cell>
          <cell r="P2868">
            <v>-0.34397374600000002</v>
          </cell>
          <cell r="Q2868">
            <v>0</v>
          </cell>
          <cell r="R2868">
            <v>0</v>
          </cell>
        </row>
        <row r="2869">
          <cell r="E2869" t="str">
            <v>SLT0000104</v>
          </cell>
          <cell r="F2869" t="str">
            <v>M3-1800整体座骨架</v>
          </cell>
          <cell r="G2869" t="str">
            <v>骨架</v>
          </cell>
          <cell r="H2869" t="str">
            <v>EA</v>
          </cell>
          <cell r="I2869">
            <v>0</v>
          </cell>
          <cell r="J2869">
            <v>37.934699999999999</v>
          </cell>
          <cell r="K2869">
            <v>37.934699999999999</v>
          </cell>
          <cell r="L2869">
            <v>0</v>
          </cell>
          <cell r="M2869">
            <v>2</v>
          </cell>
          <cell r="N2869">
            <v>37.934699999999999</v>
          </cell>
          <cell r="O2869">
            <v>37.934699999999999</v>
          </cell>
          <cell r="P2869">
            <v>0</v>
          </cell>
          <cell r="Q2869">
            <v>75.869399999999999</v>
          </cell>
          <cell r="R2869">
            <v>-2</v>
          </cell>
        </row>
        <row r="2870">
          <cell r="E2870" t="str">
            <v>SLT0000135</v>
          </cell>
          <cell r="F2870" t="str">
            <v>副驾驶员大背泡沫总成</v>
          </cell>
          <cell r="G2870" t="str">
            <v>右舵1995</v>
          </cell>
          <cell r="H2870" t="str">
            <v>EA</v>
          </cell>
          <cell r="I2870">
            <v>9</v>
          </cell>
          <cell r="J2870">
            <v>29.0425435609</v>
          </cell>
          <cell r="K2870">
            <v>29.3836902561</v>
          </cell>
          <cell r="L2870">
            <v>261.38289204810002</v>
          </cell>
          <cell r="M2870">
            <v>41</v>
          </cell>
          <cell r="N2870">
            <v>30.055882758999999</v>
          </cell>
          <cell r="O2870">
            <v>29.3836902561</v>
          </cell>
          <cell r="P2870">
            <v>0.67219250289999999</v>
          </cell>
          <cell r="Q2870">
            <v>1232.2911931189999</v>
          </cell>
          <cell r="R2870">
            <v>0</v>
          </cell>
        </row>
        <row r="2871">
          <cell r="E2871" t="str">
            <v>SLT0000136</v>
          </cell>
          <cell r="F2871" t="str">
            <v>副驾驶员小背泡沫总成</v>
          </cell>
          <cell r="G2871" t="str">
            <v>右舵1995</v>
          </cell>
          <cell r="H2871" t="str">
            <v>EA</v>
          </cell>
          <cell r="I2871">
            <v>47</v>
          </cell>
          <cell r="J2871">
            <v>23.183956321</v>
          </cell>
          <cell r="K2871">
            <v>23.0349037043</v>
          </cell>
          <cell r="L2871">
            <v>1089.645947087</v>
          </cell>
          <cell r="M2871">
            <v>8</v>
          </cell>
          <cell r="N2871">
            <v>24.0005563217</v>
          </cell>
          <cell r="O2871">
            <v>23.0349037043</v>
          </cell>
          <cell r="P2871">
            <v>0.96565261739999997</v>
          </cell>
          <cell r="Q2871">
            <v>192.0044505736</v>
          </cell>
          <cell r="R2871">
            <v>0</v>
          </cell>
        </row>
        <row r="2872">
          <cell r="E2872" t="str">
            <v>SLT0000137</v>
          </cell>
          <cell r="F2872" t="str">
            <v>副驾驶员座垫泡沫总成</v>
          </cell>
          <cell r="G2872" t="str">
            <v>右舵1995</v>
          </cell>
          <cell r="H2872" t="str">
            <v>EA</v>
          </cell>
          <cell r="I2872">
            <v>0</v>
          </cell>
          <cell r="J2872">
            <v>51.313655678400004</v>
          </cell>
          <cell r="K2872">
            <v>51.313655678400004</v>
          </cell>
          <cell r="L2872">
            <v>0</v>
          </cell>
          <cell r="M2872">
            <v>10</v>
          </cell>
          <cell r="N2872">
            <v>50.972178858900001</v>
          </cell>
          <cell r="O2872">
            <v>51.313655678400004</v>
          </cell>
          <cell r="P2872">
            <v>-0.34147681949999997</v>
          </cell>
          <cell r="Q2872">
            <v>509.72178858900003</v>
          </cell>
          <cell r="R2872">
            <v>0</v>
          </cell>
        </row>
        <row r="2873">
          <cell r="E2873" t="str">
            <v>SLT0000138</v>
          </cell>
          <cell r="F2873" t="str">
            <v>M3右舵1995副背布套</v>
          </cell>
          <cell r="H2873" t="str">
            <v>EA</v>
          </cell>
          <cell r="I2873">
            <v>40</v>
          </cell>
          <cell r="J2873">
            <v>26.925178350900001</v>
          </cell>
          <cell r="K2873">
            <v>27.967724100000002</v>
          </cell>
          <cell r="L2873">
            <v>1077.007134036</v>
          </cell>
          <cell r="M2873">
            <v>0</v>
          </cell>
          <cell r="N2873">
            <v>27.962208133099999</v>
          </cell>
          <cell r="O2873">
            <v>27.967724100000002</v>
          </cell>
          <cell r="P2873">
            <v>-5.5159668999999996E-3</v>
          </cell>
          <cell r="Q2873">
            <v>0</v>
          </cell>
          <cell r="R2873">
            <v>0</v>
          </cell>
        </row>
        <row r="2874">
          <cell r="E2874" t="str">
            <v>SLT0000139</v>
          </cell>
          <cell r="F2874" t="str">
            <v>M3右舵1995小背布套</v>
          </cell>
          <cell r="H2874" t="str">
            <v>EA</v>
          </cell>
          <cell r="I2874">
            <v>96</v>
          </cell>
          <cell r="J2874">
            <v>20.1058506398</v>
          </cell>
          <cell r="K2874">
            <v>19.9485682</v>
          </cell>
          <cell r="L2874">
            <v>1930.1616614208001</v>
          </cell>
          <cell r="M2874">
            <v>0</v>
          </cell>
          <cell r="N2874">
            <v>20.982943756800001</v>
          </cell>
          <cell r="O2874">
            <v>19.9485682</v>
          </cell>
          <cell r="P2874">
            <v>1.0343755567999999</v>
          </cell>
          <cell r="Q2874">
            <v>0</v>
          </cell>
          <cell r="R2874">
            <v>0</v>
          </cell>
        </row>
        <row r="2875">
          <cell r="E2875" t="str">
            <v>SLT0000140</v>
          </cell>
          <cell r="F2875" t="str">
            <v>M3右舵1995副座布套</v>
          </cell>
          <cell r="H2875" t="str">
            <v>EA</v>
          </cell>
          <cell r="I2875">
            <v>26</v>
          </cell>
          <cell r="J2875">
            <v>28.460134911499999</v>
          </cell>
          <cell r="K2875">
            <v>28.968666200000001</v>
          </cell>
          <cell r="L2875">
            <v>739.96350769900005</v>
          </cell>
          <cell r="M2875">
            <v>0</v>
          </cell>
          <cell r="N2875">
            <v>29.621420687800001</v>
          </cell>
          <cell r="O2875">
            <v>28.968666200000001</v>
          </cell>
          <cell r="P2875">
            <v>0.65275448780000001</v>
          </cell>
          <cell r="Q2875">
            <v>0</v>
          </cell>
          <cell r="R2875">
            <v>0</v>
          </cell>
        </row>
        <row r="2876">
          <cell r="E2876" t="str">
            <v>SLT0000145</v>
          </cell>
          <cell r="F2876" t="str">
            <v>右舵1995副大背出口</v>
          </cell>
          <cell r="G2876" t="str">
            <v>M3</v>
          </cell>
          <cell r="H2876" t="str">
            <v>EA</v>
          </cell>
          <cell r="I2876">
            <v>-119</v>
          </cell>
          <cell r="J2876">
            <v>34.462228747099999</v>
          </cell>
          <cell r="K2876">
            <v>37.345750000000002</v>
          </cell>
          <cell r="L2876">
            <v>-4101.0052209048999</v>
          </cell>
          <cell r="M2876">
            <v>0</v>
          </cell>
          <cell r="N2876">
            <v>35.615262648700003</v>
          </cell>
          <cell r="O2876">
            <v>37.345750000000002</v>
          </cell>
          <cell r="P2876">
            <v>-1.7304873513000001</v>
          </cell>
          <cell r="Q2876">
            <v>0</v>
          </cell>
          <cell r="R2876">
            <v>0</v>
          </cell>
        </row>
        <row r="2877">
          <cell r="E2877" t="str">
            <v>SLT0000146</v>
          </cell>
          <cell r="F2877" t="str">
            <v>右舵1995副小背出口</v>
          </cell>
          <cell r="G2877" t="str">
            <v>M3</v>
          </cell>
          <cell r="H2877" t="str">
            <v>EA</v>
          </cell>
          <cell r="I2877">
            <v>-116</v>
          </cell>
          <cell r="J2877">
            <v>32.923949540000002</v>
          </cell>
          <cell r="K2877">
            <v>35.678759999999997</v>
          </cell>
          <cell r="L2877">
            <v>-3819.1781466399998</v>
          </cell>
          <cell r="M2877">
            <v>0</v>
          </cell>
          <cell r="N2877">
            <v>33.618749918500001</v>
          </cell>
          <cell r="O2877">
            <v>35.678759999999997</v>
          </cell>
          <cell r="P2877">
            <v>-2.0600100815000002</v>
          </cell>
          <cell r="Q2877">
            <v>0</v>
          </cell>
          <cell r="R2877">
            <v>0</v>
          </cell>
        </row>
        <row r="2878">
          <cell r="E2878" t="str">
            <v>SLT0000149</v>
          </cell>
          <cell r="F2878" t="str">
            <v>M3 1995大杂物箱底</v>
          </cell>
          <cell r="G2878" t="str">
            <v>注塑件（富康色）</v>
          </cell>
          <cell r="H2878" t="str">
            <v>EA</v>
          </cell>
          <cell r="I2878">
            <v>16</v>
          </cell>
          <cell r="J2878">
            <v>9.0433273323000005</v>
          </cell>
          <cell r="K2878">
            <v>9.8000000000000007</v>
          </cell>
          <cell r="L2878">
            <v>144.69323731680001</v>
          </cell>
          <cell r="M2878">
            <v>0</v>
          </cell>
          <cell r="N2878">
            <v>9.3470143627999995</v>
          </cell>
          <cell r="O2878">
            <v>9.8000000000000007</v>
          </cell>
          <cell r="P2878">
            <v>-0.45298563720000001</v>
          </cell>
          <cell r="Q2878">
            <v>0</v>
          </cell>
          <cell r="R2878">
            <v>0</v>
          </cell>
        </row>
        <row r="2879">
          <cell r="E2879" t="str">
            <v>SLT0000150</v>
          </cell>
          <cell r="F2879" t="str">
            <v>M3 1995大杂物箱盖</v>
          </cell>
          <cell r="G2879" t="str">
            <v>注塑件（富康色）</v>
          </cell>
          <cell r="H2879" t="str">
            <v>EA</v>
          </cell>
          <cell r="I2879">
            <v>16</v>
          </cell>
          <cell r="J2879">
            <v>9.0433273323000005</v>
          </cell>
          <cell r="K2879">
            <v>9.8000000000000007</v>
          </cell>
          <cell r="L2879">
            <v>144.69323731680001</v>
          </cell>
          <cell r="M2879">
            <v>0</v>
          </cell>
          <cell r="N2879">
            <v>9.3470143627999995</v>
          </cell>
          <cell r="O2879">
            <v>9.8000000000000007</v>
          </cell>
          <cell r="P2879">
            <v>-0.45298563720000001</v>
          </cell>
          <cell r="Q2879">
            <v>0</v>
          </cell>
          <cell r="R2879">
            <v>0</v>
          </cell>
        </row>
        <row r="2880">
          <cell r="E2880" t="str">
            <v>SLT0000151</v>
          </cell>
          <cell r="F2880" t="str">
            <v>副驾驶员大背泡沫总成</v>
          </cell>
          <cell r="G2880" t="str">
            <v>1995</v>
          </cell>
          <cell r="H2880" t="str">
            <v>EA</v>
          </cell>
          <cell r="I2880">
            <v>238</v>
          </cell>
          <cell r="J2880">
            <v>29.602964160999999</v>
          </cell>
          <cell r="K2880">
            <v>29.991002330400001</v>
          </cell>
          <cell r="L2880">
            <v>7045.5054703180003</v>
          </cell>
          <cell r="M2880">
            <v>0</v>
          </cell>
          <cell r="N2880">
            <v>30.635123032599999</v>
          </cell>
          <cell r="O2880">
            <v>29.991002330400001</v>
          </cell>
          <cell r="P2880">
            <v>0.64412070219999995</v>
          </cell>
          <cell r="Q2880">
            <v>0</v>
          </cell>
          <cell r="R2880">
            <v>0</v>
          </cell>
        </row>
        <row r="2881">
          <cell r="E2881" t="str">
            <v>SLT0000152</v>
          </cell>
          <cell r="F2881" t="str">
            <v>副驾驶员小背泡沫总成</v>
          </cell>
          <cell r="G2881" t="str">
            <v>1995</v>
          </cell>
          <cell r="H2881" t="str">
            <v>EA</v>
          </cell>
          <cell r="I2881">
            <v>37</v>
          </cell>
          <cell r="J2881">
            <v>22.9083578045</v>
          </cell>
          <cell r="K2881">
            <v>22.736245327500001</v>
          </cell>
          <cell r="L2881">
            <v>847.60923876649997</v>
          </cell>
          <cell r="M2881">
            <v>0</v>
          </cell>
          <cell r="N2881">
            <v>23.7157028383</v>
          </cell>
          <cell r="O2881">
            <v>22.736245327500001</v>
          </cell>
          <cell r="P2881">
            <v>0.97945751079999999</v>
          </cell>
          <cell r="Q2881">
            <v>0</v>
          </cell>
          <cell r="R2881">
            <v>0</v>
          </cell>
        </row>
        <row r="2882">
          <cell r="E2882" t="str">
            <v>SLT0000153</v>
          </cell>
          <cell r="F2882" t="str">
            <v>副驾驶员座垫泡沫总成</v>
          </cell>
          <cell r="G2882" t="str">
            <v>1995</v>
          </cell>
          <cell r="H2882" t="str">
            <v>EA</v>
          </cell>
          <cell r="I2882">
            <v>45</v>
          </cell>
          <cell r="J2882">
            <v>73.438462530400002</v>
          </cell>
          <cell r="K2882">
            <v>77.494301529200001</v>
          </cell>
          <cell r="L2882">
            <v>3304.730813868</v>
          </cell>
          <cell r="M2882">
            <v>0</v>
          </cell>
          <cell r="N2882">
            <v>75.942676082999995</v>
          </cell>
          <cell r="O2882">
            <v>77.494301529200001</v>
          </cell>
          <cell r="P2882">
            <v>-1.5516254462000001</v>
          </cell>
          <cell r="Q2882">
            <v>0</v>
          </cell>
          <cell r="R2882">
            <v>0</v>
          </cell>
        </row>
        <row r="2883">
          <cell r="E2883" t="str">
            <v>SLT0000159</v>
          </cell>
          <cell r="F2883" t="str">
            <v>M3-1995副司机大背</v>
          </cell>
          <cell r="G2883" t="str">
            <v>骨架-出口</v>
          </cell>
          <cell r="H2883" t="str">
            <v>EA</v>
          </cell>
          <cell r="I2883">
            <v>32</v>
          </cell>
          <cell r="J2883">
            <v>22.284604123899999</v>
          </cell>
          <cell r="K2883">
            <v>24.1492</v>
          </cell>
          <cell r="L2883">
            <v>713.10733196479998</v>
          </cell>
          <cell r="M2883">
            <v>0</v>
          </cell>
          <cell r="N2883">
            <v>23.032950944</v>
          </cell>
          <cell r="O2883">
            <v>24.1492</v>
          </cell>
          <cell r="P2883">
            <v>-1.116249056</v>
          </cell>
          <cell r="Q2883">
            <v>0</v>
          </cell>
          <cell r="R2883">
            <v>0</v>
          </cell>
        </row>
        <row r="2884">
          <cell r="E2884" t="str">
            <v>SLT0000160</v>
          </cell>
          <cell r="F2884" t="str">
            <v>M3-1995副司机小背</v>
          </cell>
          <cell r="G2884" t="str">
            <v>骨架-出口</v>
          </cell>
          <cell r="H2884" t="str">
            <v>EA</v>
          </cell>
          <cell r="I2884">
            <v>37</v>
          </cell>
          <cell r="J2884">
            <v>16.0830039875</v>
          </cell>
          <cell r="K2884">
            <v>17.428699999999999</v>
          </cell>
          <cell r="L2884">
            <v>595.0711475375</v>
          </cell>
          <cell r="M2884">
            <v>0</v>
          </cell>
          <cell r="N2884">
            <v>16.623092778099998</v>
          </cell>
          <cell r="O2884">
            <v>17.428699999999999</v>
          </cell>
          <cell r="P2884">
            <v>-0.8056072219</v>
          </cell>
          <cell r="Q2884">
            <v>0</v>
          </cell>
          <cell r="R2884">
            <v>0</v>
          </cell>
        </row>
        <row r="2885">
          <cell r="E2885" t="str">
            <v>SLT0000165</v>
          </cell>
          <cell r="F2885" t="str">
            <v>卧铺护面总成</v>
          </cell>
          <cell r="G2885" t="str">
            <v>右舵1995</v>
          </cell>
          <cell r="H2885" t="str">
            <v>EA</v>
          </cell>
          <cell r="I2885">
            <v>1</v>
          </cell>
          <cell r="J2885">
            <v>33.810970760899998</v>
          </cell>
          <cell r="K2885">
            <v>36.64</v>
          </cell>
          <cell r="L2885">
            <v>33.810970760899998</v>
          </cell>
          <cell r="M2885">
            <v>0</v>
          </cell>
          <cell r="N2885">
            <v>34.946388393299998</v>
          </cell>
          <cell r="O2885">
            <v>36.64</v>
          </cell>
          <cell r="P2885">
            <v>-1.6936116067</v>
          </cell>
          <cell r="Q2885">
            <v>0</v>
          </cell>
          <cell r="R2885">
            <v>0</v>
          </cell>
        </row>
        <row r="2886">
          <cell r="E2886" t="str">
            <v>SLT0000168</v>
          </cell>
          <cell r="F2886" t="str">
            <v>6486司机背泡沫</v>
          </cell>
          <cell r="H2886" t="str">
            <v>EA</v>
          </cell>
          <cell r="I2886">
            <v>15</v>
          </cell>
          <cell r="J2886">
            <v>43.291347383999998</v>
          </cell>
          <cell r="K2886">
            <v>44.824719020700002</v>
          </cell>
          <cell r="L2886">
            <v>649.37021075999996</v>
          </cell>
          <cell r="M2886">
            <v>0</v>
          </cell>
          <cell r="N2886">
            <v>44.783180477400002</v>
          </cell>
          <cell r="O2886">
            <v>44.824719020700002</v>
          </cell>
          <cell r="P2886">
            <v>-4.1538543300000001E-2</v>
          </cell>
          <cell r="Q2886">
            <v>0</v>
          </cell>
          <cell r="R2886">
            <v>0</v>
          </cell>
        </row>
        <row r="2887">
          <cell r="E2887" t="str">
            <v>SLT0000182</v>
          </cell>
          <cell r="F2887" t="str">
            <v>6486副司机座泡沫</v>
          </cell>
          <cell r="H2887" t="str">
            <v>EA</v>
          </cell>
          <cell r="I2887">
            <v>288</v>
          </cell>
          <cell r="J2887">
            <v>46.152814784199997</v>
          </cell>
          <cell r="K2887">
            <v>47.925610925999997</v>
          </cell>
          <cell r="L2887">
            <v>13292.0106578496</v>
          </cell>
          <cell r="M2887">
            <v>0</v>
          </cell>
          <cell r="N2887">
            <v>47.740739781099997</v>
          </cell>
          <cell r="O2887">
            <v>47.925610925999997</v>
          </cell>
          <cell r="P2887">
            <v>-0.18487114490000001</v>
          </cell>
          <cell r="Q2887">
            <v>0</v>
          </cell>
          <cell r="R2887">
            <v>0</v>
          </cell>
        </row>
        <row r="2888">
          <cell r="E2888" t="str">
            <v>SLT0000205</v>
          </cell>
          <cell r="F2888" t="str">
            <v>6486跨背泡沫</v>
          </cell>
          <cell r="H2888" t="str">
            <v>EA</v>
          </cell>
          <cell r="I2888">
            <v>925</v>
          </cell>
          <cell r="J2888">
            <v>33.109703594400003</v>
          </cell>
          <cell r="K2888">
            <v>33.7911574265</v>
          </cell>
          <cell r="L2888">
            <v>30626.475824820001</v>
          </cell>
          <cell r="M2888">
            <v>96</v>
          </cell>
          <cell r="N2888">
            <v>34.259623467799997</v>
          </cell>
          <cell r="O2888">
            <v>33.7911574265</v>
          </cell>
          <cell r="P2888">
            <v>0.46846604130000002</v>
          </cell>
          <cell r="Q2888">
            <v>3288.9238529088002</v>
          </cell>
          <cell r="R2888">
            <v>-911</v>
          </cell>
        </row>
        <row r="2889">
          <cell r="E2889" t="str">
            <v>SLT0000216</v>
          </cell>
          <cell r="F2889" t="str">
            <v>三人垫后排支架垫块</v>
          </cell>
          <cell r="G2889" t="str">
            <v>小件-注塑件</v>
          </cell>
          <cell r="H2889" t="str">
            <v>EA</v>
          </cell>
          <cell r="I2889">
            <v>700</v>
          </cell>
          <cell r="J2889">
            <v>0.63533988450000001</v>
          </cell>
          <cell r="K2889">
            <v>0.6885</v>
          </cell>
          <cell r="L2889">
            <v>444.73791914999998</v>
          </cell>
          <cell r="M2889">
            <v>1000</v>
          </cell>
          <cell r="N2889">
            <v>0.65667544779999998</v>
          </cell>
          <cell r="O2889">
            <v>0.6885</v>
          </cell>
          <cell r="P2889">
            <v>-3.1824552200000002E-2</v>
          </cell>
          <cell r="Q2889">
            <v>656.67544780000003</v>
          </cell>
          <cell r="R2889">
            <v>0</v>
          </cell>
        </row>
        <row r="2890">
          <cell r="E2890" t="str">
            <v>SLT0000228</v>
          </cell>
          <cell r="F2890" t="str">
            <v>6486跨座泡沫</v>
          </cell>
          <cell r="H2890" t="str">
            <v>EA</v>
          </cell>
          <cell r="I2890">
            <v>1001</v>
          </cell>
          <cell r="J2890">
            <v>20.626273671700002</v>
          </cell>
          <cell r="K2890">
            <v>20.263214806899999</v>
          </cell>
          <cell r="L2890">
            <v>20646.899945371701</v>
          </cell>
          <cell r="M2890">
            <v>13</v>
          </cell>
          <cell r="N2890">
            <v>21.356983267299999</v>
          </cell>
          <cell r="O2890">
            <v>20.263214806899999</v>
          </cell>
          <cell r="P2890">
            <v>1.0937684604</v>
          </cell>
          <cell r="Q2890">
            <v>277.64078247489999</v>
          </cell>
          <cell r="R2890">
            <v>-974</v>
          </cell>
        </row>
        <row r="2891">
          <cell r="E2891" t="str">
            <v>SLT0000244</v>
          </cell>
          <cell r="F2891" t="str">
            <v>k1头枕包装膜</v>
          </cell>
          <cell r="H2891" t="str">
            <v>EA</v>
          </cell>
          <cell r="I2891">
            <v>1435</v>
          </cell>
          <cell r="J2891">
            <v>0.17348423860000001</v>
          </cell>
          <cell r="K2891">
            <v>0.188</v>
          </cell>
          <cell r="L2891">
            <v>248.94988239099999</v>
          </cell>
          <cell r="M2891">
            <v>4200</v>
          </cell>
          <cell r="N2891">
            <v>0.1793100715</v>
          </cell>
          <cell r="O2891">
            <v>0.188</v>
          </cell>
          <cell r="P2891">
            <v>-8.6899284999999993E-3</v>
          </cell>
          <cell r="Q2891">
            <v>753.10230030000002</v>
          </cell>
          <cell r="R2891">
            <v>-3855</v>
          </cell>
        </row>
        <row r="2892">
          <cell r="E2892" t="str">
            <v>SLT0000246</v>
          </cell>
          <cell r="F2892" t="str">
            <v>k1单人座包装膜</v>
          </cell>
          <cell r="H2892" t="str">
            <v>EA</v>
          </cell>
          <cell r="I2892">
            <v>176</v>
          </cell>
          <cell r="J2892">
            <v>0.79424406479999998</v>
          </cell>
          <cell r="K2892">
            <v>0.86070000000000002</v>
          </cell>
          <cell r="L2892">
            <v>139.78695540480001</v>
          </cell>
          <cell r="M2892">
            <v>0</v>
          </cell>
          <cell r="N2892">
            <v>0.82091584309999999</v>
          </cell>
          <cell r="O2892">
            <v>0.86070000000000002</v>
          </cell>
          <cell r="P2892">
            <v>-3.9784156899999999E-2</v>
          </cell>
          <cell r="Q2892">
            <v>0</v>
          </cell>
          <cell r="R2892">
            <v>0</v>
          </cell>
        </row>
        <row r="2893">
          <cell r="E2893" t="str">
            <v>SLT0000308</v>
          </cell>
          <cell r="F2893" t="str">
            <v>M3右舵单轴中连接板</v>
          </cell>
          <cell r="H2893" t="str">
            <v>EA</v>
          </cell>
          <cell r="I2893">
            <v>-86</v>
          </cell>
          <cell r="J2893">
            <v>7.7460435707000004</v>
          </cell>
          <cell r="K2893">
            <v>8.3941700000000008</v>
          </cell>
          <cell r="L2893">
            <v>-666.15974708019996</v>
          </cell>
          <cell r="M2893">
            <v>0</v>
          </cell>
          <cell r="N2893">
            <v>8.0052027621999997</v>
          </cell>
          <cell r="O2893">
            <v>8.3941700000000008</v>
          </cell>
          <cell r="P2893">
            <v>-0.38896723779999998</v>
          </cell>
          <cell r="Q2893">
            <v>0</v>
          </cell>
          <cell r="R2893">
            <v>-22</v>
          </cell>
        </row>
        <row r="2894">
          <cell r="E2894" t="str">
            <v>SLT0000316</v>
          </cell>
          <cell r="F2894" t="str">
            <v>K1司机背泡沫</v>
          </cell>
          <cell r="H2894" t="str">
            <v>EA</v>
          </cell>
          <cell r="I2894">
            <v>3340</v>
          </cell>
          <cell r="J2894">
            <v>27.862986846999998</v>
          </cell>
          <cell r="K2894">
            <v>28.0777610729</v>
          </cell>
          <cell r="L2894">
            <v>93062.376068979996</v>
          </cell>
          <cell r="M2894">
            <v>2318</v>
          </cell>
          <cell r="N2894">
            <v>28.839752740600002</v>
          </cell>
          <cell r="O2894">
            <v>28.0777610729</v>
          </cell>
          <cell r="P2894">
            <v>0.76199166770000004</v>
          </cell>
          <cell r="Q2894">
            <v>66850.546852710802</v>
          </cell>
          <cell r="R2894">
            <v>-5534</v>
          </cell>
        </row>
        <row r="2895">
          <cell r="E2895" t="str">
            <v>SLT0000317</v>
          </cell>
          <cell r="F2895" t="str">
            <v>K1司机座泡沫</v>
          </cell>
          <cell r="H2895" t="str">
            <v>EA</v>
          </cell>
          <cell r="I2895">
            <v>3370</v>
          </cell>
          <cell r="J2895">
            <v>30.1106179901</v>
          </cell>
          <cell r="K2895">
            <v>30.5134608364</v>
          </cell>
          <cell r="L2895">
            <v>101472.782626637</v>
          </cell>
          <cell r="M2895">
            <v>2352</v>
          </cell>
          <cell r="N2895">
            <v>31.1628617977</v>
          </cell>
          <cell r="O2895">
            <v>30.5134608364</v>
          </cell>
          <cell r="P2895">
            <v>0.64940096130000002</v>
          </cell>
          <cell r="Q2895">
            <v>73295.050948190401</v>
          </cell>
          <cell r="R2895">
            <v>-3370</v>
          </cell>
        </row>
        <row r="2896">
          <cell r="E2896" t="str">
            <v>SLT0000322</v>
          </cell>
          <cell r="F2896" t="str">
            <v>k1司机背包装膜宽车</v>
          </cell>
          <cell r="H2896" t="str">
            <v>EA</v>
          </cell>
          <cell r="I2896">
            <v>364</v>
          </cell>
          <cell r="J2896">
            <v>0.74136828359999996</v>
          </cell>
          <cell r="K2896">
            <v>0.8034</v>
          </cell>
          <cell r="L2896">
            <v>269.8580552304</v>
          </cell>
          <cell r="M2896">
            <v>1640</v>
          </cell>
          <cell r="N2896">
            <v>0.76626442240000003</v>
          </cell>
          <cell r="O2896">
            <v>0.8034</v>
          </cell>
          <cell r="P2896">
            <v>-3.7135577599999997E-2</v>
          </cell>
          <cell r="Q2896">
            <v>1256.6736527359999</v>
          </cell>
          <cell r="R2896">
            <v>-1683</v>
          </cell>
        </row>
        <row r="2897">
          <cell r="E2897" t="str">
            <v>SLT0000323</v>
          </cell>
          <cell r="F2897" t="str">
            <v>k1司机座包装膜宽车</v>
          </cell>
          <cell r="H2897" t="str">
            <v>EA</v>
          </cell>
          <cell r="I2897">
            <v>353</v>
          </cell>
          <cell r="J2897">
            <v>0.90700881990000004</v>
          </cell>
          <cell r="K2897">
            <v>0.9829</v>
          </cell>
          <cell r="L2897">
            <v>320.17411342470001</v>
          </cell>
          <cell r="M2897">
            <v>1270</v>
          </cell>
          <cell r="N2897">
            <v>0.93746738949999997</v>
          </cell>
          <cell r="O2897">
            <v>0.9829</v>
          </cell>
          <cell r="P2897">
            <v>-4.5432610499999998E-2</v>
          </cell>
          <cell r="Q2897">
            <v>1190.583584665</v>
          </cell>
          <cell r="R2897">
            <v>-1619</v>
          </cell>
        </row>
        <row r="2898">
          <cell r="E2898" t="str">
            <v>SLT0000340</v>
          </cell>
          <cell r="F2898" t="str">
            <v>k1司机背包装膜窄车</v>
          </cell>
          <cell r="H2898" t="str">
            <v>EA</v>
          </cell>
          <cell r="I2898">
            <v>193</v>
          </cell>
          <cell r="J2898">
            <v>0.74136828359999996</v>
          </cell>
          <cell r="K2898">
            <v>0.8034</v>
          </cell>
          <cell r="L2898">
            <v>143.08407873479999</v>
          </cell>
          <cell r="M2898">
            <v>2850</v>
          </cell>
          <cell r="N2898">
            <v>0.76626442240000003</v>
          </cell>
          <cell r="O2898">
            <v>0.8034</v>
          </cell>
          <cell r="P2898">
            <v>-3.7135577599999997E-2</v>
          </cell>
          <cell r="Q2898">
            <v>2183.8536038399998</v>
          </cell>
          <cell r="R2898">
            <v>-2511</v>
          </cell>
        </row>
        <row r="2899">
          <cell r="E2899" t="str">
            <v>SLT0000341</v>
          </cell>
          <cell r="F2899" t="str">
            <v>k1司机座包装膜窄车</v>
          </cell>
          <cell r="H2899" t="str">
            <v>EA</v>
          </cell>
          <cell r="I2899">
            <v>1049</v>
          </cell>
          <cell r="J2899">
            <v>0.90700881990000004</v>
          </cell>
          <cell r="K2899">
            <v>0.9829</v>
          </cell>
          <cell r="L2899">
            <v>951.45225207509998</v>
          </cell>
          <cell r="M2899">
            <v>2900</v>
          </cell>
          <cell r="N2899">
            <v>0.93746738949999997</v>
          </cell>
          <cell r="O2899">
            <v>0.9829</v>
          </cell>
          <cell r="P2899">
            <v>-4.5432610499999998E-2</v>
          </cell>
          <cell r="Q2899">
            <v>2718.65542955</v>
          </cell>
          <cell r="R2899">
            <v>-2461</v>
          </cell>
        </row>
        <row r="2900">
          <cell r="E2900" t="str">
            <v>SLT0000344</v>
          </cell>
          <cell r="F2900" t="str">
            <v>K1窄车司机座泡沫</v>
          </cell>
          <cell r="H2900" t="str">
            <v>EA</v>
          </cell>
          <cell r="I2900">
            <v>3907</v>
          </cell>
          <cell r="J2900">
            <v>28.8774472367</v>
          </cell>
          <cell r="K2900">
            <v>29.177053515000001</v>
          </cell>
          <cell r="L2900">
            <v>112824.18635378699</v>
          </cell>
          <cell r="M2900">
            <v>722</v>
          </cell>
          <cell r="N2900">
            <v>29.888285534200001</v>
          </cell>
          <cell r="O2900">
            <v>29.177053515000001</v>
          </cell>
          <cell r="P2900">
            <v>0.71123201920000001</v>
          </cell>
          <cell r="Q2900">
            <v>21579.3421556924</v>
          </cell>
          <cell r="R2900">
            <v>-3907</v>
          </cell>
        </row>
        <row r="2901">
          <cell r="E2901" t="str">
            <v>SLT0000345</v>
          </cell>
          <cell r="F2901" t="str">
            <v>K1窄车司机背泡沫</v>
          </cell>
          <cell r="H2901" t="str">
            <v>EA</v>
          </cell>
          <cell r="I2901">
            <v>4022</v>
          </cell>
          <cell r="J2901">
            <v>28.1078396807</v>
          </cell>
          <cell r="K2901">
            <v>28.355337397</v>
          </cell>
          <cell r="L2901">
            <v>113049.73119577501</v>
          </cell>
          <cell r="M2901">
            <v>656</v>
          </cell>
          <cell r="N2901">
            <v>29.091485018699998</v>
          </cell>
          <cell r="O2901">
            <v>28.355337397</v>
          </cell>
          <cell r="P2901">
            <v>0.73614762170000003</v>
          </cell>
          <cell r="Q2901">
            <v>19084.014172267202</v>
          </cell>
          <cell r="R2901">
            <v>-4022</v>
          </cell>
        </row>
        <row r="2902">
          <cell r="E2902" t="str">
            <v>SLT0000366</v>
          </cell>
          <cell r="F2902" t="str">
            <v>K1副司机经济型支架左</v>
          </cell>
          <cell r="G2902" t="str">
            <v>电泳件</v>
          </cell>
          <cell r="H2902" t="str">
            <v>EA</v>
          </cell>
          <cell r="I2902">
            <v>-28</v>
          </cell>
          <cell r="J2902">
            <v>7.0484523738</v>
          </cell>
          <cell r="K2902">
            <v>7.6382099999999999</v>
          </cell>
          <cell r="L2902">
            <v>-197.35666646639999</v>
          </cell>
          <cell r="M2902">
            <v>0</v>
          </cell>
          <cell r="N2902">
            <v>1.8691930416</v>
          </cell>
          <cell r="O2902">
            <v>7.6382099999999999</v>
          </cell>
          <cell r="P2902">
            <v>-5.7690169584</v>
          </cell>
          <cell r="Q2902">
            <v>0</v>
          </cell>
          <cell r="R2902">
            <v>0</v>
          </cell>
        </row>
        <row r="2903">
          <cell r="E2903" t="str">
            <v>SLT0000367</v>
          </cell>
          <cell r="F2903" t="str">
            <v>K1副司机经济型支架右</v>
          </cell>
          <cell r="G2903" t="str">
            <v>电泳件</v>
          </cell>
          <cell r="H2903" t="str">
            <v>EA</v>
          </cell>
          <cell r="I2903">
            <v>-28</v>
          </cell>
          <cell r="J2903">
            <v>7.5198219691999997</v>
          </cell>
          <cell r="K2903">
            <v>8.1490200000000002</v>
          </cell>
          <cell r="L2903">
            <v>-210.55501513760001</v>
          </cell>
          <cell r="M2903">
            <v>0</v>
          </cell>
          <cell r="N2903">
            <v>1.8691930416</v>
          </cell>
          <cell r="O2903">
            <v>8.1490200000000002</v>
          </cell>
          <cell r="P2903">
            <v>-6.2798269584000002</v>
          </cell>
          <cell r="Q2903">
            <v>0</v>
          </cell>
          <cell r="R2903">
            <v>0</v>
          </cell>
        </row>
        <row r="2904">
          <cell r="E2904" t="str">
            <v>SLT0000386</v>
          </cell>
          <cell r="F2904" t="str">
            <v>K1双人左背泡沫</v>
          </cell>
          <cell r="H2904" t="str">
            <v>EA</v>
          </cell>
          <cell r="I2904">
            <v>5408</v>
          </cell>
          <cell r="J2904">
            <v>27.006241521500002</v>
          </cell>
          <cell r="K2904">
            <v>27.177006891400001</v>
          </cell>
          <cell r="L2904">
            <v>146049.75414827201</v>
          </cell>
          <cell r="M2904">
            <v>3851</v>
          </cell>
          <cell r="N2904">
            <v>27.951198972899999</v>
          </cell>
          <cell r="O2904">
            <v>27.177006891400001</v>
          </cell>
          <cell r="P2904">
            <v>0.77419208149999996</v>
          </cell>
          <cell r="Q2904">
            <v>107640.067244638</v>
          </cell>
          <cell r="R2904">
            <v>-5408</v>
          </cell>
        </row>
        <row r="2905">
          <cell r="E2905" t="str">
            <v>SLT0000387</v>
          </cell>
          <cell r="F2905" t="str">
            <v>K1双人座泡沫</v>
          </cell>
          <cell r="H2905" t="str">
            <v>EA</v>
          </cell>
          <cell r="I2905">
            <v>4736</v>
          </cell>
          <cell r="J2905">
            <v>39.719936522099999</v>
          </cell>
          <cell r="K2905">
            <v>40.9268096132</v>
          </cell>
          <cell r="L2905">
            <v>188113.619368666</v>
          </cell>
          <cell r="M2905">
            <v>3336</v>
          </cell>
          <cell r="N2905">
            <v>41.094874101999999</v>
          </cell>
          <cell r="O2905">
            <v>40.9268096132</v>
          </cell>
          <cell r="P2905">
            <v>0.16806448879999999</v>
          </cell>
          <cell r="Q2905">
            <v>137092.50000427201</v>
          </cell>
          <cell r="R2905">
            <v>-7723</v>
          </cell>
        </row>
        <row r="2906">
          <cell r="E2906" t="str">
            <v>SLT0000388</v>
          </cell>
          <cell r="F2906" t="str">
            <v>K1双人右背泡沫（安）</v>
          </cell>
          <cell r="H2906" t="str">
            <v>EA</v>
          </cell>
          <cell r="I2906">
            <v>5369</v>
          </cell>
          <cell r="J2906">
            <v>26.895450172</v>
          </cell>
          <cell r="K2906">
            <v>27.056945415600001</v>
          </cell>
          <cell r="L2906">
            <v>144401.67197346801</v>
          </cell>
          <cell r="M2906">
            <v>4159</v>
          </cell>
          <cell r="N2906">
            <v>27.836687101599999</v>
          </cell>
          <cell r="O2906">
            <v>27.056945415600001</v>
          </cell>
          <cell r="P2906">
            <v>0.77974168600000004</v>
          </cell>
          <cell r="Q2906">
            <v>115772.781655554</v>
          </cell>
          <cell r="R2906">
            <v>-5369</v>
          </cell>
        </row>
        <row r="2907">
          <cell r="E2907" t="str">
            <v>SLT0000404</v>
          </cell>
          <cell r="F2907" t="str">
            <v>K1单人座泡沫</v>
          </cell>
          <cell r="H2907" t="str">
            <v>EA</v>
          </cell>
          <cell r="I2907">
            <v>3538</v>
          </cell>
          <cell r="J2907">
            <v>26.632868236699998</v>
          </cell>
          <cell r="K2907">
            <v>26.7447210429</v>
          </cell>
          <cell r="L2907">
            <v>94227.087821444598</v>
          </cell>
          <cell r="M2907">
            <v>2115</v>
          </cell>
          <cell r="N2907">
            <v>27.568324554899998</v>
          </cell>
          <cell r="O2907">
            <v>26.7447210429</v>
          </cell>
          <cell r="P2907">
            <v>0.82360351200000004</v>
          </cell>
          <cell r="Q2907">
            <v>58307.006433613496</v>
          </cell>
          <cell r="R2907">
            <v>-3492</v>
          </cell>
        </row>
        <row r="2908">
          <cell r="E2908" t="str">
            <v>SLT0000405</v>
          </cell>
          <cell r="F2908" t="str">
            <v>K1单人背泡沫</v>
          </cell>
          <cell r="H2908" t="str">
            <v>EA</v>
          </cell>
          <cell r="I2908">
            <v>4046</v>
          </cell>
          <cell r="J2908">
            <v>25.2657697882</v>
          </cell>
          <cell r="K2908">
            <v>25.290906525899999</v>
          </cell>
          <cell r="L2908">
            <v>102225.304563057</v>
          </cell>
          <cell r="M2908">
            <v>3935</v>
          </cell>
          <cell r="N2908">
            <v>26.152279870299999</v>
          </cell>
          <cell r="O2908">
            <v>25.290906525899999</v>
          </cell>
          <cell r="P2908">
            <v>0.86137334440000002</v>
          </cell>
          <cell r="Q2908">
            <v>102909.22128963</v>
          </cell>
          <cell r="R2908">
            <v>-4046</v>
          </cell>
        </row>
        <row r="2909">
          <cell r="E2909" t="str">
            <v>SLT0000421</v>
          </cell>
          <cell r="F2909" t="str">
            <v>6486三点式六人背泡沫</v>
          </cell>
          <cell r="H2909" t="str">
            <v>EA</v>
          </cell>
          <cell r="I2909">
            <v>373</v>
          </cell>
          <cell r="J2909">
            <v>85.948154787299998</v>
          </cell>
          <cell r="K2909">
            <v>88.961804874899997</v>
          </cell>
          <cell r="L2909">
            <v>32058.661735662899</v>
          </cell>
          <cell r="M2909">
            <v>221</v>
          </cell>
          <cell r="N2909">
            <v>88.910512272899993</v>
          </cell>
          <cell r="O2909">
            <v>88.961804874899997</v>
          </cell>
          <cell r="P2909">
            <v>-5.1292602E-2</v>
          </cell>
          <cell r="Q2909">
            <v>19649.223212310899</v>
          </cell>
          <cell r="R2909">
            <v>-373</v>
          </cell>
        </row>
        <row r="2910">
          <cell r="E2910" t="str">
            <v>SLT0000422</v>
          </cell>
          <cell r="F2910" t="str">
            <v>6486三点式六人座泡沫</v>
          </cell>
          <cell r="H2910" t="str">
            <v>EA</v>
          </cell>
          <cell r="I2910">
            <v>548</v>
          </cell>
          <cell r="J2910">
            <v>50.912609234500003</v>
          </cell>
          <cell r="K2910">
            <v>50.924056697399998</v>
          </cell>
          <cell r="L2910">
            <v>27900.109860506</v>
          </cell>
          <cell r="M2910">
            <v>0</v>
          </cell>
          <cell r="N2910">
            <v>50.924056697399998</v>
          </cell>
          <cell r="O2910">
            <v>50.924056697399998</v>
          </cell>
          <cell r="P2910">
            <v>0</v>
          </cell>
          <cell r="Q2910">
            <v>0</v>
          </cell>
          <cell r="R2910">
            <v>-548</v>
          </cell>
        </row>
        <row r="2911">
          <cell r="E2911" t="str">
            <v>SLT0000443</v>
          </cell>
          <cell r="F2911" t="str">
            <v>K1四人联体左背泡沫</v>
          </cell>
          <cell r="H2911" t="str">
            <v>EA</v>
          </cell>
          <cell r="I2911">
            <v>200</v>
          </cell>
          <cell r="J2911">
            <v>37.636739095099998</v>
          </cell>
          <cell r="K2911">
            <v>38.696978732799998</v>
          </cell>
          <cell r="L2911">
            <v>7527.3478190200003</v>
          </cell>
          <cell r="M2911">
            <v>351</v>
          </cell>
          <cell r="N2911">
            <v>38.9386828771</v>
          </cell>
          <cell r="O2911">
            <v>38.696978732799998</v>
          </cell>
          <cell r="P2911">
            <v>0.24170414430000001</v>
          </cell>
          <cell r="Q2911">
            <v>13667.4776898621</v>
          </cell>
          <cell r="R2911">
            <v>-150</v>
          </cell>
        </row>
        <row r="2912">
          <cell r="E2912" t="str">
            <v>SLT0000444</v>
          </cell>
          <cell r="F2912" t="str">
            <v>K1四人联体左座泡沫</v>
          </cell>
          <cell r="H2912" t="str">
            <v>EA</v>
          </cell>
          <cell r="I2912">
            <v>269</v>
          </cell>
          <cell r="J2912">
            <v>38.937539963100001</v>
          </cell>
          <cell r="K2912">
            <v>40.035909275100003</v>
          </cell>
          <cell r="L2912">
            <v>10474.1982500739</v>
          </cell>
          <cell r="M2912">
            <v>484</v>
          </cell>
          <cell r="N2912">
            <v>40.290927589299997</v>
          </cell>
          <cell r="O2912">
            <v>40.035909275100003</v>
          </cell>
          <cell r="P2912">
            <v>0.25501831419999998</v>
          </cell>
          <cell r="Q2912">
            <v>19500.8089532212</v>
          </cell>
          <cell r="R2912">
            <v>-179</v>
          </cell>
        </row>
        <row r="2913">
          <cell r="E2913" t="str">
            <v>SLT0000467</v>
          </cell>
          <cell r="F2913" t="str">
            <v>K1加长14人三人座泡沫</v>
          </cell>
          <cell r="H2913" t="str">
            <v>EA</v>
          </cell>
          <cell r="I2913">
            <v>198</v>
          </cell>
          <cell r="J2913">
            <v>51.494500050699997</v>
          </cell>
          <cell r="K2913">
            <v>53.7142453178</v>
          </cell>
          <cell r="L2913">
            <v>10195.911010038601</v>
          </cell>
          <cell r="M2913">
            <v>260</v>
          </cell>
          <cell r="N2913">
            <v>53.261805985300001</v>
          </cell>
          <cell r="O2913">
            <v>53.7142453178</v>
          </cell>
          <cell r="P2913">
            <v>-0.45243933250000001</v>
          </cell>
          <cell r="Q2913">
            <v>13848.069556177999</v>
          </cell>
          <cell r="R2913">
            <v>-390</v>
          </cell>
        </row>
        <row r="2914">
          <cell r="E2914" t="str">
            <v>SLT0000478</v>
          </cell>
          <cell r="F2914" t="str">
            <v>K1三人背泡沫（窄体）</v>
          </cell>
          <cell r="H2914" t="str">
            <v>EA</v>
          </cell>
          <cell r="I2914">
            <v>60</v>
          </cell>
          <cell r="J2914">
            <v>82.470379002800001</v>
          </cell>
          <cell r="K2914">
            <v>87.281935900500002</v>
          </cell>
          <cell r="L2914">
            <v>4948.2227401680002</v>
          </cell>
          <cell r="M2914">
            <v>10</v>
          </cell>
          <cell r="N2914">
            <v>85.277896393899994</v>
          </cell>
          <cell r="O2914">
            <v>87.281935900500002</v>
          </cell>
          <cell r="P2914">
            <v>-2.0040395065999999</v>
          </cell>
          <cell r="Q2914">
            <v>852.77896393900005</v>
          </cell>
          <cell r="R2914">
            <v>-67</v>
          </cell>
        </row>
        <row r="2915">
          <cell r="E2915" t="str">
            <v>SLT0000479</v>
          </cell>
          <cell r="F2915" t="str">
            <v>K1窄车三人座泡沫</v>
          </cell>
          <cell r="H2915" t="str">
            <v>EA</v>
          </cell>
          <cell r="I2915">
            <v>59</v>
          </cell>
          <cell r="J2915">
            <v>44.629756509300002</v>
          </cell>
          <cell r="K2915">
            <v>46.275115423000003</v>
          </cell>
          <cell r="L2915">
            <v>2633.1556340487</v>
          </cell>
          <cell r="M2915">
            <v>5</v>
          </cell>
          <cell r="N2915">
            <v>46.275115423000003</v>
          </cell>
          <cell r="O2915">
            <v>46.275115423000003</v>
          </cell>
          <cell r="P2915">
            <v>0</v>
          </cell>
          <cell r="Q2915">
            <v>231.375577115</v>
          </cell>
          <cell r="R2915">
            <v>-64</v>
          </cell>
        </row>
        <row r="2916">
          <cell r="E2916" t="str">
            <v>SLT0000484</v>
          </cell>
          <cell r="F2916" t="str">
            <v>K1宽车5990双人座泡沫</v>
          </cell>
          <cell r="H2916" t="str">
            <v>EA</v>
          </cell>
          <cell r="I2916">
            <v>381</v>
          </cell>
          <cell r="J2916">
            <v>38.848033368599999</v>
          </cell>
          <cell r="K2916">
            <v>39.981952638499997</v>
          </cell>
          <cell r="L2916">
            <v>14801.100713436599</v>
          </cell>
          <cell r="M2916">
            <v>298</v>
          </cell>
          <cell r="N2916">
            <v>40.193691274099997</v>
          </cell>
          <cell r="O2916">
            <v>39.981952638499997</v>
          </cell>
          <cell r="P2916">
            <v>0.2117386356</v>
          </cell>
          <cell r="Q2916">
            <v>11977.7199996818</v>
          </cell>
          <cell r="R2916">
            <v>-525</v>
          </cell>
        </row>
        <row r="2917">
          <cell r="E2917" t="str">
            <v>SLT0000488</v>
          </cell>
          <cell r="F2917" t="str">
            <v>6486前翻10人三人座泡沫</v>
          </cell>
          <cell r="H2917" t="str">
            <v>EA</v>
          </cell>
          <cell r="I2917">
            <v>277</v>
          </cell>
          <cell r="J2917">
            <v>57.2436534924</v>
          </cell>
          <cell r="K2917">
            <v>57.8278658252</v>
          </cell>
          <cell r="L2917">
            <v>15856.492017394799</v>
          </cell>
          <cell r="M2917">
            <v>0</v>
          </cell>
          <cell r="N2917">
            <v>59.245113209700001</v>
          </cell>
          <cell r="O2917">
            <v>57.8278658252</v>
          </cell>
          <cell r="P2917">
            <v>1.4172473845</v>
          </cell>
          <cell r="Q2917">
            <v>0</v>
          </cell>
          <cell r="R2917">
            <v>-224</v>
          </cell>
        </row>
        <row r="2918">
          <cell r="E2918" t="str">
            <v>SLT0000489</v>
          </cell>
          <cell r="F2918" t="str">
            <v>6486前翻10人三人背泡沫</v>
          </cell>
          <cell r="H2918" t="str">
            <v>EA</v>
          </cell>
          <cell r="I2918">
            <v>382</v>
          </cell>
          <cell r="J2918">
            <v>102.32271578709999</v>
          </cell>
          <cell r="K2918">
            <v>106.7064570257</v>
          </cell>
          <cell r="L2918">
            <v>39087.277430672199</v>
          </cell>
          <cell r="M2918">
            <v>207</v>
          </cell>
          <cell r="N2918">
            <v>105.8349529379</v>
          </cell>
          <cell r="O2918">
            <v>106.7064570257</v>
          </cell>
          <cell r="P2918">
            <v>-0.87150408779999999</v>
          </cell>
          <cell r="Q2918">
            <v>21907.8352581453</v>
          </cell>
          <cell r="R2918">
            <v>-574</v>
          </cell>
        </row>
        <row r="2919">
          <cell r="E2919" t="str">
            <v>SLT0000499</v>
          </cell>
          <cell r="F2919" t="str">
            <v>K1侧翻座骨架罩壳左正</v>
          </cell>
          <cell r="H2919" t="str">
            <v>Ea</v>
          </cell>
          <cell r="I2919">
            <v>-1122</v>
          </cell>
          <cell r="J2919">
            <v>20.215084803300002</v>
          </cell>
          <cell r="K2919">
            <v>21.90652</v>
          </cell>
          <cell r="L2919">
            <v>-22681.3251493026</v>
          </cell>
          <cell r="M2919">
            <v>0</v>
          </cell>
          <cell r="N2919">
            <v>20.893934395900001</v>
          </cell>
          <cell r="O2919">
            <v>21.90652</v>
          </cell>
          <cell r="P2919">
            <v>-1.0125856041000001</v>
          </cell>
          <cell r="Q2919">
            <v>0</v>
          </cell>
          <cell r="R2919">
            <v>0</v>
          </cell>
        </row>
        <row r="2920">
          <cell r="E2920" t="str">
            <v>SLT0000500</v>
          </cell>
          <cell r="F2920" t="str">
            <v>K1安全带出口罩壳</v>
          </cell>
          <cell r="H2920" t="str">
            <v>Ea</v>
          </cell>
          <cell r="I2920">
            <v>-1066</v>
          </cell>
          <cell r="J2920">
            <v>3.3089350150999999</v>
          </cell>
          <cell r="K2920">
            <v>3.5857999999999999</v>
          </cell>
          <cell r="L2920">
            <v>-3527.3247260966</v>
          </cell>
          <cell r="M2920">
            <v>0</v>
          </cell>
          <cell r="N2920">
            <v>3.4143498934999998</v>
          </cell>
          <cell r="O2920">
            <v>3.5857999999999999</v>
          </cell>
          <cell r="P2920">
            <v>-0.1714501065</v>
          </cell>
          <cell r="Q2920">
            <v>0</v>
          </cell>
          <cell r="R2920">
            <v>0</v>
          </cell>
        </row>
        <row r="2921">
          <cell r="E2921" t="str">
            <v>SLT0000510</v>
          </cell>
          <cell r="F2921" t="str">
            <v>K1侧翻左座泡沫</v>
          </cell>
          <cell r="H2921" t="str">
            <v>EA</v>
          </cell>
          <cell r="I2921">
            <v>386</v>
          </cell>
          <cell r="J2921">
            <v>34.621433646100002</v>
          </cell>
          <cell r="K2921">
            <v>35.401700171500003</v>
          </cell>
          <cell r="L2921">
            <v>13363.8733873946</v>
          </cell>
          <cell r="M2921">
            <v>586</v>
          </cell>
          <cell r="N2921">
            <v>35.825157224999998</v>
          </cell>
          <cell r="O2921">
            <v>35.401700171500003</v>
          </cell>
          <cell r="P2921">
            <v>0.42345705350000001</v>
          </cell>
          <cell r="Q2921">
            <v>20993.542133849998</v>
          </cell>
          <cell r="R2921">
            <v>-730</v>
          </cell>
        </row>
        <row r="2922">
          <cell r="E2922" t="str">
            <v>SLT0000511</v>
          </cell>
          <cell r="F2922" t="str">
            <v>K1侧翻左背泡沫</v>
          </cell>
          <cell r="H2922" t="str">
            <v>EA</v>
          </cell>
          <cell r="I2922">
            <v>399</v>
          </cell>
          <cell r="J2922">
            <v>35.936419202700002</v>
          </cell>
          <cell r="K2922">
            <v>36.854389790399999</v>
          </cell>
          <cell r="L2922">
            <v>14338.631261877301</v>
          </cell>
          <cell r="M2922">
            <v>366</v>
          </cell>
          <cell r="N2922">
            <v>36.854389790399999</v>
          </cell>
          <cell r="O2922">
            <v>36.854389790399999</v>
          </cell>
          <cell r="P2922">
            <v>0</v>
          </cell>
          <cell r="Q2922">
            <v>13488.706663286401</v>
          </cell>
          <cell r="R2922">
            <v>-765</v>
          </cell>
        </row>
        <row r="2923">
          <cell r="E2923" t="str">
            <v>SLT0000526</v>
          </cell>
          <cell r="F2923" t="str">
            <v>K1侧翻座骨架罩壳右副</v>
          </cell>
          <cell r="H2923" t="str">
            <v>Ea</v>
          </cell>
          <cell r="I2923">
            <v>-894</v>
          </cell>
          <cell r="J2923">
            <v>20.301974568799999</v>
          </cell>
          <cell r="K2923">
            <v>22.000679999999999</v>
          </cell>
          <cell r="L2923">
            <v>-18149.965264507198</v>
          </cell>
          <cell r="M2923">
            <v>0</v>
          </cell>
          <cell r="N2923">
            <v>20.983742035900001</v>
          </cell>
          <cell r="O2923">
            <v>22.000679999999999</v>
          </cell>
          <cell r="P2923">
            <v>-1.0169379641</v>
          </cell>
          <cell r="Q2923">
            <v>0</v>
          </cell>
          <cell r="R2923">
            <v>0</v>
          </cell>
        </row>
        <row r="2924">
          <cell r="E2924" t="str">
            <v>SLT0000532</v>
          </cell>
          <cell r="F2924" t="str">
            <v>K1侧翻右座泡沫</v>
          </cell>
          <cell r="H2924" t="str">
            <v>EA</v>
          </cell>
          <cell r="I2924">
            <v>277</v>
          </cell>
          <cell r="J2924">
            <v>37.090636464100001</v>
          </cell>
          <cell r="K2924">
            <v>37.994475917800003</v>
          </cell>
          <cell r="L2924">
            <v>10274.106300555701</v>
          </cell>
          <cell r="M2924">
            <v>382</v>
          </cell>
          <cell r="N2924">
            <v>38.386392540599999</v>
          </cell>
          <cell r="O2924">
            <v>37.994475917800003</v>
          </cell>
          <cell r="P2924">
            <v>0.3919166228</v>
          </cell>
          <cell r="Q2924">
            <v>14663.601950509201</v>
          </cell>
          <cell r="R2924">
            <v>-520</v>
          </cell>
        </row>
        <row r="2925">
          <cell r="E2925" t="str">
            <v>SLT0000533</v>
          </cell>
          <cell r="F2925" t="str">
            <v>K1侧翻右背泡沫</v>
          </cell>
          <cell r="H2925" t="str">
            <v>EA</v>
          </cell>
          <cell r="I2925">
            <v>394</v>
          </cell>
          <cell r="J2925">
            <v>35.837184641100002</v>
          </cell>
          <cell r="K2925">
            <v>36.746852081299998</v>
          </cell>
          <cell r="L2925">
            <v>14119.850748593401</v>
          </cell>
          <cell r="M2925">
            <v>697</v>
          </cell>
          <cell r="N2925">
            <v>37.078696977</v>
          </cell>
          <cell r="O2925">
            <v>36.746852081299998</v>
          </cell>
          <cell r="P2925">
            <v>0.33184489569999998</v>
          </cell>
          <cell r="Q2925">
            <v>25843.851792968999</v>
          </cell>
          <cell r="R2925">
            <v>-571</v>
          </cell>
        </row>
        <row r="2926">
          <cell r="E2926" t="str">
            <v>SLT0000546</v>
          </cell>
          <cell r="F2926" t="str">
            <v>一排四人连体座泡沫总成</v>
          </cell>
          <cell r="G2926" t="str">
            <v>K1右舵</v>
          </cell>
          <cell r="H2926" t="str">
            <v>EA</v>
          </cell>
          <cell r="I2926">
            <v>123</v>
          </cell>
          <cell r="J2926">
            <v>69.578105231799995</v>
          </cell>
          <cell r="K2926">
            <v>71.222041649600001</v>
          </cell>
          <cell r="L2926">
            <v>8558.1069435114005</v>
          </cell>
          <cell r="M2926">
            <v>594</v>
          </cell>
          <cell r="N2926">
            <v>71.990734552399999</v>
          </cell>
          <cell r="O2926">
            <v>71.222041649600001</v>
          </cell>
          <cell r="P2926">
            <v>0.76869290280000002</v>
          </cell>
          <cell r="Q2926">
            <v>42762.496324125597</v>
          </cell>
          <cell r="R2926">
            <v>-420</v>
          </cell>
        </row>
        <row r="2927">
          <cell r="E2927" t="str">
            <v>SLT0000547</v>
          </cell>
          <cell r="F2927" t="str">
            <v>一排四人连体三人背泡沫</v>
          </cell>
          <cell r="G2927" t="str">
            <v>K1右舵</v>
          </cell>
          <cell r="H2927" t="str">
            <v>EA</v>
          </cell>
          <cell r="I2927">
            <v>123</v>
          </cell>
          <cell r="J2927">
            <v>68.411074325399994</v>
          </cell>
          <cell r="K2927">
            <v>69.957363012900004</v>
          </cell>
          <cell r="L2927">
            <v>8414.5621420242005</v>
          </cell>
          <cell r="M2927">
            <v>513</v>
          </cell>
          <cell r="N2927">
            <v>70.784513187000002</v>
          </cell>
          <cell r="O2927">
            <v>69.957363012900004</v>
          </cell>
          <cell r="P2927">
            <v>0.82715017410000002</v>
          </cell>
          <cell r="Q2927">
            <v>36312.455264930999</v>
          </cell>
          <cell r="R2927">
            <v>-364</v>
          </cell>
        </row>
        <row r="2928">
          <cell r="E2928" t="str">
            <v>SLT0000550</v>
          </cell>
          <cell r="F2928" t="str">
            <v>卧铺包装膜</v>
          </cell>
          <cell r="G2928" t="str">
            <v>M中4重卡</v>
          </cell>
          <cell r="H2928" t="str">
            <v>EA</v>
          </cell>
          <cell r="I2928">
            <v>168</v>
          </cell>
          <cell r="J2928">
            <v>2.1215830479000002</v>
          </cell>
          <cell r="K2928">
            <v>2.2991000000000001</v>
          </cell>
          <cell r="L2928">
            <v>356.42595204719998</v>
          </cell>
          <cell r="M2928">
            <v>500</v>
          </cell>
          <cell r="N2928">
            <v>2.1928286451000001</v>
          </cell>
          <cell r="O2928">
            <v>2.2991000000000001</v>
          </cell>
          <cell r="P2928">
            <v>-0.1062713549</v>
          </cell>
          <cell r="Q2928">
            <v>1096.41432255</v>
          </cell>
          <cell r="R2928">
            <v>-439</v>
          </cell>
        </row>
        <row r="2929">
          <cell r="E2929" t="str">
            <v>SLT0000556</v>
          </cell>
          <cell r="F2929" t="str">
            <v>K1四人联体右背泡沫</v>
          </cell>
          <cell r="H2929" t="str">
            <v>EA</v>
          </cell>
          <cell r="I2929">
            <v>432</v>
          </cell>
          <cell r="J2929">
            <v>37.652096824899999</v>
          </cell>
          <cell r="K2929">
            <v>38.713621473499998</v>
          </cell>
          <cell r="L2929">
            <v>16265.7058283568</v>
          </cell>
          <cell r="M2929">
            <v>1025</v>
          </cell>
          <cell r="N2929">
            <v>38.954556340000003</v>
          </cell>
          <cell r="O2929">
            <v>38.713621473499998</v>
          </cell>
          <cell r="P2929">
            <v>0.24093486650000001</v>
          </cell>
          <cell r="Q2929">
            <v>39928.420248499999</v>
          </cell>
          <cell r="R2929">
            <v>-432</v>
          </cell>
        </row>
        <row r="2930">
          <cell r="E2930" t="str">
            <v>SLT0000557</v>
          </cell>
          <cell r="F2930" t="str">
            <v>K1四人联体右座泡沫</v>
          </cell>
          <cell r="H2930" t="str">
            <v>EA</v>
          </cell>
          <cell r="I2930">
            <v>395</v>
          </cell>
          <cell r="J2930">
            <v>36.299790619299998</v>
          </cell>
          <cell r="K2930">
            <v>37.220493495699998</v>
          </cell>
          <cell r="L2930">
            <v>14338.417294623499</v>
          </cell>
          <cell r="M2930">
            <v>1690</v>
          </cell>
          <cell r="N2930">
            <v>37.559875124100003</v>
          </cell>
          <cell r="O2930">
            <v>37.220493495699998</v>
          </cell>
          <cell r="P2930">
            <v>0.33938162840000002</v>
          </cell>
          <cell r="Q2930">
            <v>63476.188959728999</v>
          </cell>
          <cell r="R2930">
            <v>-1233</v>
          </cell>
        </row>
        <row r="2931">
          <cell r="E2931" t="str">
            <v>SLT0000561</v>
          </cell>
          <cell r="F2931" t="str">
            <v>K1右舵单人座泡沫</v>
          </cell>
          <cell r="H2931" t="str">
            <v>EA</v>
          </cell>
          <cell r="I2931">
            <v>230</v>
          </cell>
          <cell r="J2931">
            <v>25.537895970899999</v>
          </cell>
          <cell r="K2931">
            <v>25.558130332400001</v>
          </cell>
          <cell r="L2931">
            <v>5873.7160733070004</v>
          </cell>
          <cell r="M2931">
            <v>932</v>
          </cell>
          <cell r="N2931">
            <v>26.436581655499999</v>
          </cell>
          <cell r="O2931">
            <v>25.558130332400001</v>
          </cell>
          <cell r="P2931">
            <v>0.87845132309999996</v>
          </cell>
          <cell r="Q2931">
            <v>24638.894102925999</v>
          </cell>
          <cell r="R2931">
            <v>-230</v>
          </cell>
        </row>
        <row r="2932">
          <cell r="E2932" t="str">
            <v>SLT0000571</v>
          </cell>
          <cell r="F2932" t="str">
            <v>K1右舵一排三人座泡沫改型</v>
          </cell>
          <cell r="H2932" t="str">
            <v>EA</v>
          </cell>
          <cell r="I2932">
            <v>115</v>
          </cell>
          <cell r="J2932">
            <v>63.738077695999998</v>
          </cell>
          <cell r="K2932">
            <v>64.893367728200005</v>
          </cell>
          <cell r="L2932">
            <v>7329.8789350400002</v>
          </cell>
          <cell r="M2932">
            <v>2</v>
          </cell>
          <cell r="N2932">
            <v>65.954591078899995</v>
          </cell>
          <cell r="O2932">
            <v>64.893367728200005</v>
          </cell>
          <cell r="P2932">
            <v>1.0612233507</v>
          </cell>
          <cell r="Q2932">
            <v>131.90918215779999</v>
          </cell>
          <cell r="R2932">
            <v>-9</v>
          </cell>
        </row>
        <row r="2933">
          <cell r="E2933" t="str">
            <v>SLT0000572</v>
          </cell>
          <cell r="F2933" t="str">
            <v>K1右舵双人右背泡沫</v>
          </cell>
          <cell r="H2933" t="str">
            <v>EA</v>
          </cell>
          <cell r="I2933">
            <v>0</v>
          </cell>
          <cell r="J2933">
            <v>27.168045415600002</v>
          </cell>
          <cell r="K2933">
            <v>27.168045415600002</v>
          </cell>
          <cell r="L2933">
            <v>0</v>
          </cell>
          <cell r="M2933">
            <v>349</v>
          </cell>
          <cell r="N2933">
            <v>27.942651723600001</v>
          </cell>
          <cell r="O2933">
            <v>27.168045415600002</v>
          </cell>
          <cell r="P2933">
            <v>0.77460630799999997</v>
          </cell>
          <cell r="Q2933">
            <v>9751.9854515364004</v>
          </cell>
          <cell r="R2933">
            <v>-348</v>
          </cell>
        </row>
        <row r="2934">
          <cell r="E2934" t="str">
            <v>SLT0000580</v>
          </cell>
          <cell r="F2934" t="str">
            <v>K1右舵双人座泡沫</v>
          </cell>
          <cell r="H2934" t="str">
            <v>EA</v>
          </cell>
          <cell r="I2934">
            <v>73</v>
          </cell>
          <cell r="J2934">
            <v>38.892312490999998</v>
          </cell>
          <cell r="K2934">
            <v>40.029936680600002</v>
          </cell>
          <cell r="L2934">
            <v>2839.138811843</v>
          </cell>
          <cell r="M2934">
            <v>222</v>
          </cell>
          <cell r="N2934">
            <v>40.239457348599998</v>
          </cell>
          <cell r="O2934">
            <v>40.029936680600002</v>
          </cell>
          <cell r="P2934">
            <v>0.20952066799999999</v>
          </cell>
          <cell r="Q2934">
            <v>8933.1595313891994</v>
          </cell>
          <cell r="R2934">
            <v>0</v>
          </cell>
        </row>
        <row r="2935">
          <cell r="E2935" t="str">
            <v>SLT0000601</v>
          </cell>
          <cell r="F2935" t="str">
            <v>窄车左舵12人侧翻左座泡沫</v>
          </cell>
          <cell r="H2935" t="str">
            <v>EA</v>
          </cell>
          <cell r="I2935">
            <v>74</v>
          </cell>
          <cell r="J2935">
            <v>29.776862578999999</v>
          </cell>
          <cell r="K2935">
            <v>30.151779465400001</v>
          </cell>
          <cell r="L2935">
            <v>2203.4878308460002</v>
          </cell>
          <cell r="M2935">
            <v>0</v>
          </cell>
          <cell r="N2935">
            <v>30.8178984334</v>
          </cell>
          <cell r="O2935">
            <v>30.151779465400001</v>
          </cell>
          <cell r="P2935">
            <v>0.66611896800000003</v>
          </cell>
          <cell r="Q2935">
            <v>0</v>
          </cell>
          <cell r="R2935">
            <v>0</v>
          </cell>
        </row>
        <row r="2936">
          <cell r="E2936" t="str">
            <v>SLT0000608</v>
          </cell>
          <cell r="F2936" t="str">
            <v>K1窄车双人背泡沫</v>
          </cell>
          <cell r="H2936" t="str">
            <v>EA</v>
          </cell>
          <cell r="I2936">
            <v>143</v>
          </cell>
          <cell r="J2936">
            <v>75.121806886499996</v>
          </cell>
          <cell r="K2936">
            <v>79.318494559399994</v>
          </cell>
          <cell r="L2936">
            <v>10742.4183847695</v>
          </cell>
          <cell r="M2936">
            <v>20</v>
          </cell>
          <cell r="N2936">
            <v>77.682549394600002</v>
          </cell>
          <cell r="O2936">
            <v>79.318494559399994</v>
          </cell>
          <cell r="P2936">
            <v>-1.6359451648000001</v>
          </cell>
          <cell r="Q2936">
            <v>1553.6509878920001</v>
          </cell>
          <cell r="R2936">
            <v>-143</v>
          </cell>
        </row>
        <row r="2937">
          <cell r="E2937" t="str">
            <v>SLT0000609</v>
          </cell>
          <cell r="F2937" t="str">
            <v>K1窄车双人座泡沫</v>
          </cell>
          <cell r="H2937" t="str">
            <v>EA</v>
          </cell>
          <cell r="I2937">
            <v>193</v>
          </cell>
          <cell r="J2937">
            <v>32.318699840100003</v>
          </cell>
          <cell r="K2937">
            <v>32.906297160400001</v>
          </cell>
          <cell r="L2937">
            <v>6237.5090691392998</v>
          </cell>
          <cell r="M2937">
            <v>0</v>
          </cell>
          <cell r="N2937">
            <v>33.445093990399997</v>
          </cell>
          <cell r="O2937">
            <v>32.906297160400001</v>
          </cell>
          <cell r="P2937">
            <v>0.53879683</v>
          </cell>
          <cell r="Q2937">
            <v>0</v>
          </cell>
          <cell r="R2937">
            <v>-124</v>
          </cell>
        </row>
        <row r="2938">
          <cell r="E2938" t="str">
            <v>SLT0000626</v>
          </cell>
          <cell r="F2938" t="str">
            <v>K1窄车三排三人座泡沫</v>
          </cell>
          <cell r="H2938" t="str">
            <v>EA</v>
          </cell>
          <cell r="I2938">
            <v>393</v>
          </cell>
          <cell r="J2938">
            <v>67.959877042399995</v>
          </cell>
          <cell r="K2938">
            <v>69.468413181599999</v>
          </cell>
          <cell r="L2938">
            <v>26708.2316776632</v>
          </cell>
          <cell r="M2938">
            <v>183</v>
          </cell>
          <cell r="N2938">
            <v>70.318164095599997</v>
          </cell>
          <cell r="O2938">
            <v>69.468413181599999</v>
          </cell>
          <cell r="P2938">
            <v>0.84975091400000002</v>
          </cell>
          <cell r="Q2938">
            <v>12868.224029494801</v>
          </cell>
          <cell r="R2938">
            <v>-343</v>
          </cell>
        </row>
        <row r="2939">
          <cell r="E2939" t="str">
            <v>SLT0000627</v>
          </cell>
          <cell r="F2939" t="str">
            <v>K1窄车三排三人背泡沫</v>
          </cell>
          <cell r="H2939" t="str">
            <v>EA</v>
          </cell>
          <cell r="I2939">
            <v>393</v>
          </cell>
          <cell r="J2939">
            <v>68.479230175500007</v>
          </cell>
          <cell r="K2939">
            <v>70.031221594599998</v>
          </cell>
          <cell r="L2939">
            <v>26912.337458971499</v>
          </cell>
          <cell r="M2939">
            <v>0</v>
          </cell>
          <cell r="N2939">
            <v>70.854957801699996</v>
          </cell>
          <cell r="O2939">
            <v>70.031221594599998</v>
          </cell>
          <cell r="P2939">
            <v>0.82373620709999995</v>
          </cell>
          <cell r="Q2939">
            <v>0</v>
          </cell>
          <cell r="R2939">
            <v>-299</v>
          </cell>
        </row>
        <row r="2940">
          <cell r="E2940" t="str">
            <v>SLT0000643</v>
          </cell>
          <cell r="F2940" t="str">
            <v>K1窄车单人座泡沫</v>
          </cell>
          <cell r="H2940" t="str">
            <v>EA</v>
          </cell>
          <cell r="I2940">
            <v>156</v>
          </cell>
          <cell r="J2940">
            <v>24.3599799554</v>
          </cell>
          <cell r="K2940">
            <v>24.281601019499998</v>
          </cell>
          <cell r="L2940">
            <v>3800.1568730424001</v>
          </cell>
          <cell r="M2940">
            <v>0</v>
          </cell>
          <cell r="N2940">
            <v>25.219115657900002</v>
          </cell>
          <cell r="O2940">
            <v>24.281601019499998</v>
          </cell>
          <cell r="P2940">
            <v>0.93751463840000004</v>
          </cell>
          <cell r="Q2940">
            <v>0</v>
          </cell>
          <cell r="R2940">
            <v>-115</v>
          </cell>
        </row>
        <row r="2941">
          <cell r="E2941" t="str">
            <v>SLT0000644</v>
          </cell>
          <cell r="F2941" t="str">
            <v>K1窄车单人背泡沫</v>
          </cell>
          <cell r="H2941" t="str">
            <v>EA</v>
          </cell>
          <cell r="I2941">
            <v>142</v>
          </cell>
          <cell r="J2941">
            <v>50.811552929599998</v>
          </cell>
          <cell r="K2941">
            <v>52.974154691700001</v>
          </cell>
          <cell r="L2941">
            <v>7215.2405160032004</v>
          </cell>
          <cell r="M2941">
            <v>10</v>
          </cell>
          <cell r="N2941">
            <v>52.5559245862</v>
          </cell>
          <cell r="O2941">
            <v>52.974154691700001</v>
          </cell>
          <cell r="P2941">
            <v>-0.4182301055</v>
          </cell>
          <cell r="Q2941">
            <v>525.55924586200001</v>
          </cell>
          <cell r="R2941">
            <v>-71</v>
          </cell>
        </row>
        <row r="2942">
          <cell r="E2942" t="str">
            <v>SLT0000649</v>
          </cell>
          <cell r="F2942" t="str">
            <v>K1窄车侧翻左背泡沫15人</v>
          </cell>
          <cell r="H2942" t="str">
            <v>EA</v>
          </cell>
          <cell r="I2942">
            <v>101</v>
          </cell>
          <cell r="J2942">
            <v>30.698655555399998</v>
          </cell>
          <cell r="K2942">
            <v>31.178372340399999</v>
          </cell>
          <cell r="L2942">
            <v>3100.5642110954</v>
          </cell>
          <cell r="M2942">
            <v>0</v>
          </cell>
          <cell r="N2942">
            <v>31.767609209900002</v>
          </cell>
          <cell r="O2942">
            <v>31.178372340399999</v>
          </cell>
          <cell r="P2942">
            <v>0.58923686949999998</v>
          </cell>
          <cell r="Q2942">
            <v>0</v>
          </cell>
          <cell r="R2942">
            <v>-96</v>
          </cell>
        </row>
        <row r="2943">
          <cell r="E2943" t="str">
            <v>SLT0000652</v>
          </cell>
          <cell r="F2943" t="str">
            <v>K1窄车后排单人背泡沫</v>
          </cell>
          <cell r="H2943" t="str">
            <v>EA</v>
          </cell>
          <cell r="I2943">
            <v>66</v>
          </cell>
          <cell r="J2943">
            <v>42.654249009300003</v>
          </cell>
          <cell r="K2943">
            <v>44.134313394300001</v>
          </cell>
          <cell r="L2943">
            <v>2815.1804346138001</v>
          </cell>
          <cell r="M2943">
            <v>10</v>
          </cell>
          <cell r="N2943">
            <v>44.134313394300001</v>
          </cell>
          <cell r="O2943">
            <v>44.134313394300001</v>
          </cell>
          <cell r="P2943">
            <v>0</v>
          </cell>
          <cell r="Q2943">
            <v>441.343133943</v>
          </cell>
          <cell r="R2943">
            <v>-76</v>
          </cell>
        </row>
        <row r="2944">
          <cell r="E2944" t="str">
            <v>SLT0000661</v>
          </cell>
          <cell r="F2944" t="str">
            <v>K1窄车中间座泡沫</v>
          </cell>
          <cell r="H2944" t="str">
            <v>EA</v>
          </cell>
          <cell r="I2944">
            <v>911</v>
          </cell>
          <cell r="J2944">
            <v>22.711949277599999</v>
          </cell>
          <cell r="K2944">
            <v>22.4956764312</v>
          </cell>
          <cell r="L2944">
            <v>20690.585791893602</v>
          </cell>
          <cell r="M2944">
            <v>213</v>
          </cell>
          <cell r="N2944">
            <v>23.515741904999999</v>
          </cell>
          <cell r="O2944">
            <v>22.4956764312</v>
          </cell>
          <cell r="P2944">
            <v>1.0200654737999999</v>
          </cell>
          <cell r="Q2944">
            <v>5008.853025765</v>
          </cell>
          <cell r="R2944">
            <v>-892</v>
          </cell>
        </row>
        <row r="2945">
          <cell r="E2945" t="str">
            <v>SLT0000662</v>
          </cell>
          <cell r="F2945" t="str">
            <v>K1窄车中间背泡沫</v>
          </cell>
          <cell r="H2945" t="str">
            <v>EA</v>
          </cell>
          <cell r="I2945">
            <v>580</v>
          </cell>
          <cell r="J2945">
            <v>22.260847866900001</v>
          </cell>
          <cell r="K2945">
            <v>22.034556982600002</v>
          </cell>
          <cell r="L2945">
            <v>12911.291762802</v>
          </cell>
          <cell r="M2945">
            <v>197</v>
          </cell>
          <cell r="N2945">
            <v>23.0464486507</v>
          </cell>
          <cell r="O2945">
            <v>22.034556982600002</v>
          </cell>
          <cell r="P2945">
            <v>1.0118916681000001</v>
          </cell>
          <cell r="Q2945">
            <v>4540.1503841879003</v>
          </cell>
          <cell r="R2945">
            <v>-677</v>
          </cell>
        </row>
        <row r="2946">
          <cell r="E2946" t="str">
            <v>SLT0000671</v>
          </cell>
          <cell r="F2946" t="str">
            <v>欧曼中间背泡沫</v>
          </cell>
          <cell r="H2946" t="str">
            <v>EA</v>
          </cell>
          <cell r="I2946">
            <v>200</v>
          </cell>
          <cell r="J2946">
            <v>22.260847866900001</v>
          </cell>
          <cell r="K2946">
            <v>22.034556982600002</v>
          </cell>
          <cell r="L2946">
            <v>4452.1695733799997</v>
          </cell>
          <cell r="M2946">
            <v>487</v>
          </cell>
          <cell r="N2946">
            <v>23.0464486507</v>
          </cell>
          <cell r="O2946">
            <v>22.034556982600002</v>
          </cell>
          <cell r="P2946">
            <v>1.0118916681000001</v>
          </cell>
          <cell r="Q2946">
            <v>11223.620492890899</v>
          </cell>
          <cell r="R2946">
            <v>-494</v>
          </cell>
        </row>
        <row r="2947">
          <cell r="E2947" t="str">
            <v>SLT0000682</v>
          </cell>
          <cell r="F2947" t="str">
            <v>M3司机罩壳欧马可（灰）</v>
          </cell>
          <cell r="G2947" t="str">
            <v>注塑件</v>
          </cell>
          <cell r="H2947" t="str">
            <v>EA</v>
          </cell>
          <cell r="I2947">
            <v>175</v>
          </cell>
          <cell r="J2947">
            <v>1.9369330683999999</v>
          </cell>
          <cell r="K2947">
            <v>2.0990000000000002</v>
          </cell>
          <cell r="L2947">
            <v>338.96328697000001</v>
          </cell>
          <cell r="M2947">
            <v>0</v>
          </cell>
          <cell r="N2947">
            <v>2.0019778721999999</v>
          </cell>
          <cell r="O2947">
            <v>2.0990000000000002</v>
          </cell>
          <cell r="P2947">
            <v>-9.7022127799999996E-2</v>
          </cell>
          <cell r="Q2947">
            <v>0</v>
          </cell>
          <cell r="R2947">
            <v>0</v>
          </cell>
        </row>
        <row r="2948">
          <cell r="E2948" t="str">
            <v>SLT0000683</v>
          </cell>
          <cell r="F2948" t="str">
            <v>M3司机手柄欧马可（灰）</v>
          </cell>
          <cell r="G2948" t="str">
            <v>注塑件</v>
          </cell>
          <cell r="H2948" t="str">
            <v>EA</v>
          </cell>
          <cell r="I2948">
            <v>397</v>
          </cell>
          <cell r="J2948">
            <v>0.57351305480000003</v>
          </cell>
          <cell r="K2948">
            <v>0.62150000000000005</v>
          </cell>
          <cell r="L2948">
            <v>227.68468275559999</v>
          </cell>
          <cell r="M2948">
            <v>0</v>
          </cell>
          <cell r="N2948">
            <v>0.59277239049999997</v>
          </cell>
          <cell r="O2948">
            <v>0.62150000000000005</v>
          </cell>
          <cell r="P2948">
            <v>-2.8727609500000001E-2</v>
          </cell>
          <cell r="Q2948">
            <v>0</v>
          </cell>
          <cell r="R2948">
            <v>0</v>
          </cell>
        </row>
        <row r="2949">
          <cell r="E2949" t="str">
            <v>SLT0000684</v>
          </cell>
          <cell r="F2949" t="str">
            <v>M3出口80正司机背布套</v>
          </cell>
          <cell r="H2949" t="str">
            <v>EA</v>
          </cell>
          <cell r="I2949">
            <v>55</v>
          </cell>
          <cell r="J2949">
            <v>28.015858960199999</v>
          </cell>
          <cell r="K2949">
            <v>30.36</v>
          </cell>
          <cell r="L2949">
            <v>1540.872242811</v>
          </cell>
          <cell r="M2949">
            <v>0</v>
          </cell>
          <cell r="N2949">
            <v>28.956668985299999</v>
          </cell>
          <cell r="O2949">
            <v>30.36</v>
          </cell>
          <cell r="P2949">
            <v>-1.4033310147</v>
          </cell>
          <cell r="Q2949">
            <v>0</v>
          </cell>
          <cell r="R2949">
            <v>0</v>
          </cell>
        </row>
        <row r="2950">
          <cell r="E2950" t="str">
            <v>SLT0000685</v>
          </cell>
          <cell r="F2950" t="str">
            <v>M3出口80正司机座布套</v>
          </cell>
          <cell r="H2950" t="str">
            <v>EA</v>
          </cell>
          <cell r="I2950">
            <v>13</v>
          </cell>
          <cell r="J2950">
            <v>15.189098764300001</v>
          </cell>
          <cell r="K2950">
            <v>16.46</v>
          </cell>
          <cell r="L2950">
            <v>197.4582839359</v>
          </cell>
          <cell r="M2950">
            <v>0</v>
          </cell>
          <cell r="N2950">
            <v>15.6991690217</v>
          </cell>
          <cell r="O2950">
            <v>16.46</v>
          </cell>
          <cell r="P2950">
            <v>-0.76083097830000002</v>
          </cell>
          <cell r="Q2950">
            <v>0</v>
          </cell>
          <cell r="R2950">
            <v>0</v>
          </cell>
        </row>
        <row r="2951">
          <cell r="E2951" t="str">
            <v>SLT0000687</v>
          </cell>
          <cell r="F2951" t="str">
            <v>欧马可灰滑轨护盖（浅灰）</v>
          </cell>
          <cell r="H2951" t="str">
            <v>EA</v>
          </cell>
          <cell r="I2951">
            <v>0</v>
          </cell>
          <cell r="J2951">
            <v>0.49659999999999999</v>
          </cell>
          <cell r="K2951">
            <v>0.49659999999999999</v>
          </cell>
          <cell r="L2951">
            <v>0</v>
          </cell>
          <cell r="M2951">
            <v>48</v>
          </cell>
          <cell r="N2951">
            <v>0.49659999999999999</v>
          </cell>
          <cell r="O2951">
            <v>0.49659999999999999</v>
          </cell>
          <cell r="P2951">
            <v>0</v>
          </cell>
          <cell r="Q2951">
            <v>23.8368</v>
          </cell>
          <cell r="R2951">
            <v>-48</v>
          </cell>
        </row>
        <row r="2952">
          <cell r="E2952" t="str">
            <v>SLT0000690</v>
          </cell>
          <cell r="F2952" t="str">
            <v>驾驶员靠背泡沫总成</v>
          </cell>
          <cell r="G2952" t="str">
            <v>1995奥铃升级</v>
          </cell>
          <cell r="H2952" t="str">
            <v>EA</v>
          </cell>
          <cell r="I2952">
            <v>122</v>
          </cell>
          <cell r="J2952">
            <v>31.6789946496</v>
          </cell>
          <cell r="K2952">
            <v>32.240738300499999</v>
          </cell>
          <cell r="L2952">
            <v>3864.8373472511998</v>
          </cell>
          <cell r="M2952">
            <v>22</v>
          </cell>
          <cell r="N2952">
            <v>32.780869402599997</v>
          </cell>
          <cell r="O2952">
            <v>32.240738300499999</v>
          </cell>
          <cell r="P2952">
            <v>0.54013110210000004</v>
          </cell>
          <cell r="Q2952">
            <v>721.1791268572</v>
          </cell>
          <cell r="R2952">
            <v>0</v>
          </cell>
        </row>
        <row r="2953">
          <cell r="E2953" t="str">
            <v>SLT0000691</v>
          </cell>
          <cell r="F2953" t="str">
            <v>驾驶员座垫泡沫总成</v>
          </cell>
          <cell r="G2953" t="str">
            <v>1995奥铃升级</v>
          </cell>
          <cell r="H2953" t="str">
            <v>EA</v>
          </cell>
          <cell r="I2953">
            <v>35</v>
          </cell>
          <cell r="J2953">
            <v>28.366017020800001</v>
          </cell>
          <cell r="K2953">
            <v>28.622830944899999</v>
          </cell>
          <cell r="L2953">
            <v>992.81059572799995</v>
          </cell>
          <cell r="M2953">
            <v>34</v>
          </cell>
          <cell r="N2953">
            <v>29.3596808074</v>
          </cell>
          <cell r="O2953">
            <v>28.622830944899999</v>
          </cell>
          <cell r="P2953">
            <v>0.73684986249999995</v>
          </cell>
          <cell r="Q2953">
            <v>998.22914745160006</v>
          </cell>
          <cell r="R2953">
            <v>0</v>
          </cell>
        </row>
        <row r="2954">
          <cell r="E2954" t="str">
            <v>SLT0000696</v>
          </cell>
          <cell r="F2954" t="str">
            <v>M4司机背无纺布</v>
          </cell>
          <cell r="G2954" t="str">
            <v>55g无纺布</v>
          </cell>
          <cell r="H2954" t="str">
            <v>EA</v>
          </cell>
          <cell r="I2954">
            <v>8635</v>
          </cell>
          <cell r="J2954">
            <v>0.51942957850000004</v>
          </cell>
          <cell r="K2954">
            <v>0.54751882610000002</v>
          </cell>
          <cell r="L2954">
            <v>4485.2744103474997</v>
          </cell>
          <cell r="M2954">
            <v>2500</v>
          </cell>
          <cell r="N2954">
            <v>0.53855999389999998</v>
          </cell>
          <cell r="O2954">
            <v>0.54751882610000002</v>
          </cell>
          <cell r="P2954">
            <v>-8.9588322000000008E-3</v>
          </cell>
          <cell r="Q2954">
            <v>1346.3999847499999</v>
          </cell>
          <cell r="R2954">
            <v>-381</v>
          </cell>
        </row>
        <row r="2955">
          <cell r="E2955" t="str">
            <v>SLT0000697</v>
          </cell>
          <cell r="F2955" t="str">
            <v>滑轨护盖（棕）</v>
          </cell>
          <cell r="H2955" t="str">
            <v>EA</v>
          </cell>
          <cell r="I2955">
            <v>168</v>
          </cell>
          <cell r="J2955">
            <v>0.45825677069999998</v>
          </cell>
          <cell r="K2955">
            <v>0.49659999999999999</v>
          </cell>
          <cell r="L2955">
            <v>76.987137477600001</v>
          </cell>
          <cell r="M2955">
            <v>0</v>
          </cell>
          <cell r="N2955">
            <v>0.47364564619999999</v>
          </cell>
          <cell r="O2955">
            <v>0.49659999999999999</v>
          </cell>
          <cell r="P2955">
            <v>-2.2954353800000001E-2</v>
          </cell>
          <cell r="Q2955">
            <v>0</v>
          </cell>
          <cell r="R2955">
            <v>0</v>
          </cell>
        </row>
        <row r="2956">
          <cell r="E2956" t="str">
            <v>SLT0000698</v>
          </cell>
          <cell r="F2956" t="str">
            <v>M3奥铃升级海外出口正座</v>
          </cell>
          <cell r="G2956" t="str">
            <v>1800布套</v>
          </cell>
          <cell r="H2956" t="str">
            <v>EA</v>
          </cell>
          <cell r="I2956">
            <v>326</v>
          </cell>
          <cell r="J2956">
            <v>26.880829101100002</v>
          </cell>
          <cell r="K2956">
            <v>29.13</v>
          </cell>
          <cell r="L2956">
            <v>8763.1502869586002</v>
          </cell>
          <cell r="M2956">
            <v>0</v>
          </cell>
          <cell r="N2956">
            <v>27.783523305100001</v>
          </cell>
          <cell r="O2956">
            <v>29.13</v>
          </cell>
          <cell r="P2956">
            <v>-1.3464766949</v>
          </cell>
          <cell r="Q2956">
            <v>0</v>
          </cell>
          <cell r="R2956">
            <v>0</v>
          </cell>
        </row>
        <row r="2957">
          <cell r="E2957" t="str">
            <v>SLT0000699</v>
          </cell>
          <cell r="F2957" t="str">
            <v>M3奥铃升级海外出口正背</v>
          </cell>
          <cell r="G2957" t="str">
            <v>1800布套</v>
          </cell>
          <cell r="H2957" t="str">
            <v>EA</v>
          </cell>
          <cell r="I2957">
            <v>319</v>
          </cell>
          <cell r="J2957">
            <v>39.818323917400001</v>
          </cell>
          <cell r="K2957">
            <v>43.15</v>
          </cell>
          <cell r="L2957">
            <v>12702.0453296506</v>
          </cell>
          <cell r="M2957">
            <v>0</v>
          </cell>
          <cell r="N2957">
            <v>41.155476505800003</v>
          </cell>
          <cell r="O2957">
            <v>43.15</v>
          </cell>
          <cell r="P2957">
            <v>-1.9945234942000001</v>
          </cell>
          <cell r="Q2957">
            <v>0</v>
          </cell>
          <cell r="R2957">
            <v>0</v>
          </cell>
        </row>
        <row r="2958">
          <cell r="E2958" t="str">
            <v>SLT0000704</v>
          </cell>
          <cell r="F2958" t="str">
            <v>M3出口1800副背布套</v>
          </cell>
          <cell r="H2958" t="str">
            <v>EA</v>
          </cell>
          <cell r="I2958">
            <v>0</v>
          </cell>
          <cell r="J2958">
            <v>23.47</v>
          </cell>
          <cell r="K2958">
            <v>23.47</v>
          </cell>
          <cell r="L2958">
            <v>0</v>
          </cell>
          <cell r="M2958">
            <v>0</v>
          </cell>
          <cell r="N2958">
            <v>22.385145622</v>
          </cell>
          <cell r="O2958">
            <v>23.47</v>
          </cell>
          <cell r="P2958">
            <v>-1.084854378</v>
          </cell>
          <cell r="Q2958">
            <v>0</v>
          </cell>
          <cell r="R2958">
            <v>-2</v>
          </cell>
        </row>
        <row r="2959">
          <cell r="E2959" t="str">
            <v>SLT0000705</v>
          </cell>
          <cell r="F2959" t="str">
            <v>M3出口1800副座布套</v>
          </cell>
          <cell r="H2959" t="str">
            <v>EA</v>
          </cell>
          <cell r="I2959">
            <v>4</v>
          </cell>
          <cell r="J2959">
            <v>58.472359133700003</v>
          </cell>
          <cell r="K2959">
            <v>61.492071199999998</v>
          </cell>
          <cell r="L2959">
            <v>233.88943653480001</v>
          </cell>
          <cell r="M2959">
            <v>0</v>
          </cell>
          <cell r="N2959">
            <v>31.808817572900001</v>
          </cell>
          <cell r="O2959">
            <v>61.492071199999998</v>
          </cell>
          <cell r="P2959">
            <v>-29.683253627100001</v>
          </cell>
          <cell r="Q2959">
            <v>0</v>
          </cell>
          <cell r="R2959">
            <v>-2</v>
          </cell>
        </row>
        <row r="2960">
          <cell r="E2960" t="str">
            <v>SLT0000706</v>
          </cell>
          <cell r="F2960" t="str">
            <v>M3出口1800小背布套</v>
          </cell>
          <cell r="H2960" t="str">
            <v>EA</v>
          </cell>
          <cell r="I2960">
            <v>0</v>
          </cell>
          <cell r="J2960">
            <v>12.49</v>
          </cell>
          <cell r="K2960">
            <v>12.49</v>
          </cell>
          <cell r="L2960">
            <v>0</v>
          </cell>
          <cell r="M2960">
            <v>0</v>
          </cell>
          <cell r="N2960">
            <v>11.912674427700001</v>
          </cell>
          <cell r="O2960">
            <v>12.49</v>
          </cell>
          <cell r="P2960">
            <v>-0.57732557230000003</v>
          </cell>
          <cell r="Q2960">
            <v>0</v>
          </cell>
          <cell r="R2960">
            <v>-2</v>
          </cell>
        </row>
        <row r="2961">
          <cell r="E2961" t="str">
            <v>SLT0000707</v>
          </cell>
          <cell r="F2961" t="str">
            <v>M3出口1995副背布套</v>
          </cell>
          <cell r="H2961" t="str">
            <v>EA</v>
          </cell>
          <cell r="I2961">
            <v>46</v>
          </cell>
          <cell r="J2961">
            <v>22.4699000554</v>
          </cell>
          <cell r="K2961">
            <v>24.35</v>
          </cell>
          <cell r="L2961">
            <v>1033.6154025484</v>
          </cell>
          <cell r="M2961">
            <v>0</v>
          </cell>
          <cell r="N2961">
            <v>23.224469360699999</v>
          </cell>
          <cell r="O2961">
            <v>24.35</v>
          </cell>
          <cell r="P2961">
            <v>-1.1255306393</v>
          </cell>
          <cell r="Q2961">
            <v>0</v>
          </cell>
          <cell r="R2961">
            <v>0</v>
          </cell>
        </row>
        <row r="2962">
          <cell r="E2962" t="str">
            <v>SLT0000708</v>
          </cell>
          <cell r="F2962" t="str">
            <v>M3出口1995副座布套</v>
          </cell>
          <cell r="H2962" t="str">
            <v>EA</v>
          </cell>
          <cell r="I2962">
            <v>21</v>
          </cell>
          <cell r="J2962">
            <v>30.645806194599999</v>
          </cell>
          <cell r="K2962">
            <v>33.21</v>
          </cell>
          <cell r="L2962">
            <v>643.5619300866</v>
          </cell>
          <cell r="M2962">
            <v>0</v>
          </cell>
          <cell r="N2962">
            <v>31.674933366299999</v>
          </cell>
          <cell r="O2962">
            <v>33.21</v>
          </cell>
          <cell r="P2962">
            <v>-1.5350666337000001</v>
          </cell>
          <cell r="Q2962">
            <v>0</v>
          </cell>
          <cell r="R2962">
            <v>0</v>
          </cell>
        </row>
        <row r="2963">
          <cell r="E2963" t="str">
            <v>SLT0000718</v>
          </cell>
          <cell r="F2963" t="str">
            <v>副驾驶员座垫泡沫总成</v>
          </cell>
          <cell r="G2963" t="str">
            <v>右舵1695</v>
          </cell>
          <cell r="H2963" t="str">
            <v>EA</v>
          </cell>
          <cell r="I2963">
            <v>18</v>
          </cell>
          <cell r="J2963">
            <v>60.097944396099997</v>
          </cell>
          <cell r="K2963">
            <v>63.037556471599999</v>
          </cell>
          <cell r="L2963">
            <v>1081.7629991297999</v>
          </cell>
          <cell r="M2963">
            <v>4</v>
          </cell>
          <cell r="N2963">
            <v>63.037556471599999</v>
          </cell>
          <cell r="O2963">
            <v>63.037556471599999</v>
          </cell>
          <cell r="P2963">
            <v>0</v>
          </cell>
          <cell r="Q2963">
            <v>252.15022588639999</v>
          </cell>
          <cell r="R2963">
            <v>-22</v>
          </cell>
        </row>
        <row r="2964">
          <cell r="E2964" t="str">
            <v>SLT0000719</v>
          </cell>
          <cell r="F2964" t="str">
            <v>M3右舵1695副背布套</v>
          </cell>
          <cell r="H2964" t="str">
            <v>EA</v>
          </cell>
          <cell r="I2964">
            <v>0</v>
          </cell>
          <cell r="J2964">
            <v>26.63</v>
          </cell>
          <cell r="K2964">
            <v>26.63</v>
          </cell>
          <cell r="L2964">
            <v>0</v>
          </cell>
          <cell r="M2964">
            <v>0</v>
          </cell>
          <cell r="N2964">
            <v>25.399080865599998</v>
          </cell>
          <cell r="O2964">
            <v>26.63</v>
          </cell>
          <cell r="P2964">
            <v>-1.2309191343999999</v>
          </cell>
          <cell r="Q2964">
            <v>0</v>
          </cell>
          <cell r="R2964">
            <v>-22</v>
          </cell>
        </row>
        <row r="2965">
          <cell r="E2965" t="str">
            <v>SLT0000720</v>
          </cell>
          <cell r="F2965" t="str">
            <v>M3右舵1695副座布套</v>
          </cell>
          <cell r="H2965" t="str">
            <v>EA</v>
          </cell>
          <cell r="I2965">
            <v>0</v>
          </cell>
          <cell r="J2965">
            <v>23.89</v>
          </cell>
          <cell r="K2965">
            <v>23.89</v>
          </cell>
          <cell r="L2965">
            <v>0</v>
          </cell>
          <cell r="M2965">
            <v>0</v>
          </cell>
          <cell r="N2965">
            <v>22.785731951900001</v>
          </cell>
          <cell r="O2965">
            <v>23.89</v>
          </cell>
          <cell r="P2965">
            <v>-1.1042680481</v>
          </cell>
          <cell r="Q2965">
            <v>0</v>
          </cell>
          <cell r="R2965">
            <v>-22</v>
          </cell>
        </row>
        <row r="2966">
          <cell r="E2966" t="str">
            <v>SLT0000721</v>
          </cell>
          <cell r="F2966" t="str">
            <v>小折罩壳（欧马可升级）</v>
          </cell>
          <cell r="G2966" t="str">
            <v>注塑件（深灰欧马可升级）</v>
          </cell>
          <cell r="H2966" t="str">
            <v>EA</v>
          </cell>
          <cell r="I2966">
            <v>151</v>
          </cell>
          <cell r="J2966">
            <v>0.4666541461</v>
          </cell>
          <cell r="K2966">
            <v>0.50570000000000004</v>
          </cell>
          <cell r="L2966">
            <v>70.464776061099997</v>
          </cell>
          <cell r="M2966">
            <v>0</v>
          </cell>
          <cell r="N2966">
            <v>0.4823250167</v>
          </cell>
          <cell r="O2966">
            <v>0.50570000000000004</v>
          </cell>
          <cell r="P2966">
            <v>-2.3374983299999999E-2</v>
          </cell>
          <cell r="Q2966">
            <v>0</v>
          </cell>
          <cell r="R2966">
            <v>0</v>
          </cell>
        </row>
        <row r="2967">
          <cell r="E2967" t="str">
            <v>SLT0000722</v>
          </cell>
          <cell r="F2967" t="str">
            <v>小折手柄圆棕欧马可升级</v>
          </cell>
          <cell r="G2967" t="str">
            <v>注塑件（深灰欧马可升级）</v>
          </cell>
          <cell r="H2967" t="str">
            <v>EA</v>
          </cell>
          <cell r="I2967">
            <v>151</v>
          </cell>
          <cell r="J2967">
            <v>0.1545670743</v>
          </cell>
          <cell r="K2967">
            <v>0.16750000000000001</v>
          </cell>
          <cell r="L2967">
            <v>23.3396282193</v>
          </cell>
          <cell r="M2967">
            <v>0</v>
          </cell>
          <cell r="N2967">
            <v>0.15975764340000001</v>
          </cell>
          <cell r="O2967">
            <v>0.16750000000000001</v>
          </cell>
          <cell r="P2967">
            <v>-7.7423565999999999E-3</v>
          </cell>
          <cell r="Q2967">
            <v>0</v>
          </cell>
          <cell r="R2967">
            <v>0</v>
          </cell>
        </row>
        <row r="2968">
          <cell r="E2968" t="str">
            <v>SLT0000725</v>
          </cell>
          <cell r="F2968" t="str">
            <v>副驾驶员大背泡沫总成</v>
          </cell>
          <cell r="G2968" t="str">
            <v>1995/1800奥铃升级</v>
          </cell>
          <cell r="H2968" t="str">
            <v>EA</v>
          </cell>
          <cell r="I2968">
            <v>28</v>
          </cell>
          <cell r="J2968">
            <v>31.998707527600001</v>
          </cell>
          <cell r="K2968">
            <v>32.587202172600001</v>
          </cell>
          <cell r="L2968">
            <v>895.9638107728</v>
          </cell>
          <cell r="M2968">
            <v>262</v>
          </cell>
          <cell r="N2968">
            <v>33.111318666700001</v>
          </cell>
          <cell r="O2968">
            <v>32.587202172600001</v>
          </cell>
          <cell r="P2968">
            <v>0.52411649410000005</v>
          </cell>
          <cell r="Q2968">
            <v>8675.1654906753993</v>
          </cell>
          <cell r="R2968">
            <v>-170</v>
          </cell>
        </row>
        <row r="2969">
          <cell r="E2969" t="str">
            <v>SLT0000726</v>
          </cell>
          <cell r="F2969" t="str">
            <v>副驾驶员座垫泡沫总成</v>
          </cell>
          <cell r="G2969" t="str">
            <v>奥铃升级1995</v>
          </cell>
          <cell r="H2969" t="str">
            <v>EA</v>
          </cell>
          <cell r="I2969">
            <v>31</v>
          </cell>
          <cell r="J2969">
            <v>50.053940733700003</v>
          </cell>
          <cell r="K2969">
            <v>52.153151619900001</v>
          </cell>
          <cell r="L2969">
            <v>1551.6721627447</v>
          </cell>
          <cell r="M2969">
            <v>0</v>
          </cell>
          <cell r="N2969">
            <v>51.772870759200003</v>
          </cell>
          <cell r="O2969">
            <v>52.153151619900001</v>
          </cell>
          <cell r="P2969">
            <v>-0.3802808607</v>
          </cell>
          <cell r="Q2969">
            <v>0</v>
          </cell>
          <cell r="R2969">
            <v>0</v>
          </cell>
        </row>
        <row r="2970">
          <cell r="E2970" t="str">
            <v>SLT0000727</v>
          </cell>
          <cell r="F2970" t="str">
            <v>副驾驶员小背泡沫总成</v>
          </cell>
          <cell r="G2970" t="str">
            <v>奥铃升级1995</v>
          </cell>
          <cell r="H2970" t="str">
            <v>EA</v>
          </cell>
          <cell r="I2970">
            <v>209</v>
          </cell>
          <cell r="J2970">
            <v>22.187568656500002</v>
          </cell>
          <cell r="K2970">
            <v>21.955146359099999</v>
          </cell>
          <cell r="L2970">
            <v>4637.2018492084999</v>
          </cell>
          <cell r="M2970">
            <v>18</v>
          </cell>
          <cell r="N2970">
            <v>22.9707086264</v>
          </cell>
          <cell r="O2970">
            <v>21.955146359099999</v>
          </cell>
          <cell r="P2970">
            <v>1.0155622673</v>
          </cell>
          <cell r="Q2970">
            <v>413.47275527519997</v>
          </cell>
          <cell r="R2970">
            <v>0</v>
          </cell>
        </row>
        <row r="2971">
          <cell r="E2971" t="str">
            <v>SLT0000733</v>
          </cell>
          <cell r="F2971" t="str">
            <v>M3副司机靠背骨架</v>
          </cell>
          <cell r="G2971" t="str">
            <v>骨架</v>
          </cell>
          <cell r="H2971" t="str">
            <v>EA</v>
          </cell>
          <cell r="I2971">
            <v>0</v>
          </cell>
          <cell r="J2971">
            <v>26.914100000000001</v>
          </cell>
          <cell r="K2971">
            <v>26.914100000000001</v>
          </cell>
          <cell r="L2971">
            <v>0</v>
          </cell>
          <cell r="M2971">
            <v>170</v>
          </cell>
          <cell r="N2971">
            <v>26.914100000000001</v>
          </cell>
          <cell r="O2971">
            <v>26.914100000000001</v>
          </cell>
          <cell r="P2971">
            <v>0</v>
          </cell>
          <cell r="Q2971">
            <v>4575.3969999999999</v>
          </cell>
          <cell r="R2971">
            <v>-170</v>
          </cell>
        </row>
        <row r="2972">
          <cell r="E2972" t="str">
            <v>SLT0000734</v>
          </cell>
          <cell r="F2972" t="str">
            <v>M3-1995小背骨架</v>
          </cell>
          <cell r="G2972" t="str">
            <v>骨架</v>
          </cell>
          <cell r="H2972" t="str">
            <v>EA</v>
          </cell>
          <cell r="I2972">
            <v>14</v>
          </cell>
          <cell r="J2972">
            <v>13.5489344786</v>
          </cell>
          <cell r="K2972">
            <v>14.682600000000001</v>
          </cell>
          <cell r="L2972">
            <v>189.68508270039999</v>
          </cell>
          <cell r="M2972">
            <v>0</v>
          </cell>
          <cell r="N2972">
            <v>14.0039258249</v>
          </cell>
          <cell r="O2972">
            <v>14.682600000000001</v>
          </cell>
          <cell r="P2972">
            <v>-0.67867417510000005</v>
          </cell>
          <cell r="Q2972">
            <v>0</v>
          </cell>
          <cell r="R2972">
            <v>0</v>
          </cell>
        </row>
        <row r="2973">
          <cell r="E2973" t="str">
            <v>SLT0000735</v>
          </cell>
          <cell r="F2973" t="str">
            <v>M3小背折叠器总成副司机</v>
          </cell>
          <cell r="G2973" t="str">
            <v>调角器</v>
          </cell>
          <cell r="H2973" t="str">
            <v>EA</v>
          </cell>
          <cell r="I2973">
            <v>0</v>
          </cell>
          <cell r="J2973">
            <v>10.562200000000001</v>
          </cell>
          <cell r="K2973">
            <v>10.562200000000001</v>
          </cell>
          <cell r="L2973">
            <v>0</v>
          </cell>
          <cell r="M2973">
            <v>170</v>
          </cell>
          <cell r="N2973">
            <v>10.562200000000001</v>
          </cell>
          <cell r="O2973">
            <v>10.562200000000001</v>
          </cell>
          <cell r="P2973">
            <v>0</v>
          </cell>
          <cell r="Q2973">
            <v>1795.5740000000001</v>
          </cell>
          <cell r="R2973">
            <v>-170</v>
          </cell>
        </row>
        <row r="2974">
          <cell r="E2974" t="str">
            <v>SLT0000736</v>
          </cell>
          <cell r="F2974" t="str">
            <v>M3大背折叠器手把手</v>
          </cell>
          <cell r="G2974" t="str">
            <v>调角器</v>
          </cell>
          <cell r="H2974" t="str">
            <v>EA</v>
          </cell>
          <cell r="I2974">
            <v>0</v>
          </cell>
          <cell r="J2974">
            <v>0.67010000000000003</v>
          </cell>
          <cell r="K2974">
            <v>0.67010000000000003</v>
          </cell>
          <cell r="L2974">
            <v>0</v>
          </cell>
          <cell r="M2974">
            <v>170</v>
          </cell>
          <cell r="N2974">
            <v>0.67010000000000003</v>
          </cell>
          <cell r="O2974">
            <v>0.67010000000000003</v>
          </cell>
          <cell r="P2974">
            <v>0</v>
          </cell>
          <cell r="Q2974">
            <v>113.917</v>
          </cell>
          <cell r="R2974">
            <v>-170</v>
          </cell>
        </row>
        <row r="2975">
          <cell r="E2975" t="str">
            <v>SLT0000738</v>
          </cell>
          <cell r="F2975" t="str">
            <v>奥铃升级中连接板</v>
          </cell>
          <cell r="H2975" t="str">
            <v>EA</v>
          </cell>
          <cell r="I2975">
            <v>0</v>
          </cell>
          <cell r="J2975">
            <v>5.3639999999999999</v>
          </cell>
          <cell r="K2975">
            <v>5.3639999999999999</v>
          </cell>
          <cell r="L2975">
            <v>0</v>
          </cell>
          <cell r="M2975">
            <v>160</v>
          </cell>
          <cell r="N2975">
            <v>5.3639999999999999</v>
          </cell>
          <cell r="O2975">
            <v>5.3639999999999999</v>
          </cell>
          <cell r="P2975">
            <v>0</v>
          </cell>
          <cell r="Q2975">
            <v>858.24</v>
          </cell>
          <cell r="R2975">
            <v>-160</v>
          </cell>
        </row>
        <row r="2976">
          <cell r="E2976" t="str">
            <v>SLT0000739</v>
          </cell>
          <cell r="F2976" t="str">
            <v>M3 1800小杂物箱盒</v>
          </cell>
          <cell r="G2976" t="str">
            <v>注塑件（深灰欧马可升级）</v>
          </cell>
          <cell r="H2976" t="str">
            <v>EA</v>
          </cell>
          <cell r="I2976">
            <v>3</v>
          </cell>
          <cell r="J2976">
            <v>7.3892289401999998</v>
          </cell>
          <cell r="K2976">
            <v>8.0075000000000003</v>
          </cell>
          <cell r="L2976">
            <v>22.1676868206</v>
          </cell>
          <cell r="M2976">
            <v>0</v>
          </cell>
          <cell r="N2976">
            <v>7.6373691337</v>
          </cell>
          <cell r="O2976">
            <v>8.0075000000000003</v>
          </cell>
          <cell r="P2976">
            <v>-0.37013086630000003</v>
          </cell>
          <cell r="Q2976">
            <v>0</v>
          </cell>
          <cell r="R2976">
            <v>0</v>
          </cell>
        </row>
        <row r="2977">
          <cell r="E2977" t="str">
            <v>SLT0000740</v>
          </cell>
          <cell r="F2977" t="str">
            <v>钢丝2.5*160</v>
          </cell>
          <cell r="H2977" t="str">
            <v>EA</v>
          </cell>
          <cell r="I2977">
            <v>4661</v>
          </cell>
          <cell r="J2977">
            <v>8.6742119300000003E-2</v>
          </cell>
          <cell r="K2977">
            <v>9.4E-2</v>
          </cell>
          <cell r="L2977">
            <v>404.3050180573</v>
          </cell>
          <cell r="M2977">
            <v>86776</v>
          </cell>
          <cell r="N2977">
            <v>8.9655035699999996E-2</v>
          </cell>
          <cell r="O2977">
            <v>9.4E-2</v>
          </cell>
          <cell r="P2977">
            <v>-4.3449643000000003E-3</v>
          </cell>
          <cell r="Q2977">
            <v>7779.9053779032001</v>
          </cell>
          <cell r="R2977">
            <v>-53913</v>
          </cell>
        </row>
        <row r="2978">
          <cell r="E2978" t="str">
            <v>SLT0000742</v>
          </cell>
          <cell r="F2978" t="str">
            <v>副驾驶员小背泡沫总成</v>
          </cell>
          <cell r="G2978" t="str">
            <v>奥铃升级1800</v>
          </cell>
          <cell r="H2978" t="str">
            <v>EA</v>
          </cell>
          <cell r="I2978">
            <v>136</v>
          </cell>
          <cell r="J2978">
            <v>21.660719041699998</v>
          </cell>
          <cell r="K2978">
            <v>21.384214219299999</v>
          </cell>
          <cell r="L2978">
            <v>2945.8577896712</v>
          </cell>
          <cell r="M2978">
            <v>0</v>
          </cell>
          <cell r="N2978">
            <v>22.426166696700001</v>
          </cell>
          <cell r="O2978">
            <v>21.384214219299999</v>
          </cell>
          <cell r="P2978">
            <v>1.0419524774</v>
          </cell>
          <cell r="Q2978">
            <v>0</v>
          </cell>
          <cell r="R2978">
            <v>0</v>
          </cell>
        </row>
        <row r="2979">
          <cell r="E2979" t="str">
            <v>SLT0000748</v>
          </cell>
          <cell r="F2979" t="str">
            <v>M3小折罩壳（奥铃升级）</v>
          </cell>
          <cell r="G2979" t="str">
            <v>注塑件（深灰 奥铃升级）</v>
          </cell>
          <cell r="H2979" t="str">
            <v>EA</v>
          </cell>
          <cell r="I2979">
            <v>0</v>
          </cell>
          <cell r="J2979">
            <v>0.50570000000000004</v>
          </cell>
          <cell r="K2979">
            <v>0.50570000000000004</v>
          </cell>
          <cell r="L2979">
            <v>0</v>
          </cell>
          <cell r="M2979">
            <v>170</v>
          </cell>
          <cell r="N2979">
            <v>0.50570000000000004</v>
          </cell>
          <cell r="O2979">
            <v>0.50570000000000004</v>
          </cell>
          <cell r="P2979">
            <v>0</v>
          </cell>
          <cell r="Q2979">
            <v>85.968999999999994</v>
          </cell>
          <cell r="R2979">
            <v>-170</v>
          </cell>
        </row>
        <row r="2980">
          <cell r="E2980" t="str">
            <v>SLT0000749</v>
          </cell>
          <cell r="F2980" t="str">
            <v>M3小折手柄圆奥铃升级</v>
          </cell>
          <cell r="G2980" t="str">
            <v>注塑件（深灰 奥铃升级）</v>
          </cell>
          <cell r="H2980" t="str">
            <v>EA</v>
          </cell>
          <cell r="I2980">
            <v>0</v>
          </cell>
          <cell r="J2980">
            <v>0.16750000000000001</v>
          </cell>
          <cell r="K2980">
            <v>0.16750000000000001</v>
          </cell>
          <cell r="L2980">
            <v>0</v>
          </cell>
          <cell r="M2980">
            <v>170</v>
          </cell>
          <cell r="N2980">
            <v>0.16750000000000001</v>
          </cell>
          <cell r="O2980">
            <v>0.16750000000000001</v>
          </cell>
          <cell r="P2980">
            <v>0</v>
          </cell>
          <cell r="Q2980">
            <v>28.475000000000001</v>
          </cell>
          <cell r="R2980">
            <v>-170</v>
          </cell>
        </row>
        <row r="2981">
          <cell r="E2981" t="str">
            <v>SLT0000750</v>
          </cell>
          <cell r="F2981" t="str">
            <v>M3-1995杂物箱底</v>
          </cell>
          <cell r="G2981" t="str">
            <v>注塑件（深灰 奥铃升级）</v>
          </cell>
          <cell r="H2981" t="str">
            <v>EA</v>
          </cell>
          <cell r="I2981">
            <v>0</v>
          </cell>
          <cell r="J2981">
            <v>12.8405</v>
          </cell>
          <cell r="K2981">
            <v>12.8405</v>
          </cell>
          <cell r="L2981">
            <v>0</v>
          </cell>
          <cell r="M2981">
            <v>170</v>
          </cell>
          <cell r="N2981">
            <v>12.8405</v>
          </cell>
          <cell r="O2981">
            <v>12.8405</v>
          </cell>
          <cell r="P2981">
            <v>0</v>
          </cell>
          <cell r="Q2981">
            <v>2182.8850000000002</v>
          </cell>
          <cell r="R2981">
            <v>-170</v>
          </cell>
        </row>
        <row r="2982">
          <cell r="E2982" t="str">
            <v>SLT0000751</v>
          </cell>
          <cell r="F2982" t="str">
            <v>M3-1995杂物箱盖</v>
          </cell>
          <cell r="G2982" t="str">
            <v>注塑件（深灰 奥铃升级）</v>
          </cell>
          <cell r="H2982" t="str">
            <v>EA</v>
          </cell>
          <cell r="I2982">
            <v>0</v>
          </cell>
          <cell r="J2982">
            <v>12.212300000000001</v>
          </cell>
          <cell r="K2982">
            <v>12.212300000000001</v>
          </cell>
          <cell r="L2982">
            <v>0</v>
          </cell>
          <cell r="M2982">
            <v>170</v>
          </cell>
          <cell r="N2982">
            <v>12.212300000000001</v>
          </cell>
          <cell r="O2982">
            <v>12.212300000000001</v>
          </cell>
          <cell r="P2982">
            <v>0</v>
          </cell>
          <cell r="Q2982">
            <v>2076.0909999999999</v>
          </cell>
          <cell r="R2982">
            <v>-170</v>
          </cell>
        </row>
        <row r="2983">
          <cell r="E2983" t="str">
            <v>SLT0000752</v>
          </cell>
          <cell r="F2983" t="str">
            <v>副驾驶员座垫泡沫总成</v>
          </cell>
          <cell r="G2983" t="str">
            <v>欧马可海外加宽1800</v>
          </cell>
          <cell r="H2983" t="str">
            <v>EA</v>
          </cell>
          <cell r="I2983">
            <v>45</v>
          </cell>
          <cell r="J2983">
            <v>36.845134588000001</v>
          </cell>
          <cell r="K2983">
            <v>37.839139147399997</v>
          </cell>
          <cell r="L2983">
            <v>1658.0310564599999</v>
          </cell>
          <cell r="M2983">
            <v>254</v>
          </cell>
          <cell r="N2983">
            <v>38.120495231600003</v>
          </cell>
          <cell r="O2983">
            <v>37.839139147399997</v>
          </cell>
          <cell r="P2983">
            <v>0.28135608420000002</v>
          </cell>
          <cell r="Q2983">
            <v>9682.6057888264004</v>
          </cell>
          <cell r="R2983">
            <v>-170</v>
          </cell>
        </row>
        <row r="2984">
          <cell r="E2984" t="str">
            <v>SLT0000753</v>
          </cell>
          <cell r="F2984" t="str">
            <v>M3奥铃升级海外出口副背</v>
          </cell>
          <cell r="G2984" t="str">
            <v>1800布套</v>
          </cell>
          <cell r="H2984" t="str">
            <v>EA</v>
          </cell>
          <cell r="I2984">
            <v>1061</v>
          </cell>
          <cell r="J2984">
            <v>31.7755617523</v>
          </cell>
          <cell r="K2984">
            <v>33.604149999999997</v>
          </cell>
          <cell r="L2984">
            <v>33713.871019190301</v>
          </cell>
          <cell r="M2984">
            <v>0</v>
          </cell>
          <cell r="N2984">
            <v>32.933743039399999</v>
          </cell>
          <cell r="O2984">
            <v>33.604149999999997</v>
          </cell>
          <cell r="P2984">
            <v>-0.67040696060000005</v>
          </cell>
          <cell r="Q2984">
            <v>0</v>
          </cell>
          <cell r="R2984">
            <v>-133</v>
          </cell>
        </row>
        <row r="2985">
          <cell r="E2985" t="str">
            <v>SLT0000754</v>
          </cell>
          <cell r="F2985" t="str">
            <v>M3小背1800加宽布套</v>
          </cell>
          <cell r="G2985" t="str">
            <v>奥铃升级海外出口</v>
          </cell>
          <cell r="H2985" t="str">
            <v>EA</v>
          </cell>
          <cell r="I2985">
            <v>125</v>
          </cell>
          <cell r="J2985">
            <v>19.403557312899999</v>
          </cell>
          <cell r="K2985">
            <v>19.943303506199999</v>
          </cell>
          <cell r="L2985">
            <v>2425.4446641125</v>
          </cell>
          <cell r="M2985">
            <v>150</v>
          </cell>
          <cell r="N2985">
            <v>20.174111</v>
          </cell>
          <cell r="O2985">
            <v>19.943303506199999</v>
          </cell>
          <cell r="P2985">
            <v>0.23080749380000001</v>
          </cell>
          <cell r="Q2985">
            <v>3026.1166499999999</v>
          </cell>
          <cell r="R2985">
            <v>-133</v>
          </cell>
        </row>
        <row r="2986">
          <cell r="E2986" t="str">
            <v>SLT0000755</v>
          </cell>
          <cell r="F2986" t="str">
            <v>M3副座1800加宽布套</v>
          </cell>
          <cell r="G2986" t="str">
            <v>奥铃升级海外出口</v>
          </cell>
          <cell r="H2986" t="str">
            <v>EA</v>
          </cell>
          <cell r="I2986">
            <v>347</v>
          </cell>
          <cell r="J2986">
            <v>32.376692021399997</v>
          </cell>
          <cell r="K2986">
            <v>34.255578</v>
          </cell>
          <cell r="L2986">
            <v>11234.7121314258</v>
          </cell>
          <cell r="M2986">
            <v>0</v>
          </cell>
          <cell r="N2986">
            <v>33.555060067200003</v>
          </cell>
          <cell r="O2986">
            <v>34.255578</v>
          </cell>
          <cell r="P2986">
            <v>-0.70051793279999996</v>
          </cell>
          <cell r="Q2986">
            <v>0</v>
          </cell>
          <cell r="R2986">
            <v>-133</v>
          </cell>
        </row>
        <row r="2987">
          <cell r="E2987" t="str">
            <v>SLT0000756</v>
          </cell>
          <cell r="F2987" t="str">
            <v>1800加宽副座骨架</v>
          </cell>
          <cell r="G2987" t="str">
            <v>骨架</v>
          </cell>
          <cell r="H2987" t="str">
            <v>EA</v>
          </cell>
          <cell r="I2987">
            <v>0</v>
          </cell>
          <cell r="J2987">
            <v>41.1539</v>
          </cell>
          <cell r="K2987">
            <v>41.1539</v>
          </cell>
          <cell r="L2987">
            <v>0</v>
          </cell>
          <cell r="M2987">
            <v>134</v>
          </cell>
          <cell r="N2987">
            <v>41.1539</v>
          </cell>
          <cell r="O2987">
            <v>41.1539</v>
          </cell>
          <cell r="P2987">
            <v>0</v>
          </cell>
          <cell r="Q2987">
            <v>5514.6225999999997</v>
          </cell>
          <cell r="R2987">
            <v>-134</v>
          </cell>
        </row>
        <row r="2988">
          <cell r="E2988" t="str">
            <v>SLT0000757</v>
          </cell>
          <cell r="F2988" t="str">
            <v>前排座椅前端饰盖</v>
          </cell>
          <cell r="G2988" t="str">
            <v>M4轻卡深灰色</v>
          </cell>
          <cell r="H2988" t="str">
            <v>EA</v>
          </cell>
          <cell r="I2988">
            <v>238</v>
          </cell>
          <cell r="J2988">
            <v>0.22082328879999999</v>
          </cell>
          <cell r="K2988">
            <v>0.23930000000000001</v>
          </cell>
          <cell r="L2988">
            <v>52.555942734399999</v>
          </cell>
          <cell r="M2988">
            <v>0</v>
          </cell>
          <cell r="N2988">
            <v>0.2282388303</v>
          </cell>
          <cell r="O2988">
            <v>0.23930000000000001</v>
          </cell>
          <cell r="P2988">
            <v>-1.10611697E-2</v>
          </cell>
          <cell r="Q2988">
            <v>0</v>
          </cell>
          <cell r="R2988">
            <v>-2</v>
          </cell>
        </row>
        <row r="2989">
          <cell r="E2989" t="str">
            <v>SLT0000758</v>
          </cell>
          <cell r="F2989" t="str">
            <v>M3奥铃升级海外出口小背</v>
          </cell>
          <cell r="G2989" t="str">
            <v>1995布套</v>
          </cell>
          <cell r="H2989" t="str">
            <v>EA</v>
          </cell>
          <cell r="I2989">
            <v>331</v>
          </cell>
          <cell r="J2989">
            <v>19.932231671299999</v>
          </cell>
          <cell r="K2989">
            <v>21.6</v>
          </cell>
          <cell r="L2989">
            <v>6597.5686832003003</v>
          </cell>
          <cell r="M2989">
            <v>0</v>
          </cell>
          <cell r="N2989">
            <v>20.601582677300001</v>
          </cell>
          <cell r="O2989">
            <v>21.6</v>
          </cell>
          <cell r="P2989">
            <v>-0.99841732270000005</v>
          </cell>
          <cell r="Q2989">
            <v>0</v>
          </cell>
          <cell r="R2989">
            <v>0</v>
          </cell>
        </row>
        <row r="2990">
          <cell r="E2990" t="str">
            <v>SLT0000759</v>
          </cell>
          <cell r="F2990" t="str">
            <v>M3奥铃升级海外出口副座</v>
          </cell>
          <cell r="G2990" t="str">
            <v>1995布套</v>
          </cell>
          <cell r="H2990" t="str">
            <v>EA</v>
          </cell>
          <cell r="I2990">
            <v>343</v>
          </cell>
          <cell r="J2990">
            <v>47.052985783300002</v>
          </cell>
          <cell r="K2990">
            <v>50.99</v>
          </cell>
          <cell r="L2990">
            <v>16139.174123671901</v>
          </cell>
          <cell r="M2990">
            <v>0</v>
          </cell>
          <cell r="N2990">
            <v>48.633087996</v>
          </cell>
          <cell r="O2990">
            <v>50.99</v>
          </cell>
          <cell r="P2990">
            <v>-2.3569120039999998</v>
          </cell>
          <cell r="Q2990">
            <v>0</v>
          </cell>
          <cell r="R2990">
            <v>0</v>
          </cell>
        </row>
        <row r="2991">
          <cell r="E2991" t="str">
            <v>SLT0000766</v>
          </cell>
          <cell r="F2991" t="str">
            <v>1995升级卧铺板</v>
          </cell>
          <cell r="G2991" t="str">
            <v>木板</v>
          </cell>
          <cell r="H2991" t="str">
            <v>EA</v>
          </cell>
          <cell r="I2991">
            <v>3</v>
          </cell>
          <cell r="J2991">
            <v>23.069712582499999</v>
          </cell>
          <cell r="K2991">
            <v>25</v>
          </cell>
          <cell r="L2991">
            <v>69.209137747499994</v>
          </cell>
          <cell r="M2991">
            <v>0</v>
          </cell>
          <cell r="N2991">
            <v>23.844424395000001</v>
          </cell>
          <cell r="O2991">
            <v>25</v>
          </cell>
          <cell r="P2991">
            <v>-1.1555756049999999</v>
          </cell>
          <cell r="Q2991">
            <v>0</v>
          </cell>
          <cell r="R2991">
            <v>0</v>
          </cell>
        </row>
        <row r="2992">
          <cell r="E2992" t="str">
            <v>SLT0000770</v>
          </cell>
          <cell r="F2992" t="str">
            <v>M31995卧铺布套</v>
          </cell>
          <cell r="G2992" t="str">
            <v>奥铃海外出口</v>
          </cell>
          <cell r="H2992" t="str">
            <v>EA</v>
          </cell>
          <cell r="I2992">
            <v>49</v>
          </cell>
          <cell r="J2992">
            <v>56.520795827100002</v>
          </cell>
          <cell r="K2992">
            <v>61.25</v>
          </cell>
          <cell r="L2992">
            <v>2769.5189955279002</v>
          </cell>
          <cell r="M2992">
            <v>0</v>
          </cell>
          <cell r="N2992">
            <v>58.4188397677</v>
          </cell>
          <cell r="O2992">
            <v>61.25</v>
          </cell>
          <cell r="P2992">
            <v>-2.8311602322999998</v>
          </cell>
          <cell r="Q2992">
            <v>0</v>
          </cell>
          <cell r="R2992">
            <v>0</v>
          </cell>
        </row>
        <row r="2993">
          <cell r="E2993" t="str">
            <v>SLT0000775</v>
          </cell>
          <cell r="F2993" t="str">
            <v>M4左侧护板</v>
          </cell>
          <cell r="G2993" t="str">
            <v>小件</v>
          </cell>
          <cell r="H2993" t="str">
            <v>EA</v>
          </cell>
          <cell r="I2993">
            <v>249</v>
          </cell>
          <cell r="J2993">
            <v>4.1525482648000001</v>
          </cell>
          <cell r="K2993">
            <v>4.5</v>
          </cell>
          <cell r="L2993">
            <v>1033.9845179352001</v>
          </cell>
          <cell r="M2993">
            <v>500</v>
          </cell>
          <cell r="N2993">
            <v>4.2919963910999996</v>
          </cell>
          <cell r="O2993">
            <v>4.5</v>
          </cell>
          <cell r="P2993">
            <v>-0.2080036089</v>
          </cell>
          <cell r="Q2993">
            <v>2145.9981955500002</v>
          </cell>
          <cell r="R2993">
            <v>-689</v>
          </cell>
        </row>
        <row r="2994">
          <cell r="E2994" t="str">
            <v>SLT0000776</v>
          </cell>
          <cell r="F2994" t="str">
            <v>驾驶员座垫泡沫总成</v>
          </cell>
          <cell r="G2994" t="str">
            <v>M4-2060</v>
          </cell>
          <cell r="H2994" t="str">
            <v>EA</v>
          </cell>
          <cell r="I2994">
            <v>1743</v>
          </cell>
          <cell r="J2994">
            <v>27.365449481500001</v>
          </cell>
          <cell r="K2994">
            <v>27.566270475300001</v>
          </cell>
          <cell r="L2994">
            <v>47697.978446254499</v>
          </cell>
          <cell r="M2994">
            <v>516</v>
          </cell>
          <cell r="N2994">
            <v>28.322469616799999</v>
          </cell>
          <cell r="O2994">
            <v>27.566270475300001</v>
          </cell>
          <cell r="P2994">
            <v>0.7561991415</v>
          </cell>
          <cell r="Q2994">
            <v>14614.394322268799</v>
          </cell>
          <cell r="R2994">
            <v>-689</v>
          </cell>
        </row>
        <row r="2995">
          <cell r="E2995" t="str">
            <v>SLT0000777</v>
          </cell>
          <cell r="F2995" t="str">
            <v>驾驶员靠背泡沫总成</v>
          </cell>
          <cell r="G2995" t="str">
            <v>M4-2060</v>
          </cell>
          <cell r="H2995" t="str">
            <v>EA</v>
          </cell>
          <cell r="I2995">
            <v>1406</v>
          </cell>
          <cell r="J2995">
            <v>32.663021739000001</v>
          </cell>
          <cell r="K2995">
            <v>33.3071008374</v>
          </cell>
          <cell r="L2995">
            <v>45924.208565034001</v>
          </cell>
          <cell r="M2995">
            <v>206</v>
          </cell>
          <cell r="N2995">
            <v>33.797941438099997</v>
          </cell>
          <cell r="O2995">
            <v>33.3071008374</v>
          </cell>
          <cell r="P2995">
            <v>0.49084060070000002</v>
          </cell>
          <cell r="Q2995">
            <v>6962.3759362485998</v>
          </cell>
          <cell r="R2995">
            <v>-689</v>
          </cell>
        </row>
        <row r="2996">
          <cell r="E2996" t="str">
            <v>SLT0000780</v>
          </cell>
          <cell r="F2996" t="str">
            <v>驾驶员靠背包装膜</v>
          </cell>
          <cell r="G2996" t="str">
            <v>M4-2060</v>
          </cell>
          <cell r="H2996" t="str">
            <v>EA</v>
          </cell>
          <cell r="I2996">
            <v>396</v>
          </cell>
          <cell r="J2996">
            <v>1.1073462039999999</v>
          </cell>
          <cell r="K2996">
            <v>1.2</v>
          </cell>
          <cell r="L2996">
            <v>438.50909678400001</v>
          </cell>
          <cell r="M2996">
            <v>4513</v>
          </cell>
          <cell r="N2996">
            <v>1.1445323709999999</v>
          </cell>
          <cell r="O2996">
            <v>1.2</v>
          </cell>
          <cell r="P2996">
            <v>-5.5467628999999997E-2</v>
          </cell>
          <cell r="Q2996">
            <v>5165.2745903229998</v>
          </cell>
          <cell r="R2996">
            <v>-4321</v>
          </cell>
        </row>
        <row r="2997">
          <cell r="E2997" t="str">
            <v>SLT0000781</v>
          </cell>
          <cell r="F2997" t="str">
            <v>M4司机座框总成</v>
          </cell>
          <cell r="G2997" t="str">
            <v>骨架</v>
          </cell>
          <cell r="H2997" t="str">
            <v>EA</v>
          </cell>
          <cell r="I2997">
            <v>0</v>
          </cell>
          <cell r="J2997">
            <v>19.12</v>
          </cell>
          <cell r="K2997">
            <v>19.12</v>
          </cell>
          <cell r="L2997">
            <v>0</v>
          </cell>
          <cell r="M2997">
            <v>900</v>
          </cell>
          <cell r="N2997">
            <v>18.2362157773</v>
          </cell>
          <cell r="O2997">
            <v>19.12</v>
          </cell>
          <cell r="P2997">
            <v>-0.88378422270000001</v>
          </cell>
          <cell r="Q2997">
            <v>16412.594199570001</v>
          </cell>
          <cell r="R2997">
            <v>-689</v>
          </cell>
        </row>
        <row r="2998">
          <cell r="E2998" t="str">
            <v>SLT0000782</v>
          </cell>
          <cell r="F2998" t="str">
            <v>M4正司机背</v>
          </cell>
          <cell r="G2998" t="str">
            <v>骨架</v>
          </cell>
          <cell r="H2998" t="str">
            <v>EA</v>
          </cell>
          <cell r="I2998">
            <v>80</v>
          </cell>
          <cell r="J2998">
            <v>47.632496963299999</v>
          </cell>
          <cell r="K2998">
            <v>51.618000000000002</v>
          </cell>
          <cell r="L2998">
            <v>3810.5997570640002</v>
          </cell>
          <cell r="M2998">
            <v>750</v>
          </cell>
          <cell r="N2998">
            <v>49.232059936799999</v>
          </cell>
          <cell r="O2998">
            <v>51.618000000000002</v>
          </cell>
          <cell r="P2998">
            <v>-2.3859400632000001</v>
          </cell>
          <cell r="Q2998">
            <v>36924.044952600001</v>
          </cell>
          <cell r="R2998">
            <v>-779</v>
          </cell>
        </row>
        <row r="2999">
          <cell r="E2999" t="str">
            <v>SLT0000783</v>
          </cell>
          <cell r="F2999" t="str">
            <v>M4调角器总成</v>
          </cell>
          <cell r="G2999" t="str">
            <v>调角器</v>
          </cell>
          <cell r="H2999" t="str">
            <v>EA</v>
          </cell>
          <cell r="I2999">
            <v>375</v>
          </cell>
          <cell r="J2999">
            <v>24.453895337399999</v>
          </cell>
          <cell r="K2999">
            <v>26.5</v>
          </cell>
          <cell r="L2999">
            <v>9170.2107515250009</v>
          </cell>
          <cell r="M2999">
            <v>610</v>
          </cell>
          <cell r="N2999">
            <v>29.5418111599</v>
          </cell>
          <cell r="O2999">
            <v>26.5</v>
          </cell>
          <cell r="P2999">
            <v>3.0418111599</v>
          </cell>
          <cell r="Q2999">
            <v>18020.504807539</v>
          </cell>
          <cell r="R2999">
            <v>-689</v>
          </cell>
        </row>
        <row r="3000">
          <cell r="E3000" t="str">
            <v>SLT0000784</v>
          </cell>
          <cell r="F3000" t="str">
            <v>M4滑轨总成</v>
          </cell>
          <cell r="G3000" t="str">
            <v>调角器</v>
          </cell>
          <cell r="H3000" t="str">
            <v>EA</v>
          </cell>
          <cell r="I3000">
            <v>289</v>
          </cell>
          <cell r="J3000">
            <v>41.848458624700001</v>
          </cell>
          <cell r="K3000">
            <v>45.35</v>
          </cell>
          <cell r="L3000">
            <v>12094.2045425383</v>
          </cell>
          <cell r="M3000">
            <v>800</v>
          </cell>
          <cell r="N3000">
            <v>45.578712608700002</v>
          </cell>
          <cell r="O3000">
            <v>45.35</v>
          </cell>
          <cell r="P3000">
            <v>0.22871260869999999</v>
          </cell>
          <cell r="Q3000">
            <v>36462.970086959998</v>
          </cell>
          <cell r="R3000">
            <v>-689</v>
          </cell>
        </row>
        <row r="3001">
          <cell r="E3001" t="str">
            <v>SLT0000785</v>
          </cell>
          <cell r="F3001" t="str">
            <v>M4司机座盆</v>
          </cell>
          <cell r="G3001" t="str">
            <v>调角器</v>
          </cell>
          <cell r="H3001" t="str">
            <v>EA</v>
          </cell>
          <cell r="I3001">
            <v>74</v>
          </cell>
          <cell r="J3001">
            <v>15.8350507166</v>
          </cell>
          <cell r="K3001">
            <v>17.16</v>
          </cell>
          <cell r="L3001">
            <v>1171.7937530284</v>
          </cell>
          <cell r="M3001">
            <v>610</v>
          </cell>
          <cell r="N3001">
            <v>17.16</v>
          </cell>
          <cell r="O3001">
            <v>17.16</v>
          </cell>
          <cell r="P3001">
            <v>0</v>
          </cell>
          <cell r="Q3001">
            <v>10467.6</v>
          </cell>
          <cell r="R3001">
            <v>-684</v>
          </cell>
        </row>
        <row r="3002">
          <cell r="E3002" t="str">
            <v>SLT0000786</v>
          </cell>
          <cell r="F3002" t="str">
            <v>M4司机调角器护盖</v>
          </cell>
          <cell r="G3002" t="str">
            <v>调角器</v>
          </cell>
          <cell r="H3002" t="str">
            <v>EA</v>
          </cell>
          <cell r="I3002">
            <v>5721</v>
          </cell>
          <cell r="J3002">
            <v>2.0689841032</v>
          </cell>
          <cell r="K3002">
            <v>2.2421000000000002</v>
          </cell>
          <cell r="L3002">
            <v>11836.6580544072</v>
          </cell>
          <cell r="M3002">
            <v>0</v>
          </cell>
          <cell r="N3002">
            <v>2.1384633574</v>
          </cell>
          <cell r="O3002">
            <v>2.2421000000000002</v>
          </cell>
          <cell r="P3002">
            <v>-0.1036366426</v>
          </cell>
          <cell r="Q3002">
            <v>0</v>
          </cell>
          <cell r="R3002">
            <v>-689</v>
          </cell>
        </row>
        <row r="3003">
          <cell r="E3003" t="str">
            <v>SLT0000787</v>
          </cell>
          <cell r="F3003" t="str">
            <v>M4司机调角器解锁把手</v>
          </cell>
          <cell r="G3003" t="str">
            <v>调角器</v>
          </cell>
          <cell r="H3003" t="str">
            <v>EA</v>
          </cell>
          <cell r="I3003">
            <v>3709</v>
          </cell>
          <cell r="J3003">
            <v>0.48400257000000002</v>
          </cell>
          <cell r="K3003">
            <v>0.52449999999999997</v>
          </cell>
          <cell r="L3003">
            <v>1795.16553213</v>
          </cell>
          <cell r="M3003">
            <v>0</v>
          </cell>
          <cell r="N3003">
            <v>0.5002560238</v>
          </cell>
          <cell r="O3003">
            <v>0.52449999999999997</v>
          </cell>
          <cell r="P3003">
            <v>-2.42439762E-2</v>
          </cell>
          <cell r="Q3003">
            <v>0</v>
          </cell>
          <cell r="R3003">
            <v>-689</v>
          </cell>
        </row>
        <row r="3004">
          <cell r="E3004" t="str">
            <v>SLT0000789</v>
          </cell>
          <cell r="F3004" t="str">
            <v>驾驶员座垫护面总成</v>
          </cell>
          <cell r="G3004" t="str">
            <v>M4奥铃</v>
          </cell>
          <cell r="H3004" t="str">
            <v>EA</v>
          </cell>
          <cell r="I3004">
            <v>390</v>
          </cell>
          <cell r="J3004">
            <v>24.3766619801</v>
          </cell>
          <cell r="K3004">
            <v>24.543521200000001</v>
          </cell>
          <cell r="L3004">
            <v>9506.8981722389999</v>
          </cell>
          <cell r="M3004">
            <v>1264</v>
          </cell>
          <cell r="N3004">
            <v>25.4008192722</v>
          </cell>
          <cell r="O3004">
            <v>24.543521200000001</v>
          </cell>
          <cell r="P3004">
            <v>0.85729807219999998</v>
          </cell>
          <cell r="Q3004">
            <v>32106.6355600608</v>
          </cell>
          <cell r="R3004">
            <v>-689</v>
          </cell>
        </row>
        <row r="3005">
          <cell r="E3005" t="str">
            <v>SLT0000790</v>
          </cell>
          <cell r="F3005" t="str">
            <v>M4缓冲垫</v>
          </cell>
          <cell r="H3005" t="str">
            <v>EA</v>
          </cell>
          <cell r="I3005">
            <v>1272</v>
          </cell>
          <cell r="J3005">
            <v>0.37695910360000001</v>
          </cell>
          <cell r="K3005">
            <v>0.40849999999999997</v>
          </cell>
          <cell r="L3005">
            <v>479.49197977919999</v>
          </cell>
          <cell r="M3005">
            <v>3300</v>
          </cell>
          <cell r="N3005">
            <v>0.38961789460000001</v>
          </cell>
          <cell r="O3005">
            <v>0.40849999999999997</v>
          </cell>
          <cell r="P3005">
            <v>-1.8882105400000002E-2</v>
          </cell>
          <cell r="Q3005">
            <v>1285.73905218</v>
          </cell>
          <cell r="R3005">
            <v>-3918</v>
          </cell>
        </row>
        <row r="3006">
          <cell r="E3006" t="str">
            <v>SLT0000791</v>
          </cell>
          <cell r="F3006" t="str">
            <v>M4杂物盒锁（新）</v>
          </cell>
          <cell r="H3006" t="str">
            <v>EA</v>
          </cell>
          <cell r="I3006">
            <v>0</v>
          </cell>
          <cell r="J3006">
            <v>7.6784999999999997</v>
          </cell>
          <cell r="K3006">
            <v>7.6784999999999997</v>
          </cell>
          <cell r="L3006">
            <v>0</v>
          </cell>
          <cell r="M3006">
            <v>720</v>
          </cell>
          <cell r="N3006">
            <v>7.6784999999999997</v>
          </cell>
          <cell r="O3006">
            <v>7.6784999999999997</v>
          </cell>
          <cell r="P3006">
            <v>0</v>
          </cell>
          <cell r="Q3006">
            <v>5528.52</v>
          </cell>
          <cell r="R3006">
            <v>-720</v>
          </cell>
        </row>
        <row r="3007">
          <cell r="E3007" t="str">
            <v>SLT0000794</v>
          </cell>
          <cell r="F3007" t="str">
            <v>副驾驶员座垫泡沫总成</v>
          </cell>
          <cell r="G3007" t="str">
            <v>M4-2060</v>
          </cell>
          <cell r="H3007" t="str">
            <v>EA</v>
          </cell>
          <cell r="I3007">
            <v>1167</v>
          </cell>
          <cell r="J3007">
            <v>69.716790929599995</v>
          </cell>
          <cell r="K3007">
            <v>73.461230475999997</v>
          </cell>
          <cell r="L3007">
            <v>81359.495014843196</v>
          </cell>
          <cell r="M3007">
            <v>143</v>
          </cell>
          <cell r="N3007">
            <v>72.096025770699995</v>
          </cell>
          <cell r="O3007">
            <v>73.461230475999997</v>
          </cell>
          <cell r="P3007">
            <v>-1.3652047053</v>
          </cell>
          <cell r="Q3007">
            <v>10309.731685210099</v>
          </cell>
          <cell r="R3007">
            <v>-224</v>
          </cell>
        </row>
        <row r="3008">
          <cell r="E3008" t="str">
            <v>SLT0000795</v>
          </cell>
          <cell r="F3008" t="str">
            <v>副驾驶员大背泡沫总成</v>
          </cell>
          <cell r="G3008" t="str">
            <v>M4-2060</v>
          </cell>
          <cell r="H3008" t="str">
            <v>EA</v>
          </cell>
          <cell r="I3008">
            <v>1777</v>
          </cell>
          <cell r="J3008">
            <v>31.426354099699999</v>
          </cell>
          <cell r="K3008">
            <v>31.9515863992</v>
          </cell>
          <cell r="L3008">
            <v>55844.631235166897</v>
          </cell>
          <cell r="M3008">
            <v>171</v>
          </cell>
          <cell r="N3008">
            <v>32.521432120299998</v>
          </cell>
          <cell r="O3008">
            <v>31.9515863992</v>
          </cell>
          <cell r="P3008">
            <v>0.56984572109999998</v>
          </cell>
          <cell r="Q3008">
            <v>5561.1648925712998</v>
          </cell>
          <cell r="R3008">
            <v>-770</v>
          </cell>
        </row>
        <row r="3009">
          <cell r="E3009" t="str">
            <v>SLT0000796</v>
          </cell>
          <cell r="F3009" t="str">
            <v>副驾驶员小背泡沫总成</v>
          </cell>
          <cell r="G3009" t="str">
            <v>M4-2060</v>
          </cell>
          <cell r="H3009" t="str">
            <v>EA</v>
          </cell>
          <cell r="I3009">
            <v>912</v>
          </cell>
          <cell r="J3009">
            <v>23.676317620599999</v>
          </cell>
          <cell r="K3009">
            <v>23.568461825</v>
          </cell>
          <cell r="L3009">
            <v>21592.801669987199</v>
          </cell>
          <cell r="M3009">
            <v>684</v>
          </cell>
          <cell r="N3009">
            <v>24.509451772399999</v>
          </cell>
          <cell r="O3009">
            <v>23.568461825</v>
          </cell>
          <cell r="P3009">
            <v>0.94098994739999997</v>
          </cell>
          <cell r="Q3009">
            <v>16764.465012321602</v>
          </cell>
          <cell r="R3009">
            <v>-224</v>
          </cell>
        </row>
        <row r="3010">
          <cell r="E3010" t="str">
            <v>SLT0000800</v>
          </cell>
          <cell r="F3010" t="str">
            <v>副驾驶员小背包装膜</v>
          </cell>
          <cell r="G3010" t="str">
            <v>M4-2060</v>
          </cell>
          <cell r="H3010" t="str">
            <v>EA</v>
          </cell>
          <cell r="I3010">
            <v>377</v>
          </cell>
          <cell r="J3010">
            <v>0.71977503259999998</v>
          </cell>
          <cell r="K3010">
            <v>0.78</v>
          </cell>
          <cell r="L3010">
            <v>271.35518729019998</v>
          </cell>
          <cell r="M3010">
            <v>3550</v>
          </cell>
          <cell r="N3010">
            <v>0.74394604109999996</v>
          </cell>
          <cell r="O3010">
            <v>0.78</v>
          </cell>
          <cell r="P3010">
            <v>-3.6053958900000002E-2</v>
          </cell>
          <cell r="Q3010">
            <v>2641.0084459049999</v>
          </cell>
          <cell r="R3010">
            <v>-3895</v>
          </cell>
        </row>
        <row r="3011">
          <cell r="E3011" t="str">
            <v>SLT0000801</v>
          </cell>
          <cell r="F3011" t="str">
            <v>M4小背骨架(2060)</v>
          </cell>
          <cell r="G3011" t="str">
            <v>骨架</v>
          </cell>
          <cell r="H3011" t="str">
            <v>EA</v>
          </cell>
          <cell r="I3011">
            <v>0</v>
          </cell>
          <cell r="J3011">
            <v>13.75</v>
          </cell>
          <cell r="K3011">
            <v>13.75</v>
          </cell>
          <cell r="L3011">
            <v>0</v>
          </cell>
          <cell r="M3011">
            <v>450</v>
          </cell>
          <cell r="N3011">
            <v>13.114433417200001</v>
          </cell>
          <cell r="O3011">
            <v>13.75</v>
          </cell>
          <cell r="P3011">
            <v>-0.6355665828</v>
          </cell>
          <cell r="Q3011">
            <v>5901.49503774</v>
          </cell>
          <cell r="R3011">
            <v>-283.28571428599997</v>
          </cell>
        </row>
        <row r="3012">
          <cell r="E3012" t="str">
            <v>SLT0000802</v>
          </cell>
          <cell r="F3012" t="str">
            <v>M4副司机背</v>
          </cell>
          <cell r="G3012" t="str">
            <v>骨架</v>
          </cell>
          <cell r="H3012" t="str">
            <v>EA</v>
          </cell>
          <cell r="I3012">
            <v>0</v>
          </cell>
          <cell r="J3012">
            <v>48.609200000000001</v>
          </cell>
          <cell r="K3012">
            <v>48.609200000000001</v>
          </cell>
          <cell r="L3012">
            <v>0</v>
          </cell>
          <cell r="M3012">
            <v>920</v>
          </cell>
          <cell r="N3012">
            <v>46.362335772100003</v>
          </cell>
          <cell r="O3012">
            <v>48.609200000000001</v>
          </cell>
          <cell r="P3012">
            <v>-2.2468642279000002</v>
          </cell>
          <cell r="Q3012">
            <v>42653.348910332003</v>
          </cell>
          <cell r="R3012">
            <v>-770</v>
          </cell>
        </row>
        <row r="3013">
          <cell r="E3013" t="str">
            <v>SLT0000803</v>
          </cell>
          <cell r="F3013" t="str">
            <v>M4大背折叠器</v>
          </cell>
          <cell r="G3013" t="str">
            <v>调角器</v>
          </cell>
          <cell r="H3013" t="str">
            <v>EA</v>
          </cell>
          <cell r="I3013">
            <v>23</v>
          </cell>
          <cell r="J3013">
            <v>16.582509404300001</v>
          </cell>
          <cell r="K3013">
            <v>17.97</v>
          </cell>
          <cell r="L3013">
            <v>381.39771629889998</v>
          </cell>
          <cell r="M3013">
            <v>885</v>
          </cell>
          <cell r="N3013">
            <v>14.517630104</v>
          </cell>
          <cell r="O3013">
            <v>17.97</v>
          </cell>
          <cell r="P3013">
            <v>-3.452369896</v>
          </cell>
          <cell r="Q3013">
            <v>12848.102642039999</v>
          </cell>
          <cell r="R3013">
            <v>-878</v>
          </cell>
        </row>
        <row r="3014">
          <cell r="E3014" t="str">
            <v>SLT0000804</v>
          </cell>
          <cell r="F3014" t="str">
            <v>M4小背折叠器</v>
          </cell>
          <cell r="G3014" t="str">
            <v>调角器</v>
          </cell>
          <cell r="H3014" t="str">
            <v>EA</v>
          </cell>
          <cell r="I3014">
            <v>0</v>
          </cell>
          <cell r="J3014">
            <v>17.989999999999998</v>
          </cell>
          <cell r="K3014">
            <v>17.989999999999998</v>
          </cell>
          <cell r="L3014">
            <v>0</v>
          </cell>
          <cell r="M3014">
            <v>985</v>
          </cell>
          <cell r="N3014">
            <v>14.517630104</v>
          </cell>
          <cell r="O3014">
            <v>17.989999999999998</v>
          </cell>
          <cell r="P3014">
            <v>-3.472369896</v>
          </cell>
          <cell r="Q3014">
            <v>14299.865652439999</v>
          </cell>
          <cell r="R3014">
            <v>-955</v>
          </cell>
        </row>
        <row r="3015">
          <cell r="E3015" t="str">
            <v>SLT0000805</v>
          </cell>
          <cell r="F3015" t="str">
            <v>M4大背折叠塑料把手灰</v>
          </cell>
          <cell r="G3015" t="str">
            <v>调角器</v>
          </cell>
          <cell r="H3015" t="str">
            <v>EA</v>
          </cell>
          <cell r="I3015">
            <v>0</v>
          </cell>
          <cell r="J3015">
            <v>0.63849999999999996</v>
          </cell>
          <cell r="K3015">
            <v>0.63849999999999996</v>
          </cell>
          <cell r="L3015">
            <v>0</v>
          </cell>
          <cell r="M3015">
            <v>1970</v>
          </cell>
          <cell r="N3015">
            <v>0.60898659899999996</v>
          </cell>
          <cell r="O3015">
            <v>0.63849999999999996</v>
          </cell>
          <cell r="P3015">
            <v>-2.9513401000000002E-2</v>
          </cell>
          <cell r="Q3015">
            <v>1199.70360003</v>
          </cell>
          <cell r="R3015">
            <v>-1910</v>
          </cell>
        </row>
        <row r="3016">
          <cell r="E3016" t="str">
            <v>SLT0000806</v>
          </cell>
          <cell r="F3016" t="str">
            <v>螺栓外饰盖</v>
          </cell>
          <cell r="G3016" t="str">
            <v>M4轻卡黑色</v>
          </cell>
          <cell r="H3016" t="str">
            <v>EA</v>
          </cell>
          <cell r="I3016">
            <v>0</v>
          </cell>
          <cell r="J3016">
            <v>0.23930000000000001</v>
          </cell>
          <cell r="K3016">
            <v>0.23930000000000001</v>
          </cell>
          <cell r="L3016">
            <v>0</v>
          </cell>
          <cell r="M3016">
            <v>2400</v>
          </cell>
          <cell r="N3016">
            <v>0.23930000000000001</v>
          </cell>
          <cell r="O3016">
            <v>0.23930000000000001</v>
          </cell>
          <cell r="P3016">
            <v>0</v>
          </cell>
          <cell r="Q3016">
            <v>574.32000000000005</v>
          </cell>
          <cell r="R3016">
            <v>-2400</v>
          </cell>
        </row>
        <row r="3017">
          <cell r="E3017" t="str">
            <v>SLT0000807</v>
          </cell>
          <cell r="F3017" t="str">
            <v>M4中连接板</v>
          </cell>
          <cell r="H3017" t="str">
            <v>EA</v>
          </cell>
          <cell r="I3017">
            <v>0</v>
          </cell>
          <cell r="J3017">
            <v>5.75</v>
          </cell>
          <cell r="K3017">
            <v>5.75</v>
          </cell>
          <cell r="L3017">
            <v>0</v>
          </cell>
          <cell r="M3017">
            <v>800</v>
          </cell>
          <cell r="N3017">
            <v>3.7982260506999999</v>
          </cell>
          <cell r="O3017">
            <v>5.75</v>
          </cell>
          <cell r="P3017">
            <v>-1.9517739492999999</v>
          </cell>
          <cell r="Q3017">
            <v>3038.5808405600001</v>
          </cell>
          <cell r="R3017">
            <v>-770</v>
          </cell>
        </row>
        <row r="3018">
          <cell r="E3018" t="str">
            <v>SLT0000808</v>
          </cell>
          <cell r="F3018" t="str">
            <v>M4杂物箱盖(灰色)</v>
          </cell>
          <cell r="H3018" t="str">
            <v>Ea</v>
          </cell>
          <cell r="I3018">
            <v>-14230</v>
          </cell>
          <cell r="J3018">
            <v>11.2312588737</v>
          </cell>
          <cell r="K3018">
            <v>12.170999999999999</v>
          </cell>
          <cell r="L3018">
            <v>-159820.81377275099</v>
          </cell>
          <cell r="M3018">
            <v>0</v>
          </cell>
          <cell r="N3018">
            <v>11.608419572500001</v>
          </cell>
          <cell r="O3018">
            <v>12.170999999999999</v>
          </cell>
          <cell r="P3018">
            <v>-0.56258042750000004</v>
          </cell>
          <cell r="Q3018">
            <v>0</v>
          </cell>
          <cell r="R3018">
            <v>-770</v>
          </cell>
        </row>
        <row r="3019">
          <cell r="E3019" t="str">
            <v>SLT0000809</v>
          </cell>
          <cell r="F3019" t="str">
            <v>M4杂物箱底(灰色)</v>
          </cell>
          <cell r="H3019" t="str">
            <v>Ea</v>
          </cell>
          <cell r="I3019">
            <v>-14230</v>
          </cell>
          <cell r="J3019">
            <v>11.271953846700001</v>
          </cell>
          <cell r="K3019">
            <v>12.2151</v>
          </cell>
          <cell r="L3019">
            <v>-160399.90323854101</v>
          </cell>
          <cell r="M3019">
            <v>0</v>
          </cell>
          <cell r="N3019">
            <v>11.6504811371</v>
          </cell>
          <cell r="O3019">
            <v>12.2151</v>
          </cell>
          <cell r="P3019">
            <v>-0.56461886289999996</v>
          </cell>
          <cell r="Q3019">
            <v>0</v>
          </cell>
          <cell r="R3019">
            <v>-770</v>
          </cell>
        </row>
        <row r="3020">
          <cell r="E3020" t="str">
            <v>SLT0000811</v>
          </cell>
          <cell r="F3020" t="str">
            <v>副驾驶员小背护面总成</v>
          </cell>
          <cell r="G3020" t="str">
            <v>M4奥铃2060</v>
          </cell>
          <cell r="H3020" t="str">
            <v>EA</v>
          </cell>
          <cell r="I3020">
            <v>599</v>
          </cell>
          <cell r="J3020">
            <v>22.8861155074</v>
          </cell>
          <cell r="K3020">
            <v>22.961463200000001</v>
          </cell>
          <cell r="L3020">
            <v>13708.783188932601</v>
          </cell>
          <cell r="M3020">
            <v>580</v>
          </cell>
          <cell r="N3020">
            <v>23.856573638299999</v>
          </cell>
          <cell r="O3020">
            <v>22.961463200000001</v>
          </cell>
          <cell r="P3020">
            <v>0.89511043830000003</v>
          </cell>
          <cell r="Q3020">
            <v>13836.812710214001</v>
          </cell>
          <cell r="R3020">
            <v>-224</v>
          </cell>
        </row>
        <row r="3021">
          <cell r="E3021" t="str">
            <v>SLT0000812</v>
          </cell>
          <cell r="F3021" t="str">
            <v>副驾驶员座垫护面总成</v>
          </cell>
          <cell r="G3021" t="str">
            <v>M4奥铃2060</v>
          </cell>
          <cell r="H3021" t="str">
            <v>EA</v>
          </cell>
          <cell r="I3021">
            <v>454</v>
          </cell>
          <cell r="J3021">
            <v>34.529614803999998</v>
          </cell>
          <cell r="K3021">
            <v>35.545991200000003</v>
          </cell>
          <cell r="L3021">
            <v>15676.445121016</v>
          </cell>
          <cell r="M3021">
            <v>710</v>
          </cell>
          <cell r="N3021">
            <v>35.8947218351</v>
          </cell>
          <cell r="O3021">
            <v>35.545991200000003</v>
          </cell>
          <cell r="P3021">
            <v>0.34873063510000002</v>
          </cell>
          <cell r="Q3021">
            <v>25485.252502921001</v>
          </cell>
          <cell r="R3021">
            <v>-227</v>
          </cell>
        </row>
        <row r="3022">
          <cell r="E3022" t="str">
            <v>SLT0000813</v>
          </cell>
          <cell r="F3022" t="str">
            <v>副驾驶员座垫泡沫总成</v>
          </cell>
          <cell r="G3022" t="str">
            <v>M4-1880</v>
          </cell>
          <cell r="H3022" t="str">
            <v>EA</v>
          </cell>
          <cell r="I3022">
            <v>840</v>
          </cell>
          <cell r="J3022">
            <v>67.263943429500003</v>
          </cell>
          <cell r="K3022">
            <v>70.803148487200005</v>
          </cell>
          <cell r="L3022">
            <v>56501.712480779999</v>
          </cell>
          <cell r="M3022">
            <v>336</v>
          </cell>
          <cell r="N3022">
            <v>69.560808370000004</v>
          </cell>
          <cell r="O3022">
            <v>70.803148487200005</v>
          </cell>
          <cell r="P3022">
            <v>-1.2423401171999999</v>
          </cell>
          <cell r="Q3022">
            <v>23372.431612320001</v>
          </cell>
          <cell r="R3022">
            <v>-546</v>
          </cell>
        </row>
        <row r="3023">
          <cell r="E3023" t="str">
            <v>SLT0000814</v>
          </cell>
          <cell r="F3023" t="str">
            <v>副驾驶员小背泡沫总成</v>
          </cell>
          <cell r="G3023" t="str">
            <v>M4-1880</v>
          </cell>
          <cell r="H3023" t="str">
            <v>EA</v>
          </cell>
          <cell r="I3023">
            <v>1321</v>
          </cell>
          <cell r="J3023">
            <v>23.329433066099998</v>
          </cell>
          <cell r="K3023">
            <v>23.192552769700001</v>
          </cell>
          <cell r="L3023">
            <v>30818.1810803181</v>
          </cell>
          <cell r="M3023">
            <v>560</v>
          </cell>
          <cell r="N3023">
            <v>24.150918370500001</v>
          </cell>
          <cell r="O3023">
            <v>23.192552769700001</v>
          </cell>
          <cell r="P3023">
            <v>0.95836560079999999</v>
          </cell>
          <cell r="Q3023">
            <v>13524.51428748</v>
          </cell>
          <cell r="R3023">
            <v>-546</v>
          </cell>
        </row>
        <row r="3024">
          <cell r="E3024" t="str">
            <v>SLT0000815</v>
          </cell>
          <cell r="F3024" t="str">
            <v>副驾驶员小背护面总成</v>
          </cell>
          <cell r="G3024" t="str">
            <v>M4奥铃1880</v>
          </cell>
          <cell r="H3024" t="str">
            <v>EA</v>
          </cell>
          <cell r="I3024">
            <v>129</v>
          </cell>
          <cell r="J3024">
            <v>13.417344838</v>
          </cell>
          <cell r="K3024">
            <v>14.54</v>
          </cell>
          <cell r="L3024">
            <v>1730.837484102</v>
          </cell>
          <cell r="M3024">
            <v>1214</v>
          </cell>
          <cell r="N3024">
            <v>13.8679172281</v>
          </cell>
          <cell r="O3024">
            <v>14.54</v>
          </cell>
          <cell r="P3024">
            <v>-0.67208277189999999</v>
          </cell>
          <cell r="Q3024">
            <v>16835.651514913399</v>
          </cell>
          <cell r="R3024">
            <v>-546</v>
          </cell>
        </row>
        <row r="3025">
          <cell r="E3025" t="str">
            <v>SLT0000816</v>
          </cell>
          <cell r="F3025" t="str">
            <v>副驾驶员座垫护面总成</v>
          </cell>
          <cell r="G3025" t="str">
            <v>M4奥铃1880</v>
          </cell>
          <cell r="H3025" t="str">
            <v>EA</v>
          </cell>
          <cell r="I3025">
            <v>73</v>
          </cell>
          <cell r="J3025">
            <v>31.508613445200002</v>
          </cell>
          <cell r="K3025">
            <v>34.145000000000003</v>
          </cell>
          <cell r="L3025">
            <v>2300.1287814995999</v>
          </cell>
          <cell r="M3025">
            <v>660</v>
          </cell>
          <cell r="N3025">
            <v>32.566714838700001</v>
          </cell>
          <cell r="O3025">
            <v>34.145000000000003</v>
          </cell>
          <cell r="P3025">
            <v>-1.5782851613</v>
          </cell>
          <cell r="Q3025">
            <v>21494.031793541999</v>
          </cell>
          <cell r="R3025">
            <v>-546</v>
          </cell>
        </row>
        <row r="3026">
          <cell r="E3026" t="str">
            <v>SLT0000817</v>
          </cell>
          <cell r="F3026" t="str">
            <v>M4小背骨架(1880)</v>
          </cell>
          <cell r="G3026" t="str">
            <v>骨架</v>
          </cell>
          <cell r="H3026" t="str">
            <v>EA</v>
          </cell>
          <cell r="I3026">
            <v>87</v>
          </cell>
          <cell r="J3026">
            <v>12.106985163299999</v>
          </cell>
          <cell r="K3026">
            <v>13.12</v>
          </cell>
          <cell r="L3026">
            <v>1053.3077092071001</v>
          </cell>
          <cell r="M3026">
            <v>548</v>
          </cell>
          <cell r="N3026">
            <v>12.5135539225</v>
          </cell>
          <cell r="O3026">
            <v>13.12</v>
          </cell>
          <cell r="P3026">
            <v>-0.60644607750000001</v>
          </cell>
          <cell r="Q3026">
            <v>6857.4275495299999</v>
          </cell>
          <cell r="R3026">
            <v>-546</v>
          </cell>
        </row>
        <row r="3027">
          <cell r="E3027" t="str">
            <v>SLT0000818</v>
          </cell>
          <cell r="F3027" t="str">
            <v>M4橡胶块</v>
          </cell>
          <cell r="H3027" t="str">
            <v>EA</v>
          </cell>
          <cell r="I3027">
            <v>186</v>
          </cell>
          <cell r="J3027">
            <v>0.69070719469999997</v>
          </cell>
          <cell r="K3027">
            <v>0.74850000000000005</v>
          </cell>
          <cell r="L3027">
            <v>128.4715382142</v>
          </cell>
          <cell r="M3027">
            <v>40</v>
          </cell>
          <cell r="N3027">
            <v>0.71390206639999998</v>
          </cell>
          <cell r="O3027">
            <v>0.74850000000000005</v>
          </cell>
          <cell r="P3027">
            <v>-3.4597933599999998E-2</v>
          </cell>
          <cell r="Q3027">
            <v>28.556082656000001</v>
          </cell>
          <cell r="R3027">
            <v>-220</v>
          </cell>
        </row>
        <row r="3028">
          <cell r="E3028" t="str">
            <v>SLT0000819</v>
          </cell>
          <cell r="F3028" t="str">
            <v>2060卧铺多层板</v>
          </cell>
          <cell r="G3028" t="str">
            <v>木板（中间2开口）</v>
          </cell>
          <cell r="H3028" t="str">
            <v>EA</v>
          </cell>
          <cell r="I3028">
            <v>0</v>
          </cell>
          <cell r="J3028">
            <v>25.5533</v>
          </cell>
          <cell r="K3028">
            <v>25.5533</v>
          </cell>
          <cell r="L3028">
            <v>0</v>
          </cell>
          <cell r="M3028">
            <v>46</v>
          </cell>
          <cell r="N3028">
            <v>25.5533</v>
          </cell>
          <cell r="O3028">
            <v>25.5533</v>
          </cell>
          <cell r="P3028">
            <v>0</v>
          </cell>
          <cell r="Q3028">
            <v>1175.4518</v>
          </cell>
          <cell r="R3028">
            <v>-46</v>
          </cell>
        </row>
        <row r="3029">
          <cell r="E3029" t="str">
            <v>SLT0000820</v>
          </cell>
          <cell r="F3029" t="str">
            <v>卧铺泡沫总成</v>
          </cell>
          <cell r="G3029" t="str">
            <v>M4-2060</v>
          </cell>
          <cell r="H3029" t="str">
            <v>EA</v>
          </cell>
          <cell r="I3029">
            <v>248</v>
          </cell>
          <cell r="J3029">
            <v>66.852477248</v>
          </cell>
          <cell r="K3029">
            <v>68.268355107100007</v>
          </cell>
          <cell r="L3029">
            <v>16579.414357504</v>
          </cell>
          <cell r="M3029">
            <v>0</v>
          </cell>
          <cell r="N3029">
            <v>69.173576334499998</v>
          </cell>
          <cell r="O3029">
            <v>68.268355107100007</v>
          </cell>
          <cell r="P3029">
            <v>0.90522122739999999</v>
          </cell>
          <cell r="Q3029">
            <v>0</v>
          </cell>
          <cell r="R3029">
            <v>-70</v>
          </cell>
        </row>
        <row r="3030">
          <cell r="E3030" t="str">
            <v>SLT0000821</v>
          </cell>
          <cell r="F3030" t="str">
            <v>卧铺护面总成</v>
          </cell>
          <cell r="G3030" t="str">
            <v>M4奥铃2060</v>
          </cell>
          <cell r="H3030" t="str">
            <v>EA</v>
          </cell>
          <cell r="I3030">
            <v>494</v>
          </cell>
          <cell r="J3030">
            <v>43.029627908899997</v>
          </cell>
          <cell r="K3030">
            <v>46.63</v>
          </cell>
          <cell r="L3030">
            <v>21256.636186996599</v>
          </cell>
          <cell r="M3030">
            <v>0</v>
          </cell>
          <cell r="N3030">
            <v>44.474620381599998</v>
          </cell>
          <cell r="O3030">
            <v>46.63</v>
          </cell>
          <cell r="P3030">
            <v>-2.1553796184</v>
          </cell>
          <cell r="Q3030">
            <v>0</v>
          </cell>
          <cell r="R3030">
            <v>-70</v>
          </cell>
        </row>
        <row r="3031">
          <cell r="E3031" t="str">
            <v>SLT0000822</v>
          </cell>
          <cell r="F3031" t="str">
            <v>卧铺包装膜</v>
          </cell>
          <cell r="G3031" t="str">
            <v>M4-2060</v>
          </cell>
          <cell r="H3031" t="str">
            <v>EA</v>
          </cell>
          <cell r="I3031">
            <v>13</v>
          </cell>
          <cell r="J3031">
            <v>1.9101722018</v>
          </cell>
          <cell r="K3031">
            <v>2.0699999999999998</v>
          </cell>
          <cell r="L3031">
            <v>24.832238623399999</v>
          </cell>
          <cell r="M3031">
            <v>50</v>
          </cell>
          <cell r="N3031">
            <v>2.0699999999999998</v>
          </cell>
          <cell r="O3031">
            <v>2.0699999999999998</v>
          </cell>
          <cell r="P3031">
            <v>0</v>
          </cell>
          <cell r="Q3031">
            <v>103.5</v>
          </cell>
          <cell r="R3031">
            <v>-63</v>
          </cell>
        </row>
        <row r="3032">
          <cell r="E3032" t="str">
            <v>SLT0000823</v>
          </cell>
          <cell r="F3032" t="str">
            <v>1880卧铺多层板</v>
          </cell>
          <cell r="G3032" t="str">
            <v>木板(中间1开口)</v>
          </cell>
          <cell r="H3032" t="str">
            <v>EA</v>
          </cell>
          <cell r="I3032">
            <v>79</v>
          </cell>
          <cell r="J3032">
            <v>23.580291461400002</v>
          </cell>
          <cell r="K3032">
            <v>25.5533</v>
          </cell>
          <cell r="L3032">
            <v>1862.8430254506</v>
          </cell>
          <cell r="M3032">
            <v>0</v>
          </cell>
          <cell r="N3032">
            <v>24.3721491957</v>
          </cell>
          <cell r="O3032">
            <v>25.5533</v>
          </cell>
          <cell r="P3032">
            <v>-1.1811508043000001</v>
          </cell>
          <cell r="Q3032">
            <v>0</v>
          </cell>
          <cell r="R3032">
            <v>-40</v>
          </cell>
        </row>
        <row r="3033">
          <cell r="E3033" t="str">
            <v>SLT0000824</v>
          </cell>
          <cell r="F3033" t="str">
            <v>卧铺泡沫总成</v>
          </cell>
          <cell r="G3033" t="str">
            <v>M4-1880</v>
          </cell>
          <cell r="H3033" t="str">
            <v>EA</v>
          </cell>
          <cell r="I3033">
            <v>205</v>
          </cell>
          <cell r="J3033">
            <v>64.567663600700001</v>
          </cell>
          <cell r="K3033">
            <v>65.792366688200005</v>
          </cell>
          <cell r="L3033">
            <v>13236.371038143499</v>
          </cell>
          <cell r="M3033">
            <v>90</v>
          </cell>
          <cell r="N3033">
            <v>66.812035588200004</v>
          </cell>
          <cell r="O3033">
            <v>65.792366688200005</v>
          </cell>
          <cell r="P3033">
            <v>1.0196689000000001</v>
          </cell>
          <cell r="Q3033">
            <v>6013.0832029379999</v>
          </cell>
          <cell r="R3033">
            <v>-40</v>
          </cell>
        </row>
        <row r="3034">
          <cell r="E3034" t="str">
            <v>SLT0000825</v>
          </cell>
          <cell r="F3034" t="str">
            <v>卧铺护面总成</v>
          </cell>
          <cell r="G3034" t="str">
            <v>M4奥铃1880</v>
          </cell>
          <cell r="H3034" t="str">
            <v>EA</v>
          </cell>
          <cell r="I3034">
            <v>167</v>
          </cell>
          <cell r="J3034">
            <v>38.701749828399997</v>
          </cell>
          <cell r="K3034">
            <v>41.94</v>
          </cell>
          <cell r="L3034">
            <v>6463.1922213427997</v>
          </cell>
          <cell r="M3034">
            <v>0</v>
          </cell>
          <cell r="N3034">
            <v>40.001406365100003</v>
          </cell>
          <cell r="O3034">
            <v>41.94</v>
          </cell>
          <cell r="P3034">
            <v>-1.9385936348999999</v>
          </cell>
          <cell r="Q3034">
            <v>0</v>
          </cell>
          <cell r="R3034">
            <v>-40</v>
          </cell>
        </row>
        <row r="3035">
          <cell r="E3035" t="str">
            <v>SLT0000826</v>
          </cell>
          <cell r="F3035" t="str">
            <v>M4正司机升降把手</v>
          </cell>
          <cell r="H3035" t="str">
            <v>Ea</v>
          </cell>
          <cell r="I3035">
            <v>0</v>
          </cell>
          <cell r="J3035">
            <v>7.3548200000000001</v>
          </cell>
          <cell r="K3035">
            <v>7.3548200000000001</v>
          </cell>
          <cell r="L3035">
            <v>0</v>
          </cell>
          <cell r="M3035">
            <v>101</v>
          </cell>
          <cell r="N3035">
            <v>7.0148579772000001</v>
          </cell>
          <cell r="O3035">
            <v>7.3548200000000001</v>
          </cell>
          <cell r="P3035">
            <v>-0.33996202279999999</v>
          </cell>
          <cell r="Q3035">
            <v>708.50065569720005</v>
          </cell>
          <cell r="R3035">
            <v>-98</v>
          </cell>
        </row>
        <row r="3036">
          <cell r="E3036" t="str">
            <v>SLT0000827</v>
          </cell>
          <cell r="F3036" t="str">
            <v>M4副司机升降把手</v>
          </cell>
          <cell r="H3036" t="str">
            <v>Ea</v>
          </cell>
          <cell r="I3036">
            <v>0</v>
          </cell>
          <cell r="J3036">
            <v>7.3548200000000001</v>
          </cell>
          <cell r="K3036">
            <v>7.3548200000000001</v>
          </cell>
          <cell r="L3036">
            <v>0</v>
          </cell>
          <cell r="M3036">
            <v>100</v>
          </cell>
          <cell r="N3036">
            <v>7.0148579772000001</v>
          </cell>
          <cell r="O3036">
            <v>7.3548200000000001</v>
          </cell>
          <cell r="P3036">
            <v>-0.33996202279999999</v>
          </cell>
          <cell r="Q3036">
            <v>701.48579772000005</v>
          </cell>
          <cell r="R3036">
            <v>-98</v>
          </cell>
        </row>
        <row r="3037">
          <cell r="E3037" t="str">
            <v>SLT0000828</v>
          </cell>
          <cell r="F3037" t="str">
            <v>M4主驾驶座调节把手</v>
          </cell>
          <cell r="H3037" t="str">
            <v>Ea</v>
          </cell>
          <cell r="I3037">
            <v>39</v>
          </cell>
          <cell r="J3037">
            <v>6.8484564214999999</v>
          </cell>
          <cell r="K3037">
            <v>7.4214799999999999</v>
          </cell>
          <cell r="L3037">
            <v>267.08980043849999</v>
          </cell>
          <cell r="M3037">
            <v>174</v>
          </cell>
          <cell r="N3037">
            <v>7.0784367503999999</v>
          </cell>
          <cell r="O3037">
            <v>7.4214799999999999</v>
          </cell>
          <cell r="P3037">
            <v>-0.34304324959999999</v>
          </cell>
          <cell r="Q3037">
            <v>1231.6479945696001</v>
          </cell>
          <cell r="R3037">
            <v>-197</v>
          </cell>
        </row>
        <row r="3038">
          <cell r="E3038" t="str">
            <v>SLT0000829</v>
          </cell>
          <cell r="F3038" t="str">
            <v>小铰链护罩</v>
          </cell>
          <cell r="G3038" t="str">
            <v>M4中重卡</v>
          </cell>
          <cell r="H3038" t="str">
            <v>EA</v>
          </cell>
          <cell r="I3038">
            <v>170</v>
          </cell>
          <cell r="J3038">
            <v>0.122084919</v>
          </cell>
          <cell r="K3038">
            <v>0.1323</v>
          </cell>
          <cell r="L3038">
            <v>20.75443623</v>
          </cell>
          <cell r="M3038">
            <v>400</v>
          </cell>
          <cell r="N3038">
            <v>0.12618469390000001</v>
          </cell>
          <cell r="O3038">
            <v>0.1323</v>
          </cell>
          <cell r="P3038">
            <v>-6.1153060999999996E-3</v>
          </cell>
          <cell r="Q3038">
            <v>50.473877559999998</v>
          </cell>
          <cell r="R3038">
            <v>-398</v>
          </cell>
        </row>
        <row r="3039">
          <cell r="E3039" t="str">
            <v>SLT0000830</v>
          </cell>
          <cell r="F3039" t="str">
            <v>司机总座左罩壳</v>
          </cell>
          <cell r="G3039" t="str">
            <v>M4中重卡左舵长主动</v>
          </cell>
          <cell r="H3039" t="str">
            <v>EA</v>
          </cell>
          <cell r="I3039">
            <v>31</v>
          </cell>
          <cell r="J3039">
            <v>5.2945913165</v>
          </cell>
          <cell r="K3039">
            <v>5.7375999999999996</v>
          </cell>
          <cell r="L3039">
            <v>164.1323308115</v>
          </cell>
          <cell r="M3039">
            <v>170</v>
          </cell>
          <cell r="N3039">
            <v>5.4723907764000002</v>
          </cell>
          <cell r="O3039">
            <v>5.7375999999999996</v>
          </cell>
          <cell r="P3039">
            <v>-0.26520922359999999</v>
          </cell>
          <cell r="Q3039">
            <v>930.30643198799999</v>
          </cell>
          <cell r="R3039">
            <v>-199</v>
          </cell>
        </row>
        <row r="3040">
          <cell r="E3040" t="str">
            <v>SLT0000831</v>
          </cell>
          <cell r="F3040" t="str">
            <v>司机副边右侧罩壳</v>
          </cell>
          <cell r="G3040" t="str">
            <v>M4中重卡</v>
          </cell>
          <cell r="H3040" t="str">
            <v>EA</v>
          </cell>
          <cell r="I3040">
            <v>85</v>
          </cell>
          <cell r="J3040">
            <v>1.2422578831</v>
          </cell>
          <cell r="K3040">
            <v>1.3462000000000001</v>
          </cell>
          <cell r="L3040">
            <v>105.5919200635</v>
          </cell>
          <cell r="M3040">
            <v>174</v>
          </cell>
          <cell r="N3040">
            <v>1.2839745648000001</v>
          </cell>
          <cell r="O3040">
            <v>1.3462000000000001</v>
          </cell>
          <cell r="P3040">
            <v>-6.2225435199999998E-2</v>
          </cell>
          <cell r="Q3040">
            <v>223.4115742752</v>
          </cell>
          <cell r="R3040">
            <v>-197</v>
          </cell>
        </row>
        <row r="3041">
          <cell r="E3041" t="str">
            <v>SLT0000832</v>
          </cell>
          <cell r="F3041" t="str">
            <v>司机主边调角器总成</v>
          </cell>
          <cell r="H3041" t="str">
            <v>EA</v>
          </cell>
          <cell r="I3041">
            <v>30</v>
          </cell>
          <cell r="J3041">
            <v>22.706779864200001</v>
          </cell>
          <cell r="K3041">
            <v>24.6067</v>
          </cell>
          <cell r="L3041">
            <v>681.20339592599998</v>
          </cell>
          <cell r="M3041">
            <v>190</v>
          </cell>
          <cell r="N3041">
            <v>23.469303910400001</v>
          </cell>
          <cell r="O3041">
            <v>24.6067</v>
          </cell>
          <cell r="P3041">
            <v>-1.1373960895999999</v>
          </cell>
          <cell r="Q3041">
            <v>4459.1677429760002</v>
          </cell>
          <cell r="R3041">
            <v>-197</v>
          </cell>
        </row>
        <row r="3042">
          <cell r="E3042" t="str">
            <v>SLT0000833</v>
          </cell>
          <cell r="F3042" t="str">
            <v>右侧副边调角器总成</v>
          </cell>
          <cell r="G3042" t="str">
            <v>M4</v>
          </cell>
          <cell r="H3042" t="str">
            <v>EA</v>
          </cell>
          <cell r="I3042">
            <v>-4148</v>
          </cell>
          <cell r="J3042">
            <v>17.676539770200002</v>
          </cell>
          <cell r="K3042">
            <v>19.155570000000001</v>
          </cell>
          <cell r="L3042">
            <v>-73322.286966789601</v>
          </cell>
          <cell r="M3042">
            <v>0</v>
          </cell>
          <cell r="N3042">
            <v>17.049516926199999</v>
          </cell>
          <cell r="O3042">
            <v>19.155570000000001</v>
          </cell>
          <cell r="P3042">
            <v>-2.1060530738000001</v>
          </cell>
          <cell r="Q3042">
            <v>0</v>
          </cell>
          <cell r="R3042">
            <v>-197</v>
          </cell>
        </row>
        <row r="3043">
          <cell r="E3043" t="str">
            <v>SLT0000834</v>
          </cell>
          <cell r="F3043" t="str">
            <v>M4副驾驶座调节把手</v>
          </cell>
          <cell r="H3043" t="str">
            <v>Ea</v>
          </cell>
          <cell r="I3043">
            <v>15</v>
          </cell>
          <cell r="J3043">
            <v>6.8484564214999999</v>
          </cell>
          <cell r="K3043">
            <v>7.4214799999999999</v>
          </cell>
          <cell r="L3043">
            <v>102.72684632249999</v>
          </cell>
          <cell r="M3043">
            <v>192</v>
          </cell>
          <cell r="N3043">
            <v>7.0784367503999999</v>
          </cell>
          <cell r="O3043">
            <v>7.4214799999999999</v>
          </cell>
          <cell r="P3043">
            <v>-0.34304324959999999</v>
          </cell>
          <cell r="Q3043">
            <v>1359.0598560768001</v>
          </cell>
          <cell r="R3043">
            <v>-201</v>
          </cell>
        </row>
        <row r="3044">
          <cell r="E3044" t="str">
            <v>SLT0000835</v>
          </cell>
          <cell r="F3044" t="str">
            <v>副司机主边调角器总成</v>
          </cell>
          <cell r="H3044" t="str">
            <v>EA</v>
          </cell>
          <cell r="I3044">
            <v>3918</v>
          </cell>
          <cell r="J3044">
            <v>22.706779864200001</v>
          </cell>
          <cell r="K3044">
            <v>24.6067</v>
          </cell>
          <cell r="L3044">
            <v>88965.163507935606</v>
          </cell>
          <cell r="M3044">
            <v>1530</v>
          </cell>
          <cell r="N3044">
            <v>23.469303910400001</v>
          </cell>
          <cell r="O3044">
            <v>24.6067</v>
          </cell>
          <cell r="P3044">
            <v>-1.1373960895999999</v>
          </cell>
          <cell r="Q3044">
            <v>35908.034982912002</v>
          </cell>
          <cell r="R3044">
            <v>-788</v>
          </cell>
        </row>
        <row r="3045">
          <cell r="E3045" t="str">
            <v>SLT0000865</v>
          </cell>
          <cell r="F3045" t="str">
            <v>M3出口1800卧铺布套</v>
          </cell>
          <cell r="H3045" t="str">
            <v>EA</v>
          </cell>
          <cell r="I3045">
            <v>33</v>
          </cell>
          <cell r="J3045">
            <v>9.2278899999999995E-5</v>
          </cell>
          <cell r="K3045">
            <v>1E-4</v>
          </cell>
          <cell r="L3045">
            <v>3.0452037E-3</v>
          </cell>
          <cell r="M3045">
            <v>0</v>
          </cell>
          <cell r="N3045">
            <v>9.53777E-5</v>
          </cell>
          <cell r="O3045">
            <v>1E-4</v>
          </cell>
          <cell r="P3045">
            <v>-4.6222999999999998E-6</v>
          </cell>
          <cell r="Q3045">
            <v>0</v>
          </cell>
          <cell r="R3045">
            <v>0</v>
          </cell>
        </row>
        <row r="3046">
          <cell r="E3046" t="str">
            <v>SLT0000882</v>
          </cell>
          <cell r="F3046" t="str">
            <v>M3座椅安全带报警器</v>
          </cell>
          <cell r="G3046" t="str">
            <v>小件</v>
          </cell>
          <cell r="H3046" t="str">
            <v>EA</v>
          </cell>
          <cell r="I3046">
            <v>387</v>
          </cell>
          <cell r="J3046">
            <v>13.6572698488</v>
          </cell>
          <cell r="K3046">
            <v>14.8</v>
          </cell>
          <cell r="L3046">
            <v>5285.3634314855999</v>
          </cell>
          <cell r="M3046">
            <v>0</v>
          </cell>
          <cell r="N3046">
            <v>13.692422264599999</v>
          </cell>
          <cell r="O3046">
            <v>14.8</v>
          </cell>
          <cell r="P3046">
            <v>-1.1075777354</v>
          </cell>
          <cell r="Q3046">
            <v>0</v>
          </cell>
          <cell r="R3046">
            <v>0</v>
          </cell>
        </row>
        <row r="3047">
          <cell r="E3047" t="str">
            <v>SLT0001043</v>
          </cell>
          <cell r="F3047" t="str">
            <v>K1右舵双人左靠背泡沫</v>
          </cell>
          <cell r="G3047" t="str">
            <v>出口马来西亚</v>
          </cell>
          <cell r="H3047" t="str">
            <v>EA</v>
          </cell>
          <cell r="I3047">
            <v>0</v>
          </cell>
          <cell r="J3047">
            <v>27.255099751500001</v>
          </cell>
          <cell r="K3047">
            <v>27.255099751500001</v>
          </cell>
          <cell r="L3047">
            <v>0</v>
          </cell>
          <cell r="M3047">
            <v>463</v>
          </cell>
          <cell r="N3047">
            <v>28.025682144899999</v>
          </cell>
          <cell r="O3047">
            <v>27.255099751500001</v>
          </cell>
          <cell r="P3047">
            <v>0.77058239340000001</v>
          </cell>
          <cell r="Q3047">
            <v>12975.890833088701</v>
          </cell>
          <cell r="R3047">
            <v>-161</v>
          </cell>
        </row>
        <row r="3048">
          <cell r="E3048" t="str">
            <v>SLT0001044</v>
          </cell>
          <cell r="F3048" t="str">
            <v>K1右舵双人右靠背泡沫</v>
          </cell>
          <cell r="G3048" t="str">
            <v>出口马来西亚</v>
          </cell>
          <cell r="H3048" t="str">
            <v>EA</v>
          </cell>
          <cell r="I3048">
            <v>0</v>
          </cell>
          <cell r="J3048">
            <v>27.251899224500001</v>
          </cell>
          <cell r="K3048">
            <v>27.251899224500001</v>
          </cell>
          <cell r="L3048">
            <v>0</v>
          </cell>
          <cell r="M3048">
            <v>83</v>
          </cell>
          <cell r="N3048">
            <v>28.0226295559</v>
          </cell>
          <cell r="O3048">
            <v>27.251899224500001</v>
          </cell>
          <cell r="P3048">
            <v>0.77073033140000002</v>
          </cell>
          <cell r="Q3048">
            <v>2325.8782531397001</v>
          </cell>
          <cell r="R3048">
            <v>-41</v>
          </cell>
        </row>
        <row r="3049">
          <cell r="E3049" t="str">
            <v>SLT0001045</v>
          </cell>
          <cell r="F3049" t="str">
            <v>K1右舵双人座泡沫</v>
          </cell>
          <cell r="G3049" t="str">
            <v>出口马来西亚</v>
          </cell>
          <cell r="H3049" t="str">
            <v>EA</v>
          </cell>
          <cell r="I3049">
            <v>0</v>
          </cell>
          <cell r="J3049">
            <v>40.971264922099998</v>
          </cell>
          <cell r="K3049">
            <v>40.971264922099998</v>
          </cell>
          <cell r="L3049">
            <v>0</v>
          </cell>
          <cell r="M3049">
            <v>123</v>
          </cell>
          <cell r="N3049">
            <v>41.137274552000001</v>
          </cell>
          <cell r="O3049">
            <v>40.971264922099998</v>
          </cell>
          <cell r="P3049">
            <v>0.16600962990000001</v>
          </cell>
          <cell r="Q3049">
            <v>5059.8847698959999</v>
          </cell>
          <cell r="R3049">
            <v>-39</v>
          </cell>
        </row>
        <row r="3050">
          <cell r="E3050" t="str">
            <v>SLT0001053</v>
          </cell>
          <cell r="F3050" t="str">
            <v>K1右舵单人座泡沫</v>
          </cell>
          <cell r="G3050" t="str">
            <v>出口马来西亚</v>
          </cell>
          <cell r="H3050" t="str">
            <v>EA</v>
          </cell>
          <cell r="I3050">
            <v>0</v>
          </cell>
          <cell r="J3050">
            <v>31.976211042900001</v>
          </cell>
          <cell r="K3050">
            <v>31.976211042900001</v>
          </cell>
          <cell r="L3050">
            <v>0</v>
          </cell>
          <cell r="M3050">
            <v>284</v>
          </cell>
          <cell r="N3050">
            <v>32.557999266000003</v>
          </cell>
          <cell r="O3050">
            <v>31.976211042900001</v>
          </cell>
          <cell r="P3050">
            <v>0.5817882231</v>
          </cell>
          <cell r="Q3050">
            <v>9246.4717915439996</v>
          </cell>
          <cell r="R3050">
            <v>-137</v>
          </cell>
        </row>
        <row r="3051">
          <cell r="E3051" t="str">
            <v>SLT0001091</v>
          </cell>
          <cell r="F3051" t="str">
            <v>驾驶员座垫无纺布</v>
          </cell>
          <cell r="G3051" t="str">
            <v>M4</v>
          </cell>
          <cell r="H3051" t="str">
            <v>EA</v>
          </cell>
          <cell r="I3051">
            <v>6427</v>
          </cell>
          <cell r="J3051">
            <v>0.70770227230000005</v>
          </cell>
          <cell r="K3051">
            <v>0.69718579999999997</v>
          </cell>
          <cell r="L3051">
            <v>4548.4025040720999</v>
          </cell>
          <cell r="M3051">
            <v>0</v>
          </cell>
          <cell r="N3051">
            <v>0.73912155609999997</v>
          </cell>
          <cell r="O3051">
            <v>0.69718579999999997</v>
          </cell>
          <cell r="P3051">
            <v>4.1935756099999999E-2</v>
          </cell>
          <cell r="Q3051">
            <v>0</v>
          </cell>
          <cell r="R3051">
            <v>-604</v>
          </cell>
        </row>
        <row r="3052">
          <cell r="E3052" t="str">
            <v>SLT0001092</v>
          </cell>
          <cell r="F3052" t="str">
            <v>钢丝2.5*220</v>
          </cell>
          <cell r="H3052" t="str">
            <v>EA</v>
          </cell>
          <cell r="I3052">
            <v>59308</v>
          </cell>
          <cell r="J3052">
            <v>0.1025218027</v>
          </cell>
          <cell r="K3052">
            <v>0.1111</v>
          </cell>
          <cell r="L3052">
            <v>6080.3630745316004</v>
          </cell>
          <cell r="M3052">
            <v>66000</v>
          </cell>
          <cell r="N3052">
            <v>0.10596462199999999</v>
          </cell>
          <cell r="O3052">
            <v>0.1111</v>
          </cell>
          <cell r="P3052">
            <v>-5.1353780000000003E-3</v>
          </cell>
          <cell r="Q3052">
            <v>6993.6650520000003</v>
          </cell>
          <cell r="R3052">
            <v>-42576</v>
          </cell>
        </row>
        <row r="3053">
          <cell r="E3053" t="str">
            <v>SLT0001093</v>
          </cell>
          <cell r="F3053" t="str">
            <v>钢丝2.5*270</v>
          </cell>
          <cell r="H3053" t="str">
            <v>EA</v>
          </cell>
          <cell r="I3053">
            <v>60507</v>
          </cell>
          <cell r="J3053">
            <v>0.1025218027</v>
          </cell>
          <cell r="K3053">
            <v>0.1111</v>
          </cell>
          <cell r="L3053">
            <v>6203.2867159689004</v>
          </cell>
          <cell r="M3053">
            <v>119400</v>
          </cell>
          <cell r="N3053">
            <v>0.10596462199999999</v>
          </cell>
          <cell r="O3053">
            <v>0.1111</v>
          </cell>
          <cell r="P3053">
            <v>-5.1353780000000003E-3</v>
          </cell>
          <cell r="Q3053">
            <v>12652.1758668</v>
          </cell>
          <cell r="R3053">
            <v>-106712</v>
          </cell>
        </row>
        <row r="3054">
          <cell r="E3054" t="str">
            <v>SLT0001096</v>
          </cell>
          <cell r="F3054" t="str">
            <v>驾驶员座垫泡沫无纺布</v>
          </cell>
          <cell r="G3054" t="str">
            <v>K1</v>
          </cell>
          <cell r="H3054" t="str">
            <v>EA</v>
          </cell>
          <cell r="I3054">
            <v>2418</v>
          </cell>
          <cell r="J3054">
            <v>0.49984242750000002</v>
          </cell>
          <cell r="K3054">
            <v>0.51399350929999998</v>
          </cell>
          <cell r="L3054">
            <v>1208.618989695</v>
          </cell>
          <cell r="M3054">
            <v>1500</v>
          </cell>
          <cell r="N3054">
            <v>0.51966504609999997</v>
          </cell>
          <cell r="O3054">
            <v>0.51399350929999998</v>
          </cell>
          <cell r="P3054">
            <v>5.6715367999999999E-3</v>
          </cell>
          <cell r="Q3054">
            <v>779.49756915</v>
          </cell>
          <cell r="R3054">
            <v>-2098</v>
          </cell>
        </row>
        <row r="3055">
          <cell r="E3055" t="str">
            <v>SLT0001097</v>
          </cell>
          <cell r="F3055" t="str">
            <v>K1窄车司机背无纺布</v>
          </cell>
          <cell r="H3055" t="str">
            <v>EA</v>
          </cell>
          <cell r="I3055">
            <v>348</v>
          </cell>
          <cell r="J3055">
            <v>0.51985287530000002</v>
          </cell>
          <cell r="K3055">
            <v>0.54790947000000001</v>
          </cell>
          <cell r="L3055">
            <v>180.9088006044</v>
          </cell>
          <cell r="M3055">
            <v>1000</v>
          </cell>
          <cell r="N3055">
            <v>0.53900497700000005</v>
          </cell>
          <cell r="O3055">
            <v>0.54790947000000001</v>
          </cell>
          <cell r="P3055">
            <v>-8.9044929999999994E-3</v>
          </cell>
          <cell r="Q3055">
            <v>539.00497700000005</v>
          </cell>
          <cell r="R3055">
            <v>-348</v>
          </cell>
        </row>
        <row r="3056">
          <cell r="E3056" t="str">
            <v>SLT0001098</v>
          </cell>
          <cell r="F3056" t="str">
            <v>一排三人座垫泡沫无纺布</v>
          </cell>
          <cell r="G3056" t="str">
            <v>K1</v>
          </cell>
          <cell r="H3056" t="str">
            <v>EA</v>
          </cell>
          <cell r="I3056">
            <v>1100</v>
          </cell>
          <cell r="J3056">
            <v>1.2874170048</v>
          </cell>
          <cell r="K3056">
            <v>1.3244218447</v>
          </cell>
          <cell r="L3056">
            <v>1416.15870528</v>
          </cell>
          <cell r="M3056">
            <v>0</v>
          </cell>
          <cell r="N3056">
            <v>1.3384119478000001</v>
          </cell>
          <cell r="O3056">
            <v>1.3244218447</v>
          </cell>
          <cell r="P3056">
            <v>1.39901031E-2</v>
          </cell>
          <cell r="Q3056">
            <v>0</v>
          </cell>
          <cell r="R3056">
            <v>0</v>
          </cell>
        </row>
        <row r="3057">
          <cell r="E3057" t="str">
            <v>SLT0001099</v>
          </cell>
          <cell r="F3057" t="str">
            <v>单人座垫泡沫无纺布</v>
          </cell>
          <cell r="G3057" t="str">
            <v>K1</v>
          </cell>
          <cell r="H3057" t="str">
            <v>EA</v>
          </cell>
          <cell r="I3057">
            <v>1435</v>
          </cell>
          <cell r="J3057">
            <v>0.45463317310000001</v>
          </cell>
          <cell r="K3057">
            <v>0.4650015093</v>
          </cell>
          <cell r="L3057">
            <v>652.39860339849997</v>
          </cell>
          <cell r="M3057">
            <v>1500</v>
          </cell>
          <cell r="N3057">
            <v>0.4729376045</v>
          </cell>
          <cell r="O3057">
            <v>0.4650015093</v>
          </cell>
          <cell r="P3057">
            <v>7.9360951999999998E-3</v>
          </cell>
          <cell r="Q3057">
            <v>709.40640674999997</v>
          </cell>
          <cell r="R3057">
            <v>-2435</v>
          </cell>
        </row>
        <row r="3058">
          <cell r="E3058" t="str">
            <v>SLT0001100</v>
          </cell>
          <cell r="F3058" t="str">
            <v>K1双人座无纺布</v>
          </cell>
          <cell r="H3058" t="str">
            <v>EA</v>
          </cell>
          <cell r="I3058">
            <v>3534</v>
          </cell>
          <cell r="J3058">
            <v>0.69480733689999996</v>
          </cell>
          <cell r="K3058">
            <v>0.72527150929999995</v>
          </cell>
          <cell r="L3058">
            <v>2455.4491286046</v>
          </cell>
          <cell r="M3058">
            <v>5200</v>
          </cell>
          <cell r="N3058">
            <v>0.72117713800000005</v>
          </cell>
          <cell r="O3058">
            <v>0.72527150929999995</v>
          </cell>
          <cell r="P3058">
            <v>-4.0943713E-3</v>
          </cell>
          <cell r="Q3058">
            <v>3750.1211176000002</v>
          </cell>
          <cell r="R3058">
            <v>-5669</v>
          </cell>
        </row>
        <row r="3059">
          <cell r="E3059" t="str">
            <v>SLT0001101</v>
          </cell>
          <cell r="F3059" t="str">
            <v>单人座垫泡沫无纺布</v>
          </cell>
          <cell r="G3059" t="str">
            <v>K1窄车</v>
          </cell>
          <cell r="H3059" t="str">
            <v>EA</v>
          </cell>
          <cell r="I3059">
            <v>8000</v>
          </cell>
          <cell r="J3059">
            <v>0.41224949719999998</v>
          </cell>
          <cell r="K3059">
            <v>0.41907150929999998</v>
          </cell>
          <cell r="L3059">
            <v>3297.9959776000001</v>
          </cell>
          <cell r="M3059">
            <v>2700</v>
          </cell>
          <cell r="N3059">
            <v>0.42913062800000001</v>
          </cell>
          <cell r="O3059">
            <v>0.41907150929999998</v>
          </cell>
          <cell r="P3059">
            <v>1.00591187E-2</v>
          </cell>
          <cell r="Q3059">
            <v>1158.6526956</v>
          </cell>
          <cell r="R3059">
            <v>0</v>
          </cell>
        </row>
        <row r="3060">
          <cell r="E3060" t="str">
            <v>SLT0001102</v>
          </cell>
          <cell r="F3060" t="str">
            <v>K1窄车单人背（骨架）</v>
          </cell>
          <cell r="H3060" t="str">
            <v>EA</v>
          </cell>
          <cell r="I3060">
            <v>47</v>
          </cell>
          <cell r="J3060">
            <v>17.385335402199999</v>
          </cell>
          <cell r="K3060">
            <v>18.84</v>
          </cell>
          <cell r="L3060">
            <v>817.11076390339997</v>
          </cell>
          <cell r="M3060">
            <v>10</v>
          </cell>
          <cell r="N3060">
            <v>17.969158224099999</v>
          </cell>
          <cell r="O3060">
            <v>18.84</v>
          </cell>
          <cell r="P3060">
            <v>-0.8708417759</v>
          </cell>
          <cell r="Q3060">
            <v>179.69158224099999</v>
          </cell>
          <cell r="R3060">
            <v>-10</v>
          </cell>
        </row>
        <row r="3061">
          <cell r="E3061" t="str">
            <v>SLT0001103</v>
          </cell>
          <cell r="F3061" t="str">
            <v>K1窄车双人座无纺布</v>
          </cell>
          <cell r="H3061" t="str">
            <v>EA</v>
          </cell>
          <cell r="I3061">
            <v>358</v>
          </cell>
          <cell r="J3061">
            <v>0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  <cell r="Q3061">
            <v>0</v>
          </cell>
          <cell r="R3061">
            <v>0</v>
          </cell>
        </row>
        <row r="3062">
          <cell r="E3062" t="str">
            <v>SLT0001104</v>
          </cell>
          <cell r="F3062" t="str">
            <v>K1窄车双人背（骨架）</v>
          </cell>
          <cell r="H3062" t="str">
            <v>EA</v>
          </cell>
          <cell r="I3062">
            <v>0</v>
          </cell>
          <cell r="J3062">
            <v>24.42</v>
          </cell>
          <cell r="K3062">
            <v>24.42</v>
          </cell>
          <cell r="L3062">
            <v>0</v>
          </cell>
          <cell r="M3062">
            <v>20</v>
          </cell>
          <cell r="N3062">
            <v>24.42</v>
          </cell>
          <cell r="O3062">
            <v>24.42</v>
          </cell>
          <cell r="P3062">
            <v>0</v>
          </cell>
          <cell r="Q3062">
            <v>488.4</v>
          </cell>
          <cell r="R3062">
            <v>-20</v>
          </cell>
        </row>
        <row r="3063">
          <cell r="E3063" t="str">
            <v>SLT0001105</v>
          </cell>
          <cell r="F3063" t="str">
            <v>三排三人座垫泡沫无纺布</v>
          </cell>
          <cell r="G3063" t="str">
            <v>K1窄车</v>
          </cell>
          <cell r="H3063" t="str">
            <v>EA</v>
          </cell>
          <cell r="I3063">
            <v>0</v>
          </cell>
          <cell r="J3063">
            <v>1.2938018446999999</v>
          </cell>
          <cell r="K3063">
            <v>1.2938018446999999</v>
          </cell>
          <cell r="L3063">
            <v>0</v>
          </cell>
          <cell r="M3063">
            <v>300</v>
          </cell>
          <cell r="N3063">
            <v>1.3092072967999999</v>
          </cell>
          <cell r="O3063">
            <v>1.2938018446999999</v>
          </cell>
          <cell r="P3063">
            <v>1.54054521E-2</v>
          </cell>
          <cell r="Q3063">
            <v>392.76218904000001</v>
          </cell>
          <cell r="R3063">
            <v>0</v>
          </cell>
        </row>
        <row r="3064">
          <cell r="E3064" t="str">
            <v>SLT0001106</v>
          </cell>
          <cell r="F3064" t="str">
            <v>K1窄车三人背骨架</v>
          </cell>
          <cell r="H3064" t="str">
            <v>EA</v>
          </cell>
          <cell r="I3064">
            <v>4</v>
          </cell>
          <cell r="J3064">
            <v>28.578759947199998</v>
          </cell>
          <cell r="K3064">
            <v>30.97</v>
          </cell>
          <cell r="L3064">
            <v>114.31503978879999</v>
          </cell>
          <cell r="M3064">
            <v>10</v>
          </cell>
          <cell r="N3064">
            <v>29.5384729405</v>
          </cell>
          <cell r="O3064">
            <v>30.97</v>
          </cell>
          <cell r="P3064">
            <v>-1.4315270595</v>
          </cell>
          <cell r="Q3064">
            <v>295.38472940499997</v>
          </cell>
          <cell r="R3064">
            <v>-10</v>
          </cell>
        </row>
        <row r="3065">
          <cell r="E3065" t="str">
            <v>SLT0001109</v>
          </cell>
          <cell r="F3065" t="str">
            <v>K1窄车司机座无纺布</v>
          </cell>
          <cell r="H3065" t="str">
            <v>EA</v>
          </cell>
          <cell r="I3065">
            <v>2600</v>
          </cell>
          <cell r="J3065">
            <v>0.48181687029999998</v>
          </cell>
          <cell r="K3065">
            <v>0.49440493000000002</v>
          </cell>
          <cell r="L3065">
            <v>1252.72386278</v>
          </cell>
          <cell r="M3065">
            <v>0</v>
          </cell>
          <cell r="N3065">
            <v>0.50104018009999995</v>
          </cell>
          <cell r="O3065">
            <v>0.49440493000000002</v>
          </cell>
          <cell r="P3065">
            <v>6.6352501000000001E-3</v>
          </cell>
          <cell r="Q3065">
            <v>0</v>
          </cell>
          <cell r="R3065">
            <v>0</v>
          </cell>
        </row>
        <row r="3066">
          <cell r="E3066" t="str">
            <v>SLT0001116</v>
          </cell>
          <cell r="F3066" t="str">
            <v>双人靠背骨架总成</v>
          </cell>
          <cell r="G3066" t="str">
            <v>G7</v>
          </cell>
          <cell r="H3066" t="str">
            <v>EA</v>
          </cell>
          <cell r="I3066">
            <v>125</v>
          </cell>
          <cell r="J3066">
            <v>28.982110802000001</v>
          </cell>
          <cell r="K3066">
            <v>31.4071</v>
          </cell>
          <cell r="L3066">
            <v>3622.7638502499999</v>
          </cell>
          <cell r="M3066">
            <v>120</v>
          </cell>
          <cell r="N3066">
            <v>29.9553688566</v>
          </cell>
          <cell r="O3066">
            <v>31.4071</v>
          </cell>
          <cell r="P3066">
            <v>-1.4517311434</v>
          </cell>
          <cell r="Q3066">
            <v>3594.6442627920001</v>
          </cell>
          <cell r="R3066">
            <v>-221</v>
          </cell>
        </row>
        <row r="3067">
          <cell r="E3067" t="str">
            <v>SLT0001117</v>
          </cell>
          <cell r="F3067" t="str">
            <v>6486三点式六人座无纺布</v>
          </cell>
          <cell r="H3067" t="str">
            <v>EA</v>
          </cell>
          <cell r="I3067">
            <v>800</v>
          </cell>
          <cell r="J3067">
            <v>0.90593294830000004</v>
          </cell>
          <cell r="K3067">
            <v>0.91102326099999997</v>
          </cell>
          <cell r="L3067">
            <v>724.74635864000004</v>
          </cell>
          <cell r="M3067">
            <v>700</v>
          </cell>
          <cell r="N3067">
            <v>0.94411659950000004</v>
          </cell>
          <cell r="O3067">
            <v>0.91102326099999997</v>
          </cell>
          <cell r="P3067">
            <v>3.30933385E-2</v>
          </cell>
          <cell r="Q3067">
            <v>660.88161964999995</v>
          </cell>
          <cell r="R3067">
            <v>0</v>
          </cell>
        </row>
        <row r="3068">
          <cell r="E3068" t="str">
            <v>SLT0001118</v>
          </cell>
          <cell r="F3068" t="str">
            <v>三人靠背骨架总成</v>
          </cell>
          <cell r="G3068" t="str">
            <v>G7</v>
          </cell>
          <cell r="H3068" t="str">
            <v>EA</v>
          </cell>
          <cell r="I3068">
            <v>8</v>
          </cell>
          <cell r="J3068">
            <v>31.6524761728</v>
          </cell>
          <cell r="K3068">
            <v>34.300899999999999</v>
          </cell>
          <cell r="L3068">
            <v>253.2198093824</v>
          </cell>
          <cell r="M3068">
            <v>208</v>
          </cell>
          <cell r="N3068">
            <v>32.715408669200002</v>
          </cell>
          <cell r="O3068">
            <v>34.300899999999999</v>
          </cell>
          <cell r="P3068">
            <v>-1.5854913308</v>
          </cell>
          <cell r="Q3068">
            <v>6804.8050031936</v>
          </cell>
          <cell r="R3068">
            <v>-207</v>
          </cell>
        </row>
        <row r="3069">
          <cell r="E3069" t="str">
            <v>SLT0001119</v>
          </cell>
          <cell r="F3069" t="str">
            <v>6486前翻10人无纺布</v>
          </cell>
          <cell r="H3069" t="str">
            <v>EA</v>
          </cell>
          <cell r="I3069">
            <v>840</v>
          </cell>
          <cell r="J3069">
            <v>0.73722198579999998</v>
          </cell>
          <cell r="K3069">
            <v>0.77123009300000001</v>
          </cell>
          <cell r="L3069">
            <v>619.26646807199995</v>
          </cell>
          <cell r="M3069">
            <v>100</v>
          </cell>
          <cell r="N3069">
            <v>0.76501667419999997</v>
          </cell>
          <cell r="O3069">
            <v>0.77123009300000001</v>
          </cell>
          <cell r="P3069">
            <v>-6.2134188000000003E-3</v>
          </cell>
          <cell r="Q3069">
            <v>76.501667420000004</v>
          </cell>
          <cell r="R3069">
            <v>0</v>
          </cell>
        </row>
        <row r="3070">
          <cell r="E3070" t="str">
            <v>SLT0001120</v>
          </cell>
          <cell r="F3070" t="str">
            <v>6486折叠背（骨架）</v>
          </cell>
          <cell r="H3070" t="str">
            <v>EA</v>
          </cell>
          <cell r="I3070">
            <v>0</v>
          </cell>
          <cell r="J3070">
            <v>7.2285000000000004</v>
          </cell>
          <cell r="K3070">
            <v>7.2285000000000004</v>
          </cell>
          <cell r="L3070">
            <v>0</v>
          </cell>
          <cell r="M3070">
            <v>96</v>
          </cell>
          <cell r="N3070">
            <v>7.2285000000000004</v>
          </cell>
          <cell r="O3070">
            <v>7.2285000000000004</v>
          </cell>
          <cell r="P3070">
            <v>0</v>
          </cell>
          <cell r="Q3070">
            <v>693.93600000000004</v>
          </cell>
          <cell r="R3070">
            <v>-96</v>
          </cell>
        </row>
        <row r="3071">
          <cell r="E3071" t="str">
            <v>SLT0001126</v>
          </cell>
          <cell r="F3071" t="str">
            <v>钢丝2.5*400</v>
          </cell>
          <cell r="H3071" t="str">
            <v>EA</v>
          </cell>
          <cell r="I3071">
            <v>44666</v>
          </cell>
          <cell r="J3071">
            <v>0.17348423860000001</v>
          </cell>
          <cell r="K3071">
            <v>0.188</v>
          </cell>
          <cell r="L3071">
            <v>7748.8470013076003</v>
          </cell>
          <cell r="M3071">
            <v>27800</v>
          </cell>
          <cell r="N3071">
            <v>0.1793100715</v>
          </cell>
          <cell r="O3071">
            <v>0.188</v>
          </cell>
          <cell r="P3071">
            <v>-8.6899284999999993E-3</v>
          </cell>
          <cell r="Q3071">
            <v>4984.8199876999997</v>
          </cell>
          <cell r="R3071">
            <v>-17266</v>
          </cell>
        </row>
        <row r="3072">
          <cell r="E3072" t="str">
            <v>SLT0001128</v>
          </cell>
          <cell r="F3072" t="str">
            <v>副驾驶员座椅座垫骨架总成</v>
          </cell>
          <cell r="G3072" t="str">
            <v>M4-2060</v>
          </cell>
          <cell r="H3072" t="str">
            <v>EA</v>
          </cell>
          <cell r="I3072">
            <v>100</v>
          </cell>
          <cell r="J3072">
            <v>13.7471494491</v>
          </cell>
          <cell r="K3072">
            <v>14.897399999999999</v>
          </cell>
          <cell r="L3072">
            <v>1374.71494491</v>
          </cell>
          <cell r="M3072">
            <v>202</v>
          </cell>
          <cell r="N3072">
            <v>14.2087971193</v>
          </cell>
          <cell r="O3072">
            <v>14.897399999999999</v>
          </cell>
          <cell r="P3072">
            <v>-0.68860288069999998</v>
          </cell>
          <cell r="Q3072">
            <v>2870.1770180986</v>
          </cell>
          <cell r="R3072">
            <v>-143</v>
          </cell>
        </row>
        <row r="3073">
          <cell r="E3073" t="str">
            <v>SLT0001129</v>
          </cell>
          <cell r="F3073" t="str">
            <v>K1窄车右舵三人座发泡总成</v>
          </cell>
          <cell r="H3073" t="str">
            <v>EA</v>
          </cell>
          <cell r="I3073">
            <v>0</v>
          </cell>
          <cell r="J3073">
            <v>59.661115422999998</v>
          </cell>
          <cell r="K3073">
            <v>59.661115422999998</v>
          </cell>
          <cell r="L3073">
            <v>0</v>
          </cell>
          <cell r="M3073">
            <v>5</v>
          </cell>
          <cell r="N3073">
            <v>59.661115422999998</v>
          </cell>
          <cell r="O3073">
            <v>59.661115422999998</v>
          </cell>
          <cell r="P3073">
            <v>0</v>
          </cell>
          <cell r="Q3073">
            <v>298.30557711500001</v>
          </cell>
          <cell r="R3073">
            <v>-5</v>
          </cell>
        </row>
        <row r="3074">
          <cell r="E3074" t="str">
            <v>SLT0001130</v>
          </cell>
          <cell r="F3074" t="str">
            <v>K1窄车右舵单人座泡沫</v>
          </cell>
          <cell r="H3074" t="str">
            <v>EA</v>
          </cell>
          <cell r="I3074">
            <v>0</v>
          </cell>
          <cell r="J3074">
            <v>26.751355082100002</v>
          </cell>
          <cell r="K3074">
            <v>26.751355082100002</v>
          </cell>
          <cell r="L3074">
            <v>0</v>
          </cell>
          <cell r="M3074">
            <v>10</v>
          </cell>
          <cell r="N3074">
            <v>26.751355082100002</v>
          </cell>
          <cell r="O3074">
            <v>26.751355082100002</v>
          </cell>
          <cell r="P3074">
            <v>0</v>
          </cell>
          <cell r="Q3074">
            <v>267.51355082100002</v>
          </cell>
          <cell r="R3074">
            <v>-10</v>
          </cell>
        </row>
        <row r="3075">
          <cell r="E3075" t="str">
            <v>SLT0001131</v>
          </cell>
          <cell r="F3075" t="str">
            <v>K1窄车右舵双人座泡沫</v>
          </cell>
          <cell r="H3075" t="str">
            <v>EA</v>
          </cell>
          <cell r="I3075">
            <v>48</v>
          </cell>
          <cell r="J3075">
            <v>32.522562081799997</v>
          </cell>
          <cell r="K3075">
            <v>33.127216949599998</v>
          </cell>
          <cell r="L3075">
            <v>1561.0829799264</v>
          </cell>
          <cell r="M3075">
            <v>0</v>
          </cell>
          <cell r="N3075">
            <v>33.655802198799996</v>
          </cell>
          <cell r="O3075">
            <v>33.127216949599998</v>
          </cell>
          <cell r="P3075">
            <v>0.52858524920000005</v>
          </cell>
          <cell r="Q3075">
            <v>0</v>
          </cell>
          <cell r="R3075">
            <v>-12</v>
          </cell>
        </row>
        <row r="3076">
          <cell r="E3076" t="str">
            <v>SLT0001137</v>
          </cell>
          <cell r="F3076" t="str">
            <v>驾驶员座椅总成</v>
          </cell>
          <cell r="G3076" t="str">
            <v>1B18068100504</v>
          </cell>
          <cell r="H3076" t="str">
            <v>EA</v>
          </cell>
          <cell r="I3076">
            <v>1</v>
          </cell>
          <cell r="J3076">
            <v>274.16694503489998</v>
          </cell>
          <cell r="K3076">
            <v>289.89388641699998</v>
          </cell>
          <cell r="L3076">
            <v>274.16694503489998</v>
          </cell>
          <cell r="M3076">
            <v>0</v>
          </cell>
          <cell r="N3076">
            <v>283.69598008409997</v>
          </cell>
          <cell r="O3076">
            <v>289.89388641699998</v>
          </cell>
          <cell r="P3076">
            <v>-6.1979063328999997</v>
          </cell>
          <cell r="Q3076">
            <v>0</v>
          </cell>
          <cell r="R3076">
            <v>0</v>
          </cell>
        </row>
        <row r="3077">
          <cell r="E3077" t="str">
            <v>SLT0001140</v>
          </cell>
          <cell r="F3077" t="str">
            <v>副驾驶员座椅总成</v>
          </cell>
          <cell r="G3077" t="str">
            <v>1B18069100652</v>
          </cell>
          <cell r="H3077" t="str">
            <v>EA</v>
          </cell>
          <cell r="I3077">
            <v>8</v>
          </cell>
          <cell r="J3077">
            <v>331.93626713909998</v>
          </cell>
          <cell r="K3077">
            <v>349.40317020229998</v>
          </cell>
          <cell r="L3077">
            <v>2655.4901371127999</v>
          </cell>
          <cell r="M3077">
            <v>0</v>
          </cell>
          <cell r="N3077">
            <v>341.20415560129999</v>
          </cell>
          <cell r="O3077">
            <v>349.40317020229998</v>
          </cell>
          <cell r="P3077">
            <v>-8.199014601</v>
          </cell>
          <cell r="Q3077">
            <v>0</v>
          </cell>
          <cell r="R3077">
            <v>-1</v>
          </cell>
        </row>
        <row r="3078">
          <cell r="E3078" t="str">
            <v>SLT0001265</v>
          </cell>
          <cell r="F3078" t="str">
            <v>驾驶员座椅总成</v>
          </cell>
          <cell r="G3078" t="str">
            <v>L0681010016A0</v>
          </cell>
          <cell r="H3078" t="str">
            <v>EA</v>
          </cell>
          <cell r="I3078">
            <v>4</v>
          </cell>
          <cell r="J3078">
            <v>237.8820446544</v>
          </cell>
          <cell r="K3078">
            <v>250.57295832700001</v>
          </cell>
          <cell r="L3078">
            <v>951.52817861760002</v>
          </cell>
          <cell r="M3078">
            <v>0</v>
          </cell>
          <cell r="N3078">
            <v>246.19771552489999</v>
          </cell>
          <cell r="O3078">
            <v>250.57295832700001</v>
          </cell>
          <cell r="P3078">
            <v>-4.3752428020999998</v>
          </cell>
          <cell r="Q3078">
            <v>0</v>
          </cell>
          <cell r="R3078">
            <v>0</v>
          </cell>
        </row>
        <row r="3079">
          <cell r="E3079" t="str">
            <v>SLT0001266</v>
          </cell>
          <cell r="F3079" t="str">
            <v>右舵驾驶员座椅总成</v>
          </cell>
          <cell r="G3079" t="str">
            <v>L0681010020A0</v>
          </cell>
          <cell r="H3079" t="str">
            <v>EA</v>
          </cell>
          <cell r="I3079">
            <v>10</v>
          </cell>
          <cell r="J3079">
            <v>274.26273048159999</v>
          </cell>
          <cell r="K3079">
            <v>289.99768641700001</v>
          </cell>
          <cell r="L3079">
            <v>2742.6273048160001</v>
          </cell>
          <cell r="M3079">
            <v>0</v>
          </cell>
          <cell r="N3079">
            <v>283.79498213419998</v>
          </cell>
          <cell r="O3079">
            <v>289.99768641700001</v>
          </cell>
          <cell r="P3079">
            <v>-6.2027042828000001</v>
          </cell>
          <cell r="Q3079">
            <v>0</v>
          </cell>
          <cell r="R3079">
            <v>0</v>
          </cell>
        </row>
        <row r="3080">
          <cell r="E3080" t="str">
            <v>SLT0001267</v>
          </cell>
          <cell r="F3080" t="str">
            <v>驾驶员座椅总成</v>
          </cell>
          <cell r="G3080" t="str">
            <v>L0681010022A0</v>
          </cell>
          <cell r="H3080" t="str">
            <v>EA</v>
          </cell>
          <cell r="I3080">
            <v>13</v>
          </cell>
          <cell r="J3080">
            <v>237.00761026870001</v>
          </cell>
          <cell r="K3080">
            <v>249.62535832699999</v>
          </cell>
          <cell r="L3080">
            <v>3081.0989334931</v>
          </cell>
          <cell r="M3080">
            <v>0</v>
          </cell>
          <cell r="N3080">
            <v>245.29391646260001</v>
          </cell>
          <cell r="O3080">
            <v>249.62535832699999</v>
          </cell>
          <cell r="P3080">
            <v>-4.3314418644000003</v>
          </cell>
          <cell r="Q3080">
            <v>0</v>
          </cell>
          <cell r="R3080">
            <v>0</v>
          </cell>
        </row>
        <row r="3081">
          <cell r="E3081" t="str">
            <v>SLT0001269</v>
          </cell>
          <cell r="F3081" t="str">
            <v>驾驶员座椅总成</v>
          </cell>
          <cell r="G3081" t="str">
            <v>L0681010022B0</v>
          </cell>
          <cell r="H3081" t="str">
            <v>EA</v>
          </cell>
          <cell r="I3081">
            <v>5</v>
          </cell>
          <cell r="J3081">
            <v>274.01902203780003</v>
          </cell>
          <cell r="K3081">
            <v>289.73358641700003</v>
          </cell>
          <cell r="L3081">
            <v>1370.095110189</v>
          </cell>
          <cell r="M3081">
            <v>24</v>
          </cell>
          <cell r="N3081">
            <v>283.54308963490001</v>
          </cell>
          <cell r="O3081">
            <v>289.73358641700003</v>
          </cell>
          <cell r="P3081">
            <v>-6.1904967821000003</v>
          </cell>
          <cell r="Q3081">
            <v>6805.0341512375999</v>
          </cell>
          <cell r="R3081">
            <v>0</v>
          </cell>
        </row>
        <row r="3082">
          <cell r="E3082" t="str">
            <v>SLT0001271</v>
          </cell>
          <cell r="F3082" t="str">
            <v>驾驶员座椅总成</v>
          </cell>
          <cell r="G3082" t="str">
            <v>L0681010114A0</v>
          </cell>
          <cell r="H3082" t="str">
            <v>EA</v>
          </cell>
          <cell r="I3082">
            <v>21</v>
          </cell>
          <cell r="J3082">
            <v>264.37299357960001</v>
          </cell>
          <cell r="K3082">
            <v>279.25272963499998</v>
          </cell>
          <cell r="L3082">
            <v>5551.8328651716001</v>
          </cell>
          <cell r="M3082">
            <v>0</v>
          </cell>
          <cell r="N3082">
            <v>273.58130921089997</v>
          </cell>
          <cell r="O3082">
            <v>279.25272963499998</v>
          </cell>
          <cell r="P3082">
            <v>-5.6714204240999999</v>
          </cell>
          <cell r="Q3082">
            <v>0</v>
          </cell>
          <cell r="R3082">
            <v>0</v>
          </cell>
        </row>
        <row r="3083">
          <cell r="E3083" t="str">
            <v>SLT0001274</v>
          </cell>
          <cell r="F3083" t="str">
            <v>副驾驶员座椅总成</v>
          </cell>
          <cell r="G3083" t="str">
            <v>L0681020030A0</v>
          </cell>
          <cell r="H3083" t="str">
            <v>EA</v>
          </cell>
          <cell r="I3083">
            <v>0</v>
          </cell>
          <cell r="J3083">
            <v>355.31477489650001</v>
          </cell>
          <cell r="K3083">
            <v>355.31477489650001</v>
          </cell>
          <cell r="L3083">
            <v>0</v>
          </cell>
          <cell r="M3083">
            <v>2</v>
          </cell>
          <cell r="N3083">
            <v>322.34308824129999</v>
          </cell>
          <cell r="O3083">
            <v>355.31477489650001</v>
          </cell>
          <cell r="P3083">
            <v>-32.971686655200003</v>
          </cell>
          <cell r="Q3083">
            <v>644.68617648259999</v>
          </cell>
          <cell r="R3083">
            <v>0</v>
          </cell>
        </row>
        <row r="3084">
          <cell r="E3084" t="str">
            <v>SLT0001275</v>
          </cell>
          <cell r="F3084" t="str">
            <v>副驾驶员座椅总成</v>
          </cell>
          <cell r="G3084" t="str">
            <v>L0681020031A0</v>
          </cell>
          <cell r="H3084" t="str">
            <v>EA</v>
          </cell>
          <cell r="I3084">
            <v>12</v>
          </cell>
          <cell r="J3084">
            <v>318.89952462759999</v>
          </cell>
          <cell r="K3084">
            <v>335.27561826070001</v>
          </cell>
          <cell r="L3084">
            <v>3826.7942955312001</v>
          </cell>
          <cell r="M3084">
            <v>0</v>
          </cell>
          <cell r="N3084">
            <v>330.0711061595</v>
          </cell>
          <cell r="O3084">
            <v>335.27561826070001</v>
          </cell>
          <cell r="P3084">
            <v>-5.2045121011999997</v>
          </cell>
          <cell r="Q3084">
            <v>0</v>
          </cell>
          <cell r="R3084">
            <v>0</v>
          </cell>
        </row>
        <row r="3085">
          <cell r="E3085" t="str">
            <v>SLT0001277</v>
          </cell>
          <cell r="F3085" t="str">
            <v>副驾驶员座椅总成</v>
          </cell>
          <cell r="G3085" t="str">
            <v>L0681020035A0</v>
          </cell>
          <cell r="H3085" t="str">
            <v>EA</v>
          </cell>
          <cell r="I3085">
            <v>8</v>
          </cell>
          <cell r="J3085">
            <v>330.74697731610001</v>
          </cell>
          <cell r="K3085">
            <v>348.11437020229999</v>
          </cell>
          <cell r="L3085">
            <v>2645.9758185288001</v>
          </cell>
          <cell r="M3085">
            <v>0</v>
          </cell>
          <cell r="N3085">
            <v>339.97492783489997</v>
          </cell>
          <cell r="O3085">
            <v>348.11437020229999</v>
          </cell>
          <cell r="P3085">
            <v>-8.1394423673999992</v>
          </cell>
          <cell r="Q3085">
            <v>0</v>
          </cell>
          <cell r="R3085">
            <v>0</v>
          </cell>
        </row>
        <row r="3086">
          <cell r="E3086" t="str">
            <v>SLT0001278</v>
          </cell>
          <cell r="F3086" t="str">
            <v>副驾驶员座椅总成</v>
          </cell>
          <cell r="G3086" t="str">
            <v>L0681020040A0</v>
          </cell>
          <cell r="H3086" t="str">
            <v>EA</v>
          </cell>
          <cell r="I3086">
            <v>3</v>
          </cell>
          <cell r="J3086">
            <v>318.89952462759999</v>
          </cell>
          <cell r="K3086">
            <v>335.27561826070001</v>
          </cell>
          <cell r="L3086">
            <v>956.69857388280002</v>
          </cell>
          <cell r="M3086">
            <v>0</v>
          </cell>
          <cell r="N3086">
            <v>330.0711061595</v>
          </cell>
          <cell r="O3086">
            <v>335.27561826070001</v>
          </cell>
          <cell r="P3086">
            <v>-5.2045121011999997</v>
          </cell>
          <cell r="Q3086">
            <v>0</v>
          </cell>
          <cell r="R3086">
            <v>0</v>
          </cell>
        </row>
        <row r="3087">
          <cell r="E3087" t="str">
            <v>SLT0001279</v>
          </cell>
          <cell r="F3087" t="str">
            <v>副驾驶员座椅总成</v>
          </cell>
          <cell r="G3087" t="str">
            <v>L0681020041A0</v>
          </cell>
          <cell r="H3087" t="str">
            <v>EA</v>
          </cell>
          <cell r="I3087">
            <v>7</v>
          </cell>
          <cell r="J3087">
            <v>360.5989767817</v>
          </cell>
          <cell r="K3087">
            <v>375.54144721239999</v>
          </cell>
          <cell r="L3087">
            <v>2524.1928374719</v>
          </cell>
          <cell r="M3087">
            <v>0</v>
          </cell>
          <cell r="N3087">
            <v>373.2934894736</v>
          </cell>
          <cell r="O3087">
            <v>375.54144721239999</v>
          </cell>
          <cell r="P3087">
            <v>-2.2479577387999998</v>
          </cell>
          <cell r="Q3087">
            <v>0</v>
          </cell>
          <cell r="R3087">
            <v>0</v>
          </cell>
        </row>
        <row r="3088">
          <cell r="E3088" t="str">
            <v>SLT0001283</v>
          </cell>
          <cell r="F3088" t="str">
            <v>副驾驶员座椅总成连体背</v>
          </cell>
          <cell r="G3088" t="str">
            <v>L0681020046C0</v>
          </cell>
          <cell r="H3088" t="str">
            <v>EA</v>
          </cell>
          <cell r="I3088">
            <v>7</v>
          </cell>
          <cell r="J3088">
            <v>214.2524335576</v>
          </cell>
          <cell r="K3088">
            <v>223.96140195359999</v>
          </cell>
          <cell r="L3088">
            <v>1499.7670349032001</v>
          </cell>
          <cell r="M3088">
            <v>22</v>
          </cell>
          <cell r="N3088">
            <v>221.84982762959999</v>
          </cell>
          <cell r="O3088">
            <v>223.96140195359999</v>
          </cell>
          <cell r="P3088">
            <v>-2.1115743239999998</v>
          </cell>
          <cell r="Q3088">
            <v>4880.6962078511997</v>
          </cell>
          <cell r="R3088">
            <v>0</v>
          </cell>
        </row>
        <row r="3089">
          <cell r="E3089" t="str">
            <v>SLT0001285</v>
          </cell>
          <cell r="F3089" t="str">
            <v>副驾驶员座椅总成</v>
          </cell>
          <cell r="G3089" t="str">
            <v>L0681020106A0</v>
          </cell>
          <cell r="H3089" t="str">
            <v>EA</v>
          </cell>
          <cell r="I3089">
            <v>1</v>
          </cell>
          <cell r="J3089">
            <v>218.05334319990001</v>
          </cell>
          <cell r="K3089">
            <v>225.99144201979999</v>
          </cell>
          <cell r="L3089">
            <v>218.05334319990001</v>
          </cell>
          <cell r="M3089">
            <v>0</v>
          </cell>
          <cell r="N3089">
            <v>225.8383750417</v>
          </cell>
          <cell r="O3089">
            <v>225.99144201979999</v>
          </cell>
          <cell r="P3089">
            <v>-0.1530669781</v>
          </cell>
          <cell r="Q3089">
            <v>0</v>
          </cell>
          <cell r="R3089">
            <v>0</v>
          </cell>
        </row>
        <row r="3090">
          <cell r="E3090" t="str">
            <v>SLT0001286</v>
          </cell>
          <cell r="F3090" t="str">
            <v>副驾驶员座椅总成</v>
          </cell>
          <cell r="G3090" t="str">
            <v>L0681020119A0</v>
          </cell>
          <cell r="H3090" t="str">
            <v>EA</v>
          </cell>
          <cell r="I3090">
            <v>23</v>
          </cell>
          <cell r="J3090">
            <v>340.41471488439998</v>
          </cell>
          <cell r="K3090">
            <v>355.84697034329997</v>
          </cell>
          <cell r="L3090">
            <v>7829.5384423411997</v>
          </cell>
          <cell r="M3090">
            <v>170</v>
          </cell>
          <cell r="N3090">
            <v>352.60999238749997</v>
          </cell>
          <cell r="O3090">
            <v>355.84697034329997</v>
          </cell>
          <cell r="P3090">
            <v>-3.2369779558</v>
          </cell>
          <cell r="Q3090">
            <v>59943.698705875002</v>
          </cell>
          <cell r="R3090">
            <v>-20</v>
          </cell>
        </row>
        <row r="3091">
          <cell r="E3091" t="str">
            <v>SLT0001294</v>
          </cell>
          <cell r="F3091" t="str">
            <v>卧铺总成</v>
          </cell>
          <cell r="G3091" t="str">
            <v>L0681040106A0</v>
          </cell>
          <cell r="H3091" t="str">
            <v>EA</v>
          </cell>
          <cell r="I3091">
            <v>8</v>
          </cell>
          <cell r="J3091">
            <v>141.02396591639999</v>
          </cell>
          <cell r="K3091">
            <v>149.41234846559999</v>
          </cell>
          <cell r="L3091">
            <v>1128.1917273311999</v>
          </cell>
          <cell r="M3091">
            <v>0</v>
          </cell>
          <cell r="N3091">
            <v>146.01844260620001</v>
          </cell>
          <cell r="O3091">
            <v>149.41234846559999</v>
          </cell>
          <cell r="P3091">
            <v>-3.3939058593999998</v>
          </cell>
          <cell r="Q3091">
            <v>0</v>
          </cell>
          <cell r="R3091">
            <v>0</v>
          </cell>
        </row>
        <row r="3092">
          <cell r="E3092" t="str">
            <v>SLT0001295</v>
          </cell>
          <cell r="F3092" t="str">
            <v>卧铺总成</v>
          </cell>
          <cell r="G3092" t="str">
            <v>L0704010009A1</v>
          </cell>
          <cell r="H3092" t="str">
            <v>EA</v>
          </cell>
          <cell r="I3092">
            <v>5</v>
          </cell>
          <cell r="J3092">
            <v>109.5149833559</v>
          </cell>
          <cell r="K3092">
            <v>115.2669484656</v>
          </cell>
          <cell r="L3092">
            <v>547.57491677949997</v>
          </cell>
          <cell r="M3092">
            <v>0</v>
          </cell>
          <cell r="N3092">
            <v>113.45134625670001</v>
          </cell>
          <cell r="O3092">
            <v>115.2669484656</v>
          </cell>
          <cell r="P3092">
            <v>-1.8156022088999999</v>
          </cell>
          <cell r="Q3092">
            <v>0</v>
          </cell>
          <cell r="R3092">
            <v>0</v>
          </cell>
        </row>
        <row r="3093">
          <cell r="E3093" t="str">
            <v>SLT0001297</v>
          </cell>
          <cell r="F3093" t="str">
            <v>驾驶员座椅总成</v>
          </cell>
          <cell r="G3093" t="str">
            <v>L1681010104A0</v>
          </cell>
          <cell r="H3093" t="str">
            <v>EA</v>
          </cell>
          <cell r="I3093">
            <v>1249</v>
          </cell>
          <cell r="J3093">
            <v>300.29766215550001</v>
          </cell>
          <cell r="K3093">
            <v>315.12789200229997</v>
          </cell>
          <cell r="L3093">
            <v>375071.78003221902</v>
          </cell>
          <cell r="M3093">
            <v>892</v>
          </cell>
          <cell r="N3093">
            <v>317.66036675719999</v>
          </cell>
          <cell r="O3093">
            <v>315.12789200229997</v>
          </cell>
          <cell r="P3093">
            <v>2.5324747549</v>
          </cell>
          <cell r="Q3093">
            <v>283353.04714742198</v>
          </cell>
          <cell r="R3093">
            <v>-844</v>
          </cell>
        </row>
        <row r="3094">
          <cell r="E3094" t="str">
            <v>SLT0001299</v>
          </cell>
          <cell r="F3094" t="str">
            <v>副驾驶员座椅总成</v>
          </cell>
          <cell r="G3094" t="str">
            <v>L1681020112A0</v>
          </cell>
          <cell r="H3094" t="str">
            <v>EA</v>
          </cell>
          <cell r="I3094">
            <v>1125</v>
          </cell>
          <cell r="J3094">
            <v>370.78098328670001</v>
          </cell>
          <cell r="K3094">
            <v>386.55836917379997</v>
          </cell>
          <cell r="L3094">
            <v>417128.60619753803</v>
          </cell>
          <cell r="M3094">
            <v>322</v>
          </cell>
          <cell r="N3094">
            <v>377.28844610990001</v>
          </cell>
          <cell r="O3094">
            <v>386.55836917379997</v>
          </cell>
          <cell r="P3094">
            <v>-9.2699230639000003</v>
          </cell>
          <cell r="Q3094">
            <v>121486.87964738801</v>
          </cell>
          <cell r="R3094">
            <v>-706</v>
          </cell>
        </row>
        <row r="3095">
          <cell r="E3095" t="str">
            <v>SLT0001300</v>
          </cell>
          <cell r="F3095" t="str">
            <v>副驾驶员座椅总成</v>
          </cell>
          <cell r="G3095" t="str">
            <v>L1681020114A0</v>
          </cell>
          <cell r="H3095" t="str">
            <v>EA</v>
          </cell>
          <cell r="I3095">
            <v>823</v>
          </cell>
          <cell r="J3095">
            <v>354.91012244680002</v>
          </cell>
          <cell r="K3095">
            <v>373.07192372970002</v>
          </cell>
          <cell r="L3095">
            <v>292091.03077371599</v>
          </cell>
          <cell r="M3095">
            <v>633</v>
          </cell>
          <cell r="N3095">
            <v>360.4771524061</v>
          </cell>
          <cell r="O3095">
            <v>373.07192372970002</v>
          </cell>
          <cell r="P3095">
            <v>-12.5947713236</v>
          </cell>
          <cell r="Q3095">
            <v>228182.03747306101</v>
          </cell>
          <cell r="R3095">
            <v>-557</v>
          </cell>
        </row>
        <row r="3096">
          <cell r="E3096" t="str">
            <v>SLT0001301</v>
          </cell>
          <cell r="F3096" t="str">
            <v>卧铺总成</v>
          </cell>
          <cell r="G3096" t="str">
            <v>L1681040104A0</v>
          </cell>
          <cell r="H3096" t="str">
            <v>EA</v>
          </cell>
          <cell r="I3096">
            <v>326</v>
          </cell>
          <cell r="J3096">
            <v>158.87964031070001</v>
          </cell>
          <cell r="K3096">
            <v>164.58424357269999</v>
          </cell>
          <cell r="L3096">
            <v>51794.762741288199</v>
          </cell>
          <cell r="M3096">
            <v>209</v>
          </cell>
          <cell r="N3096">
            <v>164.54983789619999</v>
          </cell>
          <cell r="O3096">
            <v>164.58424357269999</v>
          </cell>
          <cell r="P3096">
            <v>-3.4405676500000003E-2</v>
          </cell>
          <cell r="Q3096">
            <v>34390.916120305803</v>
          </cell>
          <cell r="R3096">
            <v>-190</v>
          </cell>
        </row>
        <row r="3097">
          <cell r="E3097" t="str">
            <v>SLT0001302</v>
          </cell>
          <cell r="F3097" t="str">
            <v>卧铺总成</v>
          </cell>
          <cell r="G3097" t="str">
            <v>L1681040106A0</v>
          </cell>
          <cell r="H3097" t="str">
            <v>EA</v>
          </cell>
          <cell r="I3097">
            <v>218</v>
          </cell>
          <cell r="J3097">
            <v>152.26351580970001</v>
          </cell>
          <cell r="K3097">
            <v>157.41453515379999</v>
          </cell>
          <cell r="L3097">
            <v>33193.446446514601</v>
          </cell>
          <cell r="M3097">
            <v>85</v>
          </cell>
          <cell r="N3097">
            <v>157.71153508309999</v>
          </cell>
          <cell r="O3097">
            <v>157.41453515379999</v>
          </cell>
          <cell r="P3097">
            <v>0.29699992930000002</v>
          </cell>
          <cell r="Q3097">
            <v>13405.4804820635</v>
          </cell>
          <cell r="R3097">
            <v>-64</v>
          </cell>
        </row>
        <row r="3098">
          <cell r="E3098" t="str">
            <v>SLT0001314</v>
          </cell>
          <cell r="F3098" t="str">
            <v>副驾驶员座椅总成</v>
          </cell>
          <cell r="G3098" t="str">
            <v>L0681020116A0</v>
          </cell>
          <cell r="H3098" t="str">
            <v>EA</v>
          </cell>
          <cell r="I3098">
            <v>1</v>
          </cell>
          <cell r="J3098">
            <v>326.48634954789998</v>
          </cell>
          <cell r="K3098">
            <v>339.54382714619999</v>
          </cell>
          <cell r="L3098">
            <v>326.48634954789998</v>
          </cell>
          <cell r="M3098">
            <v>0</v>
          </cell>
          <cell r="N3098">
            <v>322.44428316469998</v>
          </cell>
          <cell r="O3098">
            <v>339.54382714619999</v>
          </cell>
          <cell r="P3098">
            <v>-17.099543981499998</v>
          </cell>
          <cell r="Q3098">
            <v>0</v>
          </cell>
          <cell r="R3098">
            <v>0</v>
          </cell>
        </row>
        <row r="3099">
          <cell r="E3099" t="str">
            <v>SLT0001315</v>
          </cell>
          <cell r="F3099" t="str">
            <v>副驾驶员座椅总成</v>
          </cell>
          <cell r="G3099" t="str">
            <v>L0681020117A0</v>
          </cell>
          <cell r="H3099" t="str">
            <v>EA</v>
          </cell>
          <cell r="I3099">
            <v>4</v>
          </cell>
          <cell r="J3099">
            <v>366.77101813680002</v>
          </cell>
          <cell r="K3099">
            <v>383.27865218720001</v>
          </cell>
          <cell r="L3099">
            <v>1467.0840725472001</v>
          </cell>
          <cell r="M3099">
            <v>0</v>
          </cell>
          <cell r="N3099">
            <v>363.06053383149998</v>
          </cell>
          <cell r="O3099">
            <v>383.27865218720001</v>
          </cell>
          <cell r="P3099">
            <v>-20.2181183557</v>
          </cell>
          <cell r="Q3099">
            <v>0</v>
          </cell>
          <cell r="R3099">
            <v>0</v>
          </cell>
        </row>
        <row r="3100">
          <cell r="E3100" t="str">
            <v>SLT0001458</v>
          </cell>
          <cell r="F3100" t="str">
            <v>驾驶员座椅总成</v>
          </cell>
          <cell r="G3100" t="str">
            <v>L168100000023</v>
          </cell>
          <cell r="H3100" t="str">
            <v>EA</v>
          </cell>
          <cell r="I3100">
            <v>12</v>
          </cell>
          <cell r="J3100">
            <v>237.76916305149999</v>
          </cell>
          <cell r="K3100">
            <v>250.4506317023</v>
          </cell>
          <cell r="L3100">
            <v>2853.229956618</v>
          </cell>
          <cell r="M3100">
            <v>0</v>
          </cell>
          <cell r="N3100">
            <v>252.6936743576</v>
          </cell>
          <cell r="O3100">
            <v>250.4506317023</v>
          </cell>
          <cell r="P3100">
            <v>2.2430426553</v>
          </cell>
          <cell r="Q3100">
            <v>0</v>
          </cell>
          <cell r="R3100">
            <v>0</v>
          </cell>
        </row>
        <row r="3101">
          <cell r="E3101" t="str">
            <v>SLT0001459</v>
          </cell>
          <cell r="F3101" t="str">
            <v>副驾驶员座椅总成</v>
          </cell>
          <cell r="G3101" t="str">
            <v>L168100000041</v>
          </cell>
          <cell r="H3101" t="str">
            <v>EA</v>
          </cell>
          <cell r="I3101">
            <v>1</v>
          </cell>
          <cell r="J3101">
            <v>281.86525445289999</v>
          </cell>
          <cell r="K3101">
            <v>295.1272467297</v>
          </cell>
          <cell r="L3101">
            <v>281.86525445289999</v>
          </cell>
          <cell r="M3101">
            <v>0</v>
          </cell>
          <cell r="N3101">
            <v>284.39969591260001</v>
          </cell>
          <cell r="O3101">
            <v>295.1272467297</v>
          </cell>
          <cell r="P3101">
            <v>-10.727550817099999</v>
          </cell>
          <cell r="Q3101">
            <v>0</v>
          </cell>
          <cell r="R3101">
            <v>0</v>
          </cell>
        </row>
        <row r="3102">
          <cell r="E3102" t="str">
            <v>SLT0001572</v>
          </cell>
          <cell r="F3102" t="str">
            <v>J6F大背折叠器</v>
          </cell>
          <cell r="G3102" t="str">
            <v>调角器</v>
          </cell>
          <cell r="H3102" t="str">
            <v>EA</v>
          </cell>
          <cell r="I3102">
            <v>32</v>
          </cell>
          <cell r="J3102">
            <v>16.554825749199999</v>
          </cell>
          <cell r="K3102">
            <v>17.940000000000001</v>
          </cell>
          <cell r="L3102">
            <v>529.75442397439997</v>
          </cell>
          <cell r="M3102">
            <v>1698</v>
          </cell>
          <cell r="N3102">
            <v>17.110758945899999</v>
          </cell>
          <cell r="O3102">
            <v>17.940000000000001</v>
          </cell>
          <cell r="P3102">
            <v>-0.82924105410000004</v>
          </cell>
          <cell r="Q3102">
            <v>29054.0686901382</v>
          </cell>
          <cell r="R3102">
            <v>-1661</v>
          </cell>
        </row>
        <row r="3103">
          <cell r="E3103" t="str">
            <v>SLT0001573</v>
          </cell>
          <cell r="F3103" t="str">
            <v>J6F小背折叠器</v>
          </cell>
          <cell r="G3103" t="str">
            <v>调角器</v>
          </cell>
          <cell r="H3103" t="str">
            <v>EA</v>
          </cell>
          <cell r="I3103">
            <v>86</v>
          </cell>
          <cell r="J3103">
            <v>16.733016209199999</v>
          </cell>
          <cell r="K3103">
            <v>18.133099999999999</v>
          </cell>
          <cell r="L3103">
            <v>1439.0393939912001</v>
          </cell>
          <cell r="M3103">
            <v>1574</v>
          </cell>
          <cell r="N3103">
            <v>17.2949332799</v>
          </cell>
          <cell r="O3103">
            <v>18.133099999999999</v>
          </cell>
          <cell r="P3103">
            <v>-0.83816672010000004</v>
          </cell>
          <cell r="Q3103">
            <v>27222.224982562599</v>
          </cell>
          <cell r="R3103">
            <v>-1621</v>
          </cell>
        </row>
        <row r="3104">
          <cell r="E3104" t="str">
            <v>SLT0001578</v>
          </cell>
          <cell r="F3104" t="str">
            <v>固定支架焊接总成</v>
          </cell>
          <cell r="G3104" t="str">
            <v>6900015-H26-C00</v>
          </cell>
          <cell r="H3104" t="str">
            <v>EA</v>
          </cell>
          <cell r="I3104">
            <v>4587</v>
          </cell>
          <cell r="J3104">
            <v>4.5447333788000002</v>
          </cell>
          <cell r="K3104">
            <v>4.9249999999999998</v>
          </cell>
          <cell r="L3104">
            <v>20846.692008555601</v>
          </cell>
          <cell r="M3104">
            <v>2200</v>
          </cell>
          <cell r="N3104">
            <v>4.6973516057999998</v>
          </cell>
          <cell r="O3104">
            <v>4.9249999999999998</v>
          </cell>
          <cell r="P3104">
            <v>-0.22764839419999999</v>
          </cell>
          <cell r="Q3104">
            <v>10334.17353276</v>
          </cell>
          <cell r="R3104">
            <v>-4191</v>
          </cell>
        </row>
        <row r="3105">
          <cell r="E3105" t="str">
            <v>SLT0001585</v>
          </cell>
          <cell r="F3105" t="str">
            <v>驾驶员靠背护面总成</v>
          </cell>
          <cell r="G3105" t="str">
            <v>M4奥铃</v>
          </cell>
          <cell r="H3105" t="str">
            <v>EA</v>
          </cell>
          <cell r="I3105">
            <v>348</v>
          </cell>
          <cell r="J3105">
            <v>30.304628249499999</v>
          </cell>
          <cell r="K3105">
            <v>31.629939100000001</v>
          </cell>
          <cell r="L3105">
            <v>10546.010630826</v>
          </cell>
          <cell r="M3105">
            <v>1452</v>
          </cell>
          <cell r="N3105">
            <v>31.4551444805</v>
          </cell>
          <cell r="O3105">
            <v>31.629939100000001</v>
          </cell>
          <cell r="P3105">
            <v>-0.1747946195</v>
          </cell>
          <cell r="Q3105">
            <v>45672.869785686002</v>
          </cell>
          <cell r="R3105">
            <v>-690</v>
          </cell>
        </row>
        <row r="3106">
          <cell r="E3106" t="str">
            <v>SLT0001586</v>
          </cell>
          <cell r="F3106" t="str">
            <v>副驾驶员大背护面总成</v>
          </cell>
          <cell r="G3106" t="str">
            <v>M4奥铃</v>
          </cell>
          <cell r="H3106" t="str">
            <v>EA</v>
          </cell>
          <cell r="I3106">
            <v>58</v>
          </cell>
          <cell r="J3106">
            <v>27.350863611600001</v>
          </cell>
          <cell r="K3106">
            <v>28.427367</v>
          </cell>
          <cell r="L3106">
            <v>1586.3500894727999</v>
          </cell>
          <cell r="M3106">
            <v>2140</v>
          </cell>
          <cell r="N3106">
            <v>28.402370705199999</v>
          </cell>
          <cell r="O3106">
            <v>28.427367</v>
          </cell>
          <cell r="P3106">
            <v>-2.4996294799999999E-2</v>
          </cell>
          <cell r="Q3106">
            <v>60781.073309127998</v>
          </cell>
          <cell r="R3106">
            <v>-771</v>
          </cell>
        </row>
        <row r="3107">
          <cell r="E3107" t="str">
            <v>SLT0001626</v>
          </cell>
          <cell r="F3107" t="str">
            <v>副驾驶员座垫泡沫总成</v>
          </cell>
          <cell r="G3107" t="str">
            <v>J7F-AA95</v>
          </cell>
          <cell r="H3107" t="str">
            <v>EA</v>
          </cell>
          <cell r="I3107">
            <v>1251</v>
          </cell>
          <cell r="J3107">
            <v>69.841975918599999</v>
          </cell>
          <cell r="K3107">
            <v>73.596889934900005</v>
          </cell>
          <cell r="L3107">
            <v>87372.311874168605</v>
          </cell>
          <cell r="M3107">
            <v>73</v>
          </cell>
          <cell r="N3107">
            <v>72.225414639099995</v>
          </cell>
          <cell r="O3107">
            <v>73.596889934900005</v>
          </cell>
          <cell r="P3107">
            <v>-1.3714752958</v>
          </cell>
          <cell r="Q3107">
            <v>5272.4552686543002</v>
          </cell>
          <cell r="R3107">
            <v>-575</v>
          </cell>
        </row>
        <row r="3108">
          <cell r="E3108" t="str">
            <v>SLT0001628</v>
          </cell>
          <cell r="F3108" t="str">
            <v>驾驶员靠背泡沫总成</v>
          </cell>
          <cell r="G3108" t="str">
            <v>J7F-BA95非通风</v>
          </cell>
          <cell r="H3108" t="str">
            <v>EA</v>
          </cell>
          <cell r="I3108">
            <v>0</v>
          </cell>
          <cell r="J3108">
            <v>30.3250818458</v>
          </cell>
          <cell r="K3108">
            <v>30.3250818458</v>
          </cell>
          <cell r="L3108">
            <v>0</v>
          </cell>
          <cell r="M3108">
            <v>155</v>
          </cell>
          <cell r="N3108">
            <v>30.953760382500001</v>
          </cell>
          <cell r="O3108">
            <v>30.3250818458</v>
          </cell>
          <cell r="P3108">
            <v>0.62867853669999996</v>
          </cell>
          <cell r="Q3108">
            <v>4797.8328592874996</v>
          </cell>
          <cell r="R3108">
            <v>0</v>
          </cell>
        </row>
        <row r="3109">
          <cell r="E3109" t="str">
            <v>SLT0001629</v>
          </cell>
          <cell r="F3109" t="str">
            <v>前座副靠背泡沫总成</v>
          </cell>
          <cell r="G3109" t="str">
            <v>J7F-BA95</v>
          </cell>
          <cell r="H3109" t="str">
            <v>EA</v>
          </cell>
          <cell r="I3109">
            <v>1543</v>
          </cell>
          <cell r="J3109">
            <v>29.887625511300001</v>
          </cell>
          <cell r="K3109">
            <v>30.299481845799999</v>
          </cell>
          <cell r="L3109">
            <v>46116.606163935903</v>
          </cell>
          <cell r="M3109">
            <v>140</v>
          </cell>
          <cell r="N3109">
            <v>30.929343691900002</v>
          </cell>
          <cell r="O3109">
            <v>30.299481845799999</v>
          </cell>
          <cell r="P3109">
            <v>0.62986184609999996</v>
          </cell>
          <cell r="Q3109">
            <v>4330.1081168660003</v>
          </cell>
          <cell r="R3109">
            <v>-727</v>
          </cell>
        </row>
        <row r="3110">
          <cell r="E3110" t="str">
            <v>SLT0001684</v>
          </cell>
          <cell r="F3110" t="str">
            <v>副驾靠背骨架总成</v>
          </cell>
          <cell r="G3110" t="str">
            <v>M31RB</v>
          </cell>
          <cell r="H3110" t="str">
            <v>EA</v>
          </cell>
          <cell r="I3110">
            <v>200</v>
          </cell>
          <cell r="J3110">
            <v>20.921830062200002</v>
          </cell>
          <cell r="K3110">
            <v>22.6724</v>
          </cell>
          <cell r="L3110">
            <v>4184.3660124400003</v>
          </cell>
          <cell r="M3110">
            <v>0</v>
          </cell>
          <cell r="N3110">
            <v>21.6244131061</v>
          </cell>
          <cell r="O3110">
            <v>22.6724</v>
          </cell>
          <cell r="P3110">
            <v>-1.0479868939000001</v>
          </cell>
          <cell r="Q3110">
            <v>0</v>
          </cell>
          <cell r="R3110">
            <v>0</v>
          </cell>
        </row>
        <row r="3111">
          <cell r="E3111" t="str">
            <v>SLT0001685</v>
          </cell>
          <cell r="F3111" t="str">
            <v>主驾靠背骨架总成</v>
          </cell>
          <cell r="G3111" t="str">
            <v>M31RB</v>
          </cell>
          <cell r="H3111" t="str">
            <v>EA</v>
          </cell>
          <cell r="I3111">
            <v>200</v>
          </cell>
          <cell r="J3111">
            <v>25.734633501200001</v>
          </cell>
          <cell r="K3111">
            <v>27.887899999999998</v>
          </cell>
          <cell r="L3111">
            <v>5146.9267002400002</v>
          </cell>
          <cell r="M3111">
            <v>0</v>
          </cell>
          <cell r="N3111">
            <v>26.5988369234</v>
          </cell>
          <cell r="O3111">
            <v>27.887899999999998</v>
          </cell>
          <cell r="P3111">
            <v>-1.2890630766</v>
          </cell>
          <cell r="Q3111">
            <v>0</v>
          </cell>
          <cell r="R3111">
            <v>0</v>
          </cell>
        </row>
        <row r="3112">
          <cell r="E3112" t="str">
            <v>SLT0001707</v>
          </cell>
          <cell r="F3112" t="str">
            <v>主驾座椅防护罩</v>
          </cell>
          <cell r="H3112" t="str">
            <v>EA</v>
          </cell>
          <cell r="I3112">
            <v>212</v>
          </cell>
          <cell r="J3112">
            <v>1.5458553007</v>
          </cell>
          <cell r="K3112">
            <v>1.6752</v>
          </cell>
          <cell r="L3112">
            <v>327.72132374839998</v>
          </cell>
          <cell r="M3112">
            <v>510</v>
          </cell>
          <cell r="N3112">
            <v>1.6752</v>
          </cell>
          <cell r="O3112">
            <v>1.6752</v>
          </cell>
          <cell r="P3112">
            <v>0</v>
          </cell>
          <cell r="Q3112">
            <v>854.35199999999998</v>
          </cell>
          <cell r="R3112">
            <v>-722</v>
          </cell>
        </row>
        <row r="3113">
          <cell r="E3113" t="str">
            <v>SLT0001806</v>
          </cell>
          <cell r="F3113" t="str">
            <v>中间座靠背泡沫总成</v>
          </cell>
          <cell r="G3113" t="str">
            <v>J7F-BA97</v>
          </cell>
          <cell r="H3113" t="str">
            <v>EA</v>
          </cell>
          <cell r="I3113">
            <v>833</v>
          </cell>
          <cell r="J3113">
            <v>23.3382932948</v>
          </cell>
          <cell r="K3113">
            <v>23.202154350899999</v>
          </cell>
          <cell r="L3113">
            <v>19440.798314568401</v>
          </cell>
          <cell r="M3113">
            <v>176</v>
          </cell>
          <cell r="N3113">
            <v>24.160076137600001</v>
          </cell>
          <cell r="O3113">
            <v>23.202154350899999</v>
          </cell>
          <cell r="P3113">
            <v>0.95792178670000006</v>
          </cell>
          <cell r="Q3113">
            <v>4252.1734002175999</v>
          </cell>
          <cell r="R3113">
            <v>-307</v>
          </cell>
        </row>
        <row r="3114">
          <cell r="E3114" t="str">
            <v>SLT0001807</v>
          </cell>
          <cell r="F3114" t="str">
            <v>副驾驶员座垫泡沫总成</v>
          </cell>
          <cell r="G3114" t="str">
            <v>J7F-BA97</v>
          </cell>
          <cell r="H3114" t="str">
            <v>EA</v>
          </cell>
          <cell r="I3114">
            <v>583</v>
          </cell>
          <cell r="J3114">
            <v>69.841975918599999</v>
          </cell>
          <cell r="K3114">
            <v>73.596889934900005</v>
          </cell>
          <cell r="L3114">
            <v>40717.871960543802</v>
          </cell>
          <cell r="M3114">
            <v>271</v>
          </cell>
          <cell r="N3114">
            <v>72.225414639099995</v>
          </cell>
          <cell r="O3114">
            <v>73.596889934900005</v>
          </cell>
          <cell r="P3114">
            <v>-1.3714752958</v>
          </cell>
          <cell r="Q3114">
            <v>19573.087367196102</v>
          </cell>
          <cell r="R3114">
            <v>-510</v>
          </cell>
        </row>
        <row r="3115">
          <cell r="E3115" t="str">
            <v>SLT0001845</v>
          </cell>
          <cell r="F3115" t="str">
            <v>副司机座骨架总成</v>
          </cell>
          <cell r="G3115" t="str">
            <v>1695右舵</v>
          </cell>
          <cell r="H3115" t="str">
            <v>EA</v>
          </cell>
          <cell r="I3115">
            <v>0</v>
          </cell>
          <cell r="J3115">
            <v>22.222200000000001</v>
          </cell>
          <cell r="K3115">
            <v>22.222200000000001</v>
          </cell>
          <cell r="L3115">
            <v>0</v>
          </cell>
          <cell r="M3115">
            <v>22</v>
          </cell>
          <cell r="N3115">
            <v>21.1950227116</v>
          </cell>
          <cell r="O3115">
            <v>22.222200000000001</v>
          </cell>
          <cell r="P3115">
            <v>-1.0271772884000001</v>
          </cell>
          <cell r="Q3115">
            <v>466.29049965519999</v>
          </cell>
          <cell r="R3115">
            <v>-4</v>
          </cell>
        </row>
        <row r="3116">
          <cell r="E3116" t="str">
            <v>SLT0001846</v>
          </cell>
          <cell r="F3116" t="str">
            <v>K1司机背无纺布</v>
          </cell>
          <cell r="H3116" t="str">
            <v>EA</v>
          </cell>
          <cell r="I3116">
            <v>1284</v>
          </cell>
          <cell r="J3116">
            <v>0.610070958</v>
          </cell>
          <cell r="K3116">
            <v>0.63344009300000004</v>
          </cell>
          <cell r="L3116">
            <v>783.331110072</v>
          </cell>
          <cell r="M3116">
            <v>2500</v>
          </cell>
          <cell r="N3116">
            <v>0.63359574470000002</v>
          </cell>
          <cell r="O3116">
            <v>0.63344009300000004</v>
          </cell>
          <cell r="P3116">
            <v>1.556517E-4</v>
          </cell>
          <cell r="Q3116">
            <v>1583.9893617499999</v>
          </cell>
          <cell r="R3116">
            <v>-2318</v>
          </cell>
        </row>
        <row r="3117">
          <cell r="E3117" t="str">
            <v>SLT0001848</v>
          </cell>
          <cell r="F3117" t="str">
            <v>K1一排四人座无纺布</v>
          </cell>
          <cell r="H3117" t="str">
            <v>EA</v>
          </cell>
          <cell r="I3117">
            <v>531</v>
          </cell>
          <cell r="J3117">
            <v>1.5134323036999999</v>
          </cell>
          <cell r="K3117">
            <v>1.5693532610000001</v>
          </cell>
          <cell r="L3117">
            <v>803.63255326470005</v>
          </cell>
          <cell r="M3117">
            <v>200</v>
          </cell>
          <cell r="N3117">
            <v>1.5720165960000001</v>
          </cell>
          <cell r="O3117">
            <v>1.5693532610000001</v>
          </cell>
          <cell r="P3117">
            <v>2.6633350000000002E-3</v>
          </cell>
          <cell r="Q3117">
            <v>314.4033192</v>
          </cell>
          <cell r="R3117">
            <v>0</v>
          </cell>
        </row>
        <row r="3118">
          <cell r="E3118" t="str">
            <v>SLT0001849</v>
          </cell>
          <cell r="F3118" t="str">
            <v>一排三人座垫泡沫无纺布</v>
          </cell>
          <cell r="G3118" t="str">
            <v>K1窄车</v>
          </cell>
          <cell r="H3118" t="str">
            <v>EA</v>
          </cell>
          <cell r="I3118">
            <v>200</v>
          </cell>
          <cell r="J3118">
            <v>1.2591612209</v>
          </cell>
          <cell r="K3118">
            <v>1.2938018446999999</v>
          </cell>
          <cell r="L3118">
            <v>251.83224418</v>
          </cell>
          <cell r="M3118">
            <v>0</v>
          </cell>
          <cell r="N3118">
            <v>1.3092072967999999</v>
          </cell>
          <cell r="O3118">
            <v>1.2938018446999999</v>
          </cell>
          <cell r="P3118">
            <v>1.54054521E-2</v>
          </cell>
          <cell r="Q3118">
            <v>0</v>
          </cell>
          <cell r="R3118">
            <v>0</v>
          </cell>
        </row>
        <row r="3119">
          <cell r="E3119" t="str">
            <v>SLT0001857</v>
          </cell>
          <cell r="F3119" t="str">
            <v>K1窄车侧翻右背泡沫15人</v>
          </cell>
          <cell r="H3119" t="str">
            <v>EA</v>
          </cell>
          <cell r="I3119">
            <v>0</v>
          </cell>
          <cell r="J3119">
            <v>36.104125436899999</v>
          </cell>
          <cell r="K3119">
            <v>36.104125436899999</v>
          </cell>
          <cell r="L3119">
            <v>0</v>
          </cell>
          <cell r="M3119">
            <v>11</v>
          </cell>
          <cell r="N3119">
            <v>36.104125436899999</v>
          </cell>
          <cell r="O3119">
            <v>36.104125436899999</v>
          </cell>
          <cell r="P3119">
            <v>0</v>
          </cell>
          <cell r="Q3119">
            <v>397.14537980590001</v>
          </cell>
          <cell r="R3119">
            <v>-11</v>
          </cell>
        </row>
        <row r="3120">
          <cell r="E3120" t="str">
            <v>SLT0001863</v>
          </cell>
          <cell r="F3120" t="str">
            <v>K1窄车右舵三人座泡沫</v>
          </cell>
          <cell r="H3120" t="str">
            <v>EA</v>
          </cell>
          <cell r="I3120">
            <v>67</v>
          </cell>
          <cell r="J3120">
            <v>58.909815422400001</v>
          </cell>
          <cell r="K3120">
            <v>59.661115422999998</v>
          </cell>
          <cell r="L3120">
            <v>3946.9576333007999</v>
          </cell>
          <cell r="M3120">
            <v>0</v>
          </cell>
          <cell r="N3120">
            <v>60.964189298599997</v>
          </cell>
          <cell r="O3120">
            <v>59.661115422999998</v>
          </cell>
          <cell r="P3120">
            <v>1.3030738756</v>
          </cell>
          <cell r="Q3120">
            <v>0</v>
          </cell>
          <cell r="R3120">
            <v>0</v>
          </cell>
        </row>
        <row r="3121">
          <cell r="E3121" t="str">
            <v>SLT0001941</v>
          </cell>
          <cell r="F3121" t="str">
            <v>卧铺总成</v>
          </cell>
          <cell r="G3121" t="str">
            <v>L0704010012A0</v>
          </cell>
          <cell r="H3121" t="str">
            <v>EA</v>
          </cell>
          <cell r="I3121">
            <v>8</v>
          </cell>
          <cell r="J3121">
            <v>123.51682243179999</v>
          </cell>
          <cell r="K3121">
            <v>130.44034846560001</v>
          </cell>
          <cell r="L3121">
            <v>988.13457945439995</v>
          </cell>
          <cell r="M3121">
            <v>0</v>
          </cell>
          <cell r="N3121">
            <v>127.9233858213</v>
          </cell>
          <cell r="O3121">
            <v>130.44034846560001</v>
          </cell>
          <cell r="P3121">
            <v>-2.5169626442999999</v>
          </cell>
          <cell r="Q3121">
            <v>0</v>
          </cell>
          <cell r="R3121">
            <v>0</v>
          </cell>
        </row>
        <row r="3122">
          <cell r="E3122" t="str">
            <v>SLT0001950</v>
          </cell>
          <cell r="F3122" t="str">
            <v>手柄轴电泳</v>
          </cell>
          <cell r="G3122" t="str">
            <v>K1</v>
          </cell>
          <cell r="H3122" t="str">
            <v>EA</v>
          </cell>
          <cell r="I3122">
            <v>-1523</v>
          </cell>
          <cell r="J3122">
            <v>1.4042541787</v>
          </cell>
          <cell r="K3122">
            <v>1.3227156499999999</v>
          </cell>
          <cell r="L3122">
            <v>-2138.6791141601002</v>
          </cell>
          <cell r="M3122">
            <v>0</v>
          </cell>
          <cell r="N3122">
            <v>1.4485725961</v>
          </cell>
          <cell r="O3122">
            <v>1.3227156499999999</v>
          </cell>
          <cell r="P3122">
            <v>0.12585694610000001</v>
          </cell>
          <cell r="Q3122">
            <v>0</v>
          </cell>
          <cell r="R3122">
            <v>0</v>
          </cell>
        </row>
        <row r="3123">
          <cell r="E3123" t="str">
            <v>SLT0001954</v>
          </cell>
          <cell r="F3123" t="str">
            <v>副驶员座椅总成</v>
          </cell>
          <cell r="G3123" t="str">
            <v>L1681020116A0</v>
          </cell>
          <cell r="H3123" t="str">
            <v>EA</v>
          </cell>
          <cell r="I3123">
            <v>190</v>
          </cell>
          <cell r="J3123">
            <v>341.33281159720002</v>
          </cell>
          <cell r="K3123">
            <v>358.35857305280001</v>
          </cell>
          <cell r="L3123">
            <v>64853.234203467997</v>
          </cell>
          <cell r="M3123">
            <v>0</v>
          </cell>
          <cell r="N3123">
            <v>348.12988885369998</v>
          </cell>
          <cell r="O3123">
            <v>358.35857305280001</v>
          </cell>
          <cell r="P3123">
            <v>-10.2286841991</v>
          </cell>
          <cell r="Q3123">
            <v>0</v>
          </cell>
          <cell r="R3123">
            <v>-7</v>
          </cell>
        </row>
        <row r="3124">
          <cell r="E3124" t="str">
            <v>SLT0001976</v>
          </cell>
          <cell r="F3124" t="str">
            <v>右侧硬质泡沫</v>
          </cell>
          <cell r="G3124" t="str">
            <v>M4-2060</v>
          </cell>
          <cell r="H3124" t="str">
            <v>EA</v>
          </cell>
          <cell r="I3124">
            <v>5700</v>
          </cell>
          <cell r="J3124">
            <v>2.3755344439999999</v>
          </cell>
          <cell r="K3124">
            <v>2.5743</v>
          </cell>
          <cell r="L3124">
            <v>13540.5463308</v>
          </cell>
          <cell r="M3124">
            <v>0</v>
          </cell>
          <cell r="N3124">
            <v>2.4553080688</v>
          </cell>
          <cell r="O3124">
            <v>2.5743</v>
          </cell>
          <cell r="P3124">
            <v>-0.1189919312</v>
          </cell>
          <cell r="Q3124">
            <v>0</v>
          </cell>
          <cell r="R3124">
            <v>-1860</v>
          </cell>
        </row>
        <row r="3125">
          <cell r="E3125" t="str">
            <v>SLT0001993</v>
          </cell>
          <cell r="F3125" t="str">
            <v>M31RB锁扣总成</v>
          </cell>
          <cell r="H3125" t="str">
            <v>EA</v>
          </cell>
          <cell r="I3125">
            <v>6523</v>
          </cell>
          <cell r="J3125">
            <v>2.7030320839000002</v>
          </cell>
          <cell r="K3125">
            <v>2.9291999999999998</v>
          </cell>
          <cell r="L3125">
            <v>17631.878283279701</v>
          </cell>
          <cell r="M3125">
            <v>0</v>
          </cell>
          <cell r="N3125">
            <v>2.7938035175000002</v>
          </cell>
          <cell r="O3125">
            <v>2.9291999999999998</v>
          </cell>
          <cell r="P3125">
            <v>-0.1353964825</v>
          </cell>
          <cell r="Q3125">
            <v>0</v>
          </cell>
          <cell r="R3125">
            <v>0</v>
          </cell>
        </row>
        <row r="3126">
          <cell r="E3126" t="str">
            <v>SLT0002031</v>
          </cell>
          <cell r="F3126" t="str">
            <v>窄车单人靠背骨架总成</v>
          </cell>
          <cell r="G3126" t="str">
            <v>K1后排</v>
          </cell>
          <cell r="H3126" t="str">
            <v>EA</v>
          </cell>
          <cell r="I3126">
            <v>0</v>
          </cell>
          <cell r="J3126">
            <v>17.96</v>
          </cell>
          <cell r="K3126">
            <v>17.96</v>
          </cell>
          <cell r="L3126">
            <v>0</v>
          </cell>
          <cell r="M3126">
            <v>10</v>
          </cell>
          <cell r="N3126">
            <v>17.96</v>
          </cell>
          <cell r="O3126">
            <v>17.96</v>
          </cell>
          <cell r="P3126">
            <v>0</v>
          </cell>
          <cell r="Q3126">
            <v>179.6</v>
          </cell>
          <cell r="R3126">
            <v>-10</v>
          </cell>
        </row>
        <row r="3127">
          <cell r="E3127" t="str">
            <v>SLT0002034</v>
          </cell>
          <cell r="F3127" t="str">
            <v>K1右舵四人联体座泡沫</v>
          </cell>
          <cell r="H3127" t="str">
            <v>EA</v>
          </cell>
          <cell r="I3127">
            <v>44</v>
          </cell>
          <cell r="J3127">
            <v>71.091537535499995</v>
          </cell>
          <cell r="K3127">
            <v>72.791394910600005</v>
          </cell>
          <cell r="L3127">
            <v>3128.0276515619998</v>
          </cell>
          <cell r="M3127">
            <v>0</v>
          </cell>
          <cell r="N3127">
            <v>73.562751148399997</v>
          </cell>
          <cell r="O3127">
            <v>72.791394910600005</v>
          </cell>
          <cell r="P3127">
            <v>0.77135623779999996</v>
          </cell>
          <cell r="Q3127">
            <v>0</v>
          </cell>
          <cell r="R3127">
            <v>0</v>
          </cell>
        </row>
        <row r="3128">
          <cell r="E3128" t="str">
            <v>SLT0002118</v>
          </cell>
          <cell r="F3128" t="str">
            <v>驾驶员靠背泡沫总成</v>
          </cell>
          <cell r="G3128" t="str">
            <v>J7F-BA95通风</v>
          </cell>
          <cell r="H3128" t="str">
            <v>EA</v>
          </cell>
          <cell r="I3128">
            <v>224</v>
          </cell>
          <cell r="J3128">
            <v>29.887625511300001</v>
          </cell>
          <cell r="K3128">
            <v>30.299481845799999</v>
          </cell>
          <cell r="L3128">
            <v>6694.8281145312003</v>
          </cell>
          <cell r="M3128">
            <v>89</v>
          </cell>
          <cell r="N3128">
            <v>30.929343691900002</v>
          </cell>
          <cell r="O3128">
            <v>30.299481845799999</v>
          </cell>
          <cell r="P3128">
            <v>0.62986184609999996</v>
          </cell>
          <cell r="Q3128">
            <v>2752.7115885791</v>
          </cell>
          <cell r="R3128">
            <v>0</v>
          </cell>
        </row>
        <row r="3129">
          <cell r="E3129" t="str">
            <v>SLT0002119</v>
          </cell>
          <cell r="F3129" t="str">
            <v>驾驶员靠背护面总成</v>
          </cell>
          <cell r="G3129" t="str">
            <v>J7F-BA95通风</v>
          </cell>
          <cell r="H3129" t="str">
            <v>EA</v>
          </cell>
          <cell r="I3129">
            <v>8</v>
          </cell>
          <cell r="J3129">
            <v>31.449827942500001</v>
          </cell>
          <cell r="K3129">
            <v>32.794587499999999</v>
          </cell>
          <cell r="L3129">
            <v>251.59862354000001</v>
          </cell>
          <cell r="M3129">
            <v>0</v>
          </cell>
          <cell r="N3129">
            <v>32.647184129400003</v>
          </cell>
          <cell r="O3129">
            <v>32.794587499999999</v>
          </cell>
          <cell r="P3129">
            <v>-0.1474033706</v>
          </cell>
          <cell r="Q3129">
            <v>0</v>
          </cell>
          <cell r="R3129">
            <v>0</v>
          </cell>
        </row>
        <row r="3130">
          <cell r="E3130" t="str">
            <v>SLT0002121</v>
          </cell>
          <cell r="F3130" t="str">
            <v>驾驶员靠背上骨架焊接总成</v>
          </cell>
          <cell r="G3130" t="str">
            <v>J7F-BA95非通风</v>
          </cell>
          <cell r="H3130" t="str">
            <v>EA</v>
          </cell>
          <cell r="I3130">
            <v>-5655</v>
          </cell>
          <cell r="J3130">
            <v>64.768190391700003</v>
          </cell>
          <cell r="K3130">
            <v>70.187470000000005</v>
          </cell>
          <cell r="L3130">
            <v>-366264.11666506302</v>
          </cell>
          <cell r="M3130">
            <v>0</v>
          </cell>
          <cell r="N3130">
            <v>65.618120060899997</v>
          </cell>
          <cell r="O3130">
            <v>70.187470000000005</v>
          </cell>
          <cell r="P3130">
            <v>-4.5693499391000003</v>
          </cell>
          <cell r="Q3130">
            <v>0</v>
          </cell>
          <cell r="R3130">
            <v>-482</v>
          </cell>
        </row>
        <row r="3131">
          <cell r="E3131" t="str">
            <v>SLT0002122</v>
          </cell>
          <cell r="F3131" t="str">
            <v>驾驶员左侧滑轨总成</v>
          </cell>
          <cell r="H3131" t="str">
            <v>EA</v>
          </cell>
          <cell r="I3131">
            <v>0</v>
          </cell>
          <cell r="J3131">
            <v>37.370699999999999</v>
          </cell>
          <cell r="K3131">
            <v>37.370699999999999</v>
          </cell>
          <cell r="L3131">
            <v>0</v>
          </cell>
          <cell r="M3131">
            <v>614</v>
          </cell>
          <cell r="N3131">
            <v>35.643313229500002</v>
          </cell>
          <cell r="O3131">
            <v>37.370699999999999</v>
          </cell>
          <cell r="P3131">
            <v>-1.7273867704999999</v>
          </cell>
          <cell r="Q3131">
            <v>21884.994322913</v>
          </cell>
          <cell r="R3131">
            <v>-564</v>
          </cell>
        </row>
        <row r="3132">
          <cell r="E3132" t="str">
            <v>SLT0002123</v>
          </cell>
          <cell r="F3132" t="str">
            <v>驾驶员右侧滑轨总成</v>
          </cell>
          <cell r="G3132" t="str">
            <v>一汽轻卡</v>
          </cell>
          <cell r="H3132" t="str">
            <v>EA</v>
          </cell>
          <cell r="I3132">
            <v>5871</v>
          </cell>
          <cell r="J3132">
            <v>29.067837853899999</v>
          </cell>
          <cell r="K3132">
            <v>31.5</v>
          </cell>
          <cell r="L3132">
            <v>170657.276040247</v>
          </cell>
          <cell r="M3132">
            <v>1825</v>
          </cell>
          <cell r="N3132">
            <v>30.043974737700001</v>
          </cell>
          <cell r="O3132">
            <v>31.5</v>
          </cell>
          <cell r="P3132">
            <v>-1.4560252623000001</v>
          </cell>
          <cell r="Q3132">
            <v>54830.2538963025</v>
          </cell>
          <cell r="R3132">
            <v>-844</v>
          </cell>
        </row>
        <row r="3133">
          <cell r="E3133" t="str">
            <v>SLT0002124</v>
          </cell>
          <cell r="F3133" t="str">
            <v>驾驶员U型把手</v>
          </cell>
          <cell r="H3133" t="str">
            <v>EA</v>
          </cell>
          <cell r="I3133">
            <v>92</v>
          </cell>
          <cell r="J3133">
            <v>1.7994375814000001</v>
          </cell>
          <cell r="K3133">
            <v>1.95</v>
          </cell>
          <cell r="L3133">
            <v>165.5482574888</v>
          </cell>
          <cell r="M3133">
            <v>2124</v>
          </cell>
          <cell r="N3133">
            <v>1.8598651027999999</v>
          </cell>
          <cell r="O3133">
            <v>1.95</v>
          </cell>
          <cell r="P3133">
            <v>-9.0134897199999994E-2</v>
          </cell>
          <cell r="Q3133">
            <v>3950.3534783472001</v>
          </cell>
          <cell r="R3133">
            <v>-2215</v>
          </cell>
        </row>
        <row r="3134">
          <cell r="E3134" t="str">
            <v>SLT0002125</v>
          </cell>
          <cell r="F3134" t="str">
            <v>驾驶员座垫前横梁总成电泳</v>
          </cell>
          <cell r="G3134" t="str">
            <v>J7F</v>
          </cell>
          <cell r="H3134" t="str">
            <v>EA</v>
          </cell>
          <cell r="I3134">
            <v>-16133</v>
          </cell>
          <cell r="J3134">
            <v>6.6175562821999998</v>
          </cell>
          <cell r="K3134">
            <v>7.1712600000000002</v>
          </cell>
          <cell r="L3134">
            <v>-106761.03550073301</v>
          </cell>
          <cell r="M3134">
            <v>0</v>
          </cell>
          <cell r="N3134">
            <v>7.1065159444999999</v>
          </cell>
          <cell r="O3134">
            <v>7.1712600000000002</v>
          </cell>
          <cell r="P3134">
            <v>-6.4744055499999995E-2</v>
          </cell>
          <cell r="Q3134">
            <v>0</v>
          </cell>
          <cell r="R3134">
            <v>-2208</v>
          </cell>
        </row>
        <row r="3135">
          <cell r="E3135" t="str">
            <v>SLT0002128</v>
          </cell>
          <cell r="F3135" t="str">
            <v>驾驶员座垫护面总成</v>
          </cell>
          <cell r="G3135" t="str">
            <v>J7F-BA95通风</v>
          </cell>
          <cell r="H3135" t="str">
            <v>EA</v>
          </cell>
          <cell r="I3135">
            <v>193.00000000099999</v>
          </cell>
          <cell r="J3135">
            <v>25.351612415999998</v>
          </cell>
          <cell r="K3135">
            <v>26.1861225</v>
          </cell>
          <cell r="L3135">
            <v>4892.8611963133999</v>
          </cell>
          <cell r="M3135">
            <v>0</v>
          </cell>
          <cell r="N3135">
            <v>26.344182366999998</v>
          </cell>
          <cell r="O3135">
            <v>26.1861225</v>
          </cell>
          <cell r="P3135">
            <v>0.15805986699999999</v>
          </cell>
          <cell r="Q3135">
            <v>0</v>
          </cell>
          <cell r="R3135">
            <v>0</v>
          </cell>
        </row>
        <row r="3136">
          <cell r="E3136" t="str">
            <v>SLT0002130</v>
          </cell>
          <cell r="F3136" t="str">
            <v>驾驶员座垫骨架总成</v>
          </cell>
          <cell r="G3136" t="str">
            <v>通风</v>
          </cell>
          <cell r="H3136" t="str">
            <v>EA</v>
          </cell>
          <cell r="I3136">
            <v>0</v>
          </cell>
          <cell r="J3136">
            <v>26.19</v>
          </cell>
          <cell r="K3136">
            <v>26.19</v>
          </cell>
          <cell r="L3136">
            <v>0</v>
          </cell>
          <cell r="M3136">
            <v>97</v>
          </cell>
          <cell r="N3136">
            <v>24.9794189962</v>
          </cell>
          <cell r="O3136">
            <v>26.19</v>
          </cell>
          <cell r="P3136">
            <v>-1.2105810038</v>
          </cell>
          <cell r="Q3136">
            <v>2423.0036426314</v>
          </cell>
          <cell r="R3136">
            <v>-56</v>
          </cell>
        </row>
        <row r="3137">
          <cell r="E3137" t="str">
            <v>SLT0002131</v>
          </cell>
          <cell r="F3137" t="str">
            <v>驾驶员旁侧板固定钢丝</v>
          </cell>
          <cell r="G3137" t="str">
            <v>J7F</v>
          </cell>
          <cell r="H3137" t="str">
            <v>EA</v>
          </cell>
          <cell r="I3137">
            <v>0</v>
          </cell>
          <cell r="J3137">
            <v>0.7258</v>
          </cell>
          <cell r="K3137">
            <v>0.7258</v>
          </cell>
          <cell r="L3137">
            <v>0</v>
          </cell>
          <cell r="M3137">
            <v>2086</v>
          </cell>
          <cell r="N3137">
            <v>0.7258</v>
          </cell>
          <cell r="O3137">
            <v>0.7258</v>
          </cell>
          <cell r="P3137">
            <v>0</v>
          </cell>
          <cell r="Q3137">
            <v>1514.0188000000001</v>
          </cell>
          <cell r="R3137">
            <v>-2086</v>
          </cell>
        </row>
        <row r="3138">
          <cell r="E3138" t="str">
            <v>SLT0002132</v>
          </cell>
          <cell r="F3138" t="str">
            <v>驾驶员左侧护板</v>
          </cell>
          <cell r="G3138" t="str">
            <v>有空</v>
          </cell>
          <cell r="H3138" t="str">
            <v>EA</v>
          </cell>
          <cell r="I3138">
            <v>85</v>
          </cell>
          <cell r="J3138">
            <v>6.0710809305</v>
          </cell>
          <cell r="K3138">
            <v>6.5790600000000001</v>
          </cell>
          <cell r="L3138">
            <v>516.04187909250004</v>
          </cell>
          <cell r="M3138">
            <v>0</v>
          </cell>
          <cell r="N3138">
            <v>6.1936846143000004</v>
          </cell>
          <cell r="O3138">
            <v>6.5790600000000001</v>
          </cell>
          <cell r="P3138">
            <v>-0.38537538570000002</v>
          </cell>
          <cell r="Q3138">
            <v>0</v>
          </cell>
          <cell r="R3138">
            <v>0</v>
          </cell>
        </row>
        <row r="3139">
          <cell r="E3139" t="str">
            <v>SLT0002133</v>
          </cell>
          <cell r="F3139" t="str">
            <v>J6F驾驶员左侧护板</v>
          </cell>
          <cell r="H3139" t="str">
            <v>Ea</v>
          </cell>
          <cell r="I3139">
            <v>0</v>
          </cell>
          <cell r="J3139">
            <v>3.1200999999999999</v>
          </cell>
          <cell r="K3139">
            <v>3.1200999999999999</v>
          </cell>
          <cell r="L3139">
            <v>0</v>
          </cell>
          <cell r="M3139">
            <v>1425</v>
          </cell>
          <cell r="N3139">
            <v>2.9758795421999999</v>
          </cell>
          <cell r="O3139">
            <v>3.1200999999999999</v>
          </cell>
          <cell r="P3139">
            <v>-0.14422045780000001</v>
          </cell>
          <cell r="Q3139">
            <v>4240.628347635</v>
          </cell>
          <cell r="R3139">
            <v>-1404</v>
          </cell>
        </row>
        <row r="3140">
          <cell r="E3140" t="str">
            <v>SLT0002134</v>
          </cell>
          <cell r="F3140" t="str">
            <v>J6F驾驶员右侧护板</v>
          </cell>
          <cell r="H3140" t="str">
            <v>Ea</v>
          </cell>
          <cell r="I3140">
            <v>0</v>
          </cell>
          <cell r="J3140">
            <v>1.7746999999999999</v>
          </cell>
          <cell r="K3140">
            <v>1.7746999999999999</v>
          </cell>
          <cell r="L3140">
            <v>0</v>
          </cell>
          <cell r="M3140">
            <v>2973</v>
          </cell>
          <cell r="N3140">
            <v>1.7746999999999999</v>
          </cell>
          <cell r="O3140">
            <v>1.7746999999999999</v>
          </cell>
          <cell r="P3140">
            <v>0</v>
          </cell>
          <cell r="Q3140">
            <v>5276.1831000000002</v>
          </cell>
          <cell r="R3140">
            <v>-2973</v>
          </cell>
        </row>
        <row r="3141">
          <cell r="E3141" t="str">
            <v>SLT0002135</v>
          </cell>
          <cell r="F3141" t="str">
            <v>J6F驾驶员调角器手柄</v>
          </cell>
          <cell r="H3141" t="str">
            <v>Ea</v>
          </cell>
          <cell r="I3141">
            <v>0</v>
          </cell>
          <cell r="J3141">
            <v>2.3711000000000002</v>
          </cell>
          <cell r="K3141">
            <v>2.3711000000000002</v>
          </cell>
          <cell r="L3141">
            <v>0</v>
          </cell>
          <cell r="M3141">
            <v>1278</v>
          </cell>
          <cell r="N3141">
            <v>2.2615005873</v>
          </cell>
          <cell r="O3141">
            <v>2.3711000000000002</v>
          </cell>
          <cell r="P3141">
            <v>-0.1095994127</v>
          </cell>
          <cell r="Q3141">
            <v>2890.1977505693999</v>
          </cell>
          <cell r="R3141">
            <v>-1183</v>
          </cell>
        </row>
        <row r="3142">
          <cell r="E3142" t="str">
            <v>SLT0002142</v>
          </cell>
          <cell r="F3142" t="str">
            <v>前座副背骨架焊接总成</v>
          </cell>
          <cell r="G3142" t="str">
            <v>J7F-BA95</v>
          </cell>
          <cell r="H3142" t="str">
            <v>EA</v>
          </cell>
          <cell r="I3142">
            <v>122</v>
          </cell>
          <cell r="J3142">
            <v>52.0726784047</v>
          </cell>
          <cell r="K3142">
            <v>56.429699999999997</v>
          </cell>
          <cell r="L3142">
            <v>6352.8667653734001</v>
          </cell>
          <cell r="M3142">
            <v>1731</v>
          </cell>
          <cell r="N3142">
            <v>53.821348611300003</v>
          </cell>
          <cell r="O3142">
            <v>56.429699999999997</v>
          </cell>
          <cell r="P3142">
            <v>-2.6083513887000001</v>
          </cell>
          <cell r="Q3142">
            <v>93164.754446160296</v>
          </cell>
          <cell r="R3142">
            <v>-1489</v>
          </cell>
        </row>
        <row r="3143">
          <cell r="E3143" t="str">
            <v>SLT0002147</v>
          </cell>
          <cell r="F3143" t="str">
            <v>副靠背总成-前座</v>
          </cell>
          <cell r="G3143" t="str">
            <v>6905100-H22-C00</v>
          </cell>
          <cell r="H3143" t="str">
            <v>EA</v>
          </cell>
          <cell r="I3143">
            <v>609</v>
          </cell>
          <cell r="J3143">
            <v>132.29798685290001</v>
          </cell>
          <cell r="K3143">
            <v>134.11179284470001</v>
          </cell>
          <cell r="L3143">
            <v>80569.473993416104</v>
          </cell>
          <cell r="M3143">
            <v>150</v>
          </cell>
          <cell r="N3143">
            <v>137.13474122939999</v>
          </cell>
          <cell r="O3143">
            <v>134.11179284470001</v>
          </cell>
          <cell r="P3143">
            <v>3.0229483846999998</v>
          </cell>
          <cell r="Q3143">
            <v>20570.21118441</v>
          </cell>
          <cell r="R3143">
            <v>-263</v>
          </cell>
        </row>
        <row r="3144">
          <cell r="E3144" t="str">
            <v>SLT0002149</v>
          </cell>
          <cell r="F3144" t="str">
            <v>中间座靠背骨架总成</v>
          </cell>
          <cell r="G3144" t="str">
            <v>1895车身</v>
          </cell>
          <cell r="H3144" t="str">
            <v>EA</v>
          </cell>
          <cell r="I3144">
            <v>125</v>
          </cell>
          <cell r="J3144">
            <v>22.6083183308</v>
          </cell>
          <cell r="K3144">
            <v>24.5</v>
          </cell>
          <cell r="L3144">
            <v>2826.0397913500001</v>
          </cell>
          <cell r="M3144">
            <v>480</v>
          </cell>
          <cell r="N3144">
            <v>23.367535907099999</v>
          </cell>
          <cell r="O3144">
            <v>24.5</v>
          </cell>
          <cell r="P3144">
            <v>-1.1324640929000001</v>
          </cell>
          <cell r="Q3144">
            <v>11216.417235408</v>
          </cell>
          <cell r="R3144">
            <v>-307</v>
          </cell>
        </row>
        <row r="3145">
          <cell r="E3145" t="str">
            <v>SLT0002150</v>
          </cell>
          <cell r="F3145" t="str">
            <v>中间座靠背泡沫总成</v>
          </cell>
          <cell r="G3145" t="str">
            <v>J7F-BA95</v>
          </cell>
          <cell r="H3145" t="str">
            <v>EA</v>
          </cell>
          <cell r="I3145">
            <v>2271</v>
          </cell>
          <cell r="J3145">
            <v>23.3382932948</v>
          </cell>
          <cell r="K3145">
            <v>23.202154350899999</v>
          </cell>
          <cell r="L3145">
            <v>53001.264072490798</v>
          </cell>
          <cell r="M3145">
            <v>183</v>
          </cell>
          <cell r="N3145">
            <v>24.160076137600001</v>
          </cell>
          <cell r="O3145">
            <v>23.202154350899999</v>
          </cell>
          <cell r="P3145">
            <v>0.95792178670000006</v>
          </cell>
          <cell r="Q3145">
            <v>4421.2939331808002</v>
          </cell>
          <cell r="R3145">
            <v>-1189</v>
          </cell>
        </row>
        <row r="3146">
          <cell r="E3146" t="str">
            <v>SLT0002152</v>
          </cell>
          <cell r="F3146" t="str">
            <v>前座中间靠背护面总成</v>
          </cell>
          <cell r="G3146" t="str">
            <v>J7F-AA97</v>
          </cell>
          <cell r="H3146" t="str">
            <v>EA</v>
          </cell>
          <cell r="I3146">
            <v>1</v>
          </cell>
          <cell r="J3146">
            <v>17.102111574199999</v>
          </cell>
          <cell r="K3146">
            <v>17.209475493799999</v>
          </cell>
          <cell r="L3146">
            <v>17.102111574199999</v>
          </cell>
          <cell r="M3146">
            <v>200</v>
          </cell>
          <cell r="N3146">
            <v>17.8217017837</v>
          </cell>
          <cell r="O3146">
            <v>17.209475493799999</v>
          </cell>
          <cell r="P3146">
            <v>0.61222628990000005</v>
          </cell>
          <cell r="Q3146">
            <v>3564.3403567400001</v>
          </cell>
          <cell r="R3146">
            <v>-150</v>
          </cell>
        </row>
        <row r="3147">
          <cell r="E3147" t="str">
            <v>SLT0002153</v>
          </cell>
          <cell r="F3147" t="str">
            <v>1730小背置物盒</v>
          </cell>
          <cell r="H3147" t="str">
            <v>Ea</v>
          </cell>
          <cell r="I3147">
            <v>-2968</v>
          </cell>
          <cell r="J3147">
            <v>11.568944098599999</v>
          </cell>
          <cell r="K3147">
            <v>12.53694</v>
          </cell>
          <cell r="L3147">
            <v>-34336.626084644799</v>
          </cell>
          <cell r="M3147">
            <v>0</v>
          </cell>
          <cell r="N3147">
            <v>11.957444719</v>
          </cell>
          <cell r="O3147">
            <v>12.53694</v>
          </cell>
          <cell r="P3147">
            <v>-0.57949528100000003</v>
          </cell>
          <cell r="Q3147">
            <v>0</v>
          </cell>
          <cell r="R3147">
            <v>0</v>
          </cell>
        </row>
        <row r="3148">
          <cell r="E3148" t="str">
            <v>SLT0002156</v>
          </cell>
          <cell r="F3148" t="str">
            <v>坐垫总成-前座</v>
          </cell>
          <cell r="G3148" t="str">
            <v>6903010-H22-C00</v>
          </cell>
          <cell r="H3148" t="str">
            <v>EA</v>
          </cell>
          <cell r="I3148">
            <v>122</v>
          </cell>
          <cell r="J3148">
            <v>128.99760374260001</v>
          </cell>
          <cell r="K3148">
            <v>132.8362929411</v>
          </cell>
          <cell r="L3148">
            <v>15737.7076565972</v>
          </cell>
          <cell r="M3148">
            <v>20</v>
          </cell>
          <cell r="N3148">
            <v>133.80009582619999</v>
          </cell>
          <cell r="O3148">
            <v>132.8362929411</v>
          </cell>
          <cell r="P3148">
            <v>0.96380288510000001</v>
          </cell>
          <cell r="Q3148">
            <v>2676.0019165240001</v>
          </cell>
          <cell r="R3148">
            <v>-15</v>
          </cell>
        </row>
        <row r="3149">
          <cell r="E3149" t="str">
            <v>SLT0002158</v>
          </cell>
          <cell r="F3149" t="str">
            <v>副驾座垫护面总成</v>
          </cell>
          <cell r="G3149" t="str">
            <v>J7F-AA95非通风</v>
          </cell>
          <cell r="H3149" t="str">
            <v>EA</v>
          </cell>
          <cell r="I3149">
            <v>0</v>
          </cell>
          <cell r="J3149">
            <v>41.281467006200003</v>
          </cell>
          <cell r="K3149">
            <v>41.281467006200003</v>
          </cell>
          <cell r="L3149">
            <v>0</v>
          </cell>
          <cell r="M3149">
            <v>10</v>
          </cell>
          <cell r="N3149">
            <v>41.281467006200003</v>
          </cell>
          <cell r="O3149">
            <v>41.281467006200003</v>
          </cell>
          <cell r="P3149">
            <v>0</v>
          </cell>
          <cell r="Q3149">
            <v>412.814670062</v>
          </cell>
          <cell r="R3149">
            <v>-10</v>
          </cell>
        </row>
        <row r="3150">
          <cell r="E3150" t="str">
            <v>SLT0002160</v>
          </cell>
          <cell r="F3150" t="str">
            <v>副驾座垫护面总成</v>
          </cell>
          <cell r="G3150" t="str">
            <v>J7F-AA97非通风</v>
          </cell>
          <cell r="H3150" t="str">
            <v>EA</v>
          </cell>
          <cell r="I3150">
            <v>0</v>
          </cell>
          <cell r="J3150">
            <v>39.725367006200003</v>
          </cell>
          <cell r="K3150">
            <v>39.725367006200003</v>
          </cell>
          <cell r="L3150">
            <v>0</v>
          </cell>
          <cell r="M3150">
            <v>20</v>
          </cell>
          <cell r="N3150">
            <v>39.725367006200003</v>
          </cell>
          <cell r="O3150">
            <v>39.725367006200003</v>
          </cell>
          <cell r="P3150">
            <v>0</v>
          </cell>
          <cell r="Q3150">
            <v>794.50734012400005</v>
          </cell>
          <cell r="R3150">
            <v>-20</v>
          </cell>
        </row>
        <row r="3151">
          <cell r="E3151" t="str">
            <v>SLT0002174</v>
          </cell>
          <cell r="F3151" t="str">
            <v>驾驶员座总成</v>
          </cell>
          <cell r="G3151" t="str">
            <v>6800010-H26-C00</v>
          </cell>
          <cell r="H3151" t="str">
            <v>EA</v>
          </cell>
          <cell r="I3151">
            <v>111</v>
          </cell>
          <cell r="J3151">
            <v>349.51756921890001</v>
          </cell>
          <cell r="K3151">
            <v>367.9108441514</v>
          </cell>
          <cell r="L3151">
            <v>38796.4501832979</v>
          </cell>
          <cell r="M3151">
            <v>0</v>
          </cell>
          <cell r="N3151">
            <v>351.21473849289998</v>
          </cell>
          <cell r="O3151">
            <v>367.9108441514</v>
          </cell>
          <cell r="P3151">
            <v>-16.696105658499999</v>
          </cell>
          <cell r="Q3151">
            <v>0</v>
          </cell>
          <cell r="R3151">
            <v>-14</v>
          </cell>
        </row>
        <row r="3152">
          <cell r="E3152" t="str">
            <v>SLT0002176</v>
          </cell>
          <cell r="F3152" t="str">
            <v>驾驶员靠背泡沫总成</v>
          </cell>
          <cell r="G3152" t="str">
            <v>J7F-AA95无通风</v>
          </cell>
          <cell r="H3152" t="str">
            <v>EA</v>
          </cell>
          <cell r="I3152">
            <v>0</v>
          </cell>
          <cell r="J3152">
            <v>31.562440166199998</v>
          </cell>
          <cell r="K3152">
            <v>31.562440166199998</v>
          </cell>
          <cell r="L3152">
            <v>0</v>
          </cell>
          <cell r="M3152">
            <v>18</v>
          </cell>
          <cell r="N3152">
            <v>32.133924259300002</v>
          </cell>
          <cell r="O3152">
            <v>31.562440166199998</v>
          </cell>
          <cell r="P3152">
            <v>0.57148409310000003</v>
          </cell>
          <cell r="Q3152">
            <v>578.41063666740001</v>
          </cell>
          <cell r="R3152">
            <v>0</v>
          </cell>
        </row>
        <row r="3153">
          <cell r="E3153" t="str">
            <v>SLT0002180</v>
          </cell>
          <cell r="F3153" t="str">
            <v>驾驶员靠背上骨架焊接总成</v>
          </cell>
          <cell r="G3153" t="str">
            <v>J7F-AA95非通风</v>
          </cell>
          <cell r="H3153" t="str">
            <v>EA</v>
          </cell>
          <cell r="I3153">
            <v>-3748</v>
          </cell>
          <cell r="J3153">
            <v>72.182971345499993</v>
          </cell>
          <cell r="K3153">
            <v>78.222660000000005</v>
          </cell>
          <cell r="L3153">
            <v>-270541.776602934</v>
          </cell>
          <cell r="M3153">
            <v>0</v>
          </cell>
          <cell r="N3153">
            <v>73.207685892599997</v>
          </cell>
          <cell r="O3153">
            <v>78.222660000000005</v>
          </cell>
          <cell r="P3153">
            <v>-5.0149741073999996</v>
          </cell>
          <cell r="Q3153">
            <v>0</v>
          </cell>
          <cell r="R3153">
            <v>-840</v>
          </cell>
        </row>
        <row r="3154">
          <cell r="E3154" t="str">
            <v>SLT0002185</v>
          </cell>
          <cell r="F3154" t="str">
            <v>主靠背总成-前座</v>
          </cell>
          <cell r="G3154" t="str">
            <v>6905020-H26-C00</v>
          </cell>
          <cell r="H3154" t="str">
            <v>EA</v>
          </cell>
          <cell r="I3154">
            <v>96</v>
          </cell>
          <cell r="J3154">
            <v>147.7403602704</v>
          </cell>
          <cell r="K3154">
            <v>153.18725162019999</v>
          </cell>
          <cell r="L3154">
            <v>14183.0745859584</v>
          </cell>
          <cell r="M3154">
            <v>0</v>
          </cell>
          <cell r="N3154">
            <v>153.18911672569999</v>
          </cell>
          <cell r="O3154">
            <v>153.18725162019999</v>
          </cell>
          <cell r="P3154">
            <v>1.8651055000000001E-3</v>
          </cell>
          <cell r="Q3154">
            <v>0</v>
          </cell>
          <cell r="R3154">
            <v>-17</v>
          </cell>
        </row>
        <row r="3155">
          <cell r="E3155" t="str">
            <v>SLT0002186</v>
          </cell>
          <cell r="F3155" t="str">
            <v>前座副背骨架焊接总成</v>
          </cell>
          <cell r="G3155" t="str">
            <v>J7F-AA95</v>
          </cell>
          <cell r="H3155" t="str">
            <v>EA</v>
          </cell>
          <cell r="I3155">
            <v>1</v>
          </cell>
          <cell r="J3155">
            <v>36.117942019200001</v>
          </cell>
          <cell r="K3155">
            <v>39.14</v>
          </cell>
          <cell r="L3155">
            <v>36.117942019200001</v>
          </cell>
          <cell r="M3155">
            <v>0</v>
          </cell>
          <cell r="N3155">
            <v>37.330830832799997</v>
          </cell>
          <cell r="O3155">
            <v>39.14</v>
          </cell>
          <cell r="P3155">
            <v>-1.8091691672000001</v>
          </cell>
          <cell r="Q3155">
            <v>0</v>
          </cell>
          <cell r="R3155">
            <v>0</v>
          </cell>
        </row>
        <row r="3156">
          <cell r="E3156" t="str">
            <v>SLT0002187</v>
          </cell>
          <cell r="F3156" t="str">
            <v>前座副靠背护面总成</v>
          </cell>
          <cell r="G3156" t="str">
            <v>J7F-AA95非通风</v>
          </cell>
          <cell r="H3156" t="str">
            <v>EA</v>
          </cell>
          <cell r="I3156">
            <v>3</v>
          </cell>
          <cell r="J3156">
            <v>44.134830164299999</v>
          </cell>
          <cell r="K3156">
            <v>45.987545990699999</v>
          </cell>
          <cell r="L3156">
            <v>132.40449049290001</v>
          </cell>
          <cell r="M3156">
            <v>0</v>
          </cell>
          <cell r="N3156">
            <v>45.818909243999997</v>
          </cell>
          <cell r="O3156">
            <v>45.987545990699999</v>
          </cell>
          <cell r="P3156">
            <v>-0.16863674670000001</v>
          </cell>
          <cell r="Q3156">
            <v>0</v>
          </cell>
          <cell r="R3156">
            <v>0</v>
          </cell>
        </row>
        <row r="3157">
          <cell r="E3157" t="str">
            <v>SLT0002188</v>
          </cell>
          <cell r="F3157" t="str">
            <v>前座副靠背泡沫总成</v>
          </cell>
          <cell r="G3157" t="str">
            <v>J7F-AA95</v>
          </cell>
          <cell r="H3157" t="str">
            <v>EA</v>
          </cell>
          <cell r="I3157">
            <v>19</v>
          </cell>
          <cell r="J3157">
            <v>29.484413244300001</v>
          </cell>
          <cell r="K3157">
            <v>29.862532029499999</v>
          </cell>
          <cell r="L3157">
            <v>560.2038516417</v>
          </cell>
          <cell r="M3157">
            <v>43</v>
          </cell>
          <cell r="N3157">
            <v>30.512591017599998</v>
          </cell>
          <cell r="O3157">
            <v>29.862532029499999</v>
          </cell>
          <cell r="P3157">
            <v>0.65005898809999996</v>
          </cell>
          <cell r="Q3157">
            <v>1312.0414137568</v>
          </cell>
          <cell r="R3157">
            <v>0</v>
          </cell>
        </row>
        <row r="3158">
          <cell r="E3158" t="str">
            <v>SLT0002190</v>
          </cell>
          <cell r="F3158" t="str">
            <v>副靠背总成-前座</v>
          </cell>
          <cell r="G3158" t="str">
            <v>6905100-H26-C00</v>
          </cell>
          <cell r="H3158" t="str">
            <v>EA</v>
          </cell>
          <cell r="I3158">
            <v>708</v>
          </cell>
          <cell r="J3158">
            <v>126.9492239054</v>
          </cell>
          <cell r="K3158">
            <v>129.38459864469999</v>
          </cell>
          <cell r="L3158">
            <v>89880.050525023194</v>
          </cell>
          <cell r="M3158">
            <v>405</v>
          </cell>
          <cell r="N3158">
            <v>131.381507524</v>
          </cell>
          <cell r="O3158">
            <v>129.38459864469999</v>
          </cell>
          <cell r="P3158">
            <v>1.9969088793000001</v>
          </cell>
          <cell r="Q3158">
            <v>53209.510547220001</v>
          </cell>
          <cell r="R3158">
            <v>-908</v>
          </cell>
        </row>
        <row r="3159">
          <cell r="E3159" t="str">
            <v>SLT0002192</v>
          </cell>
          <cell r="F3159" t="str">
            <v>坐垫总成-前座</v>
          </cell>
          <cell r="G3159" t="str">
            <v>6903010-H26-C00</v>
          </cell>
          <cell r="H3159" t="str">
            <v>EA</v>
          </cell>
          <cell r="I3159">
            <v>8</v>
          </cell>
          <cell r="J3159">
            <v>130.48172449239999</v>
          </cell>
          <cell r="K3159">
            <v>134.44459294110001</v>
          </cell>
          <cell r="L3159">
            <v>1043.8537959391999</v>
          </cell>
          <cell r="M3159">
            <v>10</v>
          </cell>
          <cell r="N3159">
            <v>135.33405533640001</v>
          </cell>
          <cell r="O3159">
            <v>134.44459294110001</v>
          </cell>
          <cell r="P3159">
            <v>0.88946239530000004</v>
          </cell>
          <cell r="Q3159">
            <v>1353.340553364</v>
          </cell>
          <cell r="R3159">
            <v>-2</v>
          </cell>
        </row>
        <row r="3160">
          <cell r="E3160" t="str">
            <v>SLT0002242</v>
          </cell>
          <cell r="F3160" t="str">
            <v>副驾驶员座椅座垫骨架总成</v>
          </cell>
          <cell r="G3160" t="str">
            <v>M4-1880</v>
          </cell>
          <cell r="H3160" t="str">
            <v>EA</v>
          </cell>
          <cell r="I3160">
            <v>0</v>
          </cell>
          <cell r="J3160">
            <v>13.8889</v>
          </cell>
          <cell r="K3160">
            <v>13.8889</v>
          </cell>
          <cell r="L3160">
            <v>0</v>
          </cell>
          <cell r="M3160">
            <v>310</v>
          </cell>
          <cell r="N3160">
            <v>13.8889</v>
          </cell>
          <cell r="O3160">
            <v>13.8889</v>
          </cell>
          <cell r="P3160">
            <v>0</v>
          </cell>
          <cell r="Q3160">
            <v>4305.5590000000002</v>
          </cell>
          <cell r="R3160">
            <v>-310</v>
          </cell>
        </row>
        <row r="3161">
          <cell r="E3161" t="str">
            <v>SLT0002360</v>
          </cell>
          <cell r="F3161" t="str">
            <v>气囊标牌</v>
          </cell>
          <cell r="G3161" t="str">
            <v>M4中重卡</v>
          </cell>
          <cell r="H3161" t="str">
            <v>EA</v>
          </cell>
          <cell r="I3161">
            <v>30</v>
          </cell>
          <cell r="J3161">
            <v>0.1545670743</v>
          </cell>
          <cell r="K3161">
            <v>0.16750000000000001</v>
          </cell>
          <cell r="L3161">
            <v>4.6370122289999998</v>
          </cell>
          <cell r="M3161">
            <v>100</v>
          </cell>
          <cell r="N3161">
            <v>0.15975764340000001</v>
          </cell>
          <cell r="O3161">
            <v>0.16750000000000001</v>
          </cell>
          <cell r="P3161">
            <v>-7.7423565999999999E-3</v>
          </cell>
          <cell r="Q3161">
            <v>15.97576434</v>
          </cell>
          <cell r="R3161">
            <v>-99</v>
          </cell>
        </row>
        <row r="3162">
          <cell r="E3162" t="str">
            <v>SLT0002376</v>
          </cell>
          <cell r="F3162" t="str">
            <v>欧马可灰右舵小背下护盖</v>
          </cell>
          <cell r="G3162" t="str">
            <v>小件</v>
          </cell>
          <cell r="H3162" t="str">
            <v>EA</v>
          </cell>
          <cell r="I3162">
            <v>0</v>
          </cell>
          <cell r="J3162">
            <v>1.2665</v>
          </cell>
          <cell r="K3162">
            <v>1.2665</v>
          </cell>
          <cell r="L3162">
            <v>0</v>
          </cell>
          <cell r="M3162">
            <v>22</v>
          </cell>
          <cell r="N3162">
            <v>1.2665</v>
          </cell>
          <cell r="O3162">
            <v>1.2665</v>
          </cell>
          <cell r="P3162">
            <v>0</v>
          </cell>
          <cell r="Q3162">
            <v>27.863</v>
          </cell>
          <cell r="R3162">
            <v>-22</v>
          </cell>
        </row>
        <row r="3163">
          <cell r="E3163" t="str">
            <v>SLT0002415</v>
          </cell>
          <cell r="F3163" t="str">
            <v>驾驶员座垫框架总成</v>
          </cell>
          <cell r="G3163" t="str">
            <v>J7F/虎V</v>
          </cell>
          <cell r="H3163" t="str">
            <v>EA</v>
          </cell>
          <cell r="I3163">
            <v>0</v>
          </cell>
          <cell r="J3163">
            <v>23.205300000000001</v>
          </cell>
          <cell r="K3163">
            <v>23.205300000000001</v>
          </cell>
          <cell r="L3163">
            <v>0</v>
          </cell>
          <cell r="M3163">
            <v>2926</v>
          </cell>
          <cell r="N3163">
            <v>23.205300000000001</v>
          </cell>
          <cell r="O3163">
            <v>23.205300000000001</v>
          </cell>
          <cell r="P3163">
            <v>0</v>
          </cell>
          <cell r="Q3163">
            <v>67898.707800000004</v>
          </cell>
          <cell r="R3163">
            <v>-2926</v>
          </cell>
        </row>
        <row r="3164">
          <cell r="E3164" t="str">
            <v>SLT0002421</v>
          </cell>
          <cell r="F3164" t="str">
            <v>靠背通风袋体</v>
          </cell>
          <cell r="G3164" t="str">
            <v>J7F-AA95通风</v>
          </cell>
          <cell r="H3164" t="str">
            <v>EA</v>
          </cell>
          <cell r="I3164">
            <v>37</v>
          </cell>
          <cell r="J3164">
            <v>17.767831236799999</v>
          </cell>
          <cell r="K3164">
            <v>19.2545</v>
          </cell>
          <cell r="L3164">
            <v>657.40975576159997</v>
          </cell>
          <cell r="M3164">
            <v>685</v>
          </cell>
          <cell r="N3164">
            <v>17.813597199299998</v>
          </cell>
          <cell r="O3164">
            <v>19.2545</v>
          </cell>
          <cell r="P3164">
            <v>-1.4409028007</v>
          </cell>
          <cell r="Q3164">
            <v>12202.314081520501</v>
          </cell>
          <cell r="R3164">
            <v>-649</v>
          </cell>
        </row>
        <row r="3165">
          <cell r="E3165" t="str">
            <v>SLT0002423</v>
          </cell>
          <cell r="F3165" t="str">
            <v>安全带插锁总成</v>
          </cell>
          <cell r="G3165" t="str">
            <v>J7F-AA95</v>
          </cell>
          <cell r="H3165" t="str">
            <v>EA</v>
          </cell>
          <cell r="I3165">
            <v>313</v>
          </cell>
          <cell r="J3165">
            <v>12.6606582653</v>
          </cell>
          <cell r="K3165">
            <v>13.72</v>
          </cell>
          <cell r="L3165">
            <v>3962.7860370388998</v>
          </cell>
          <cell r="M3165">
            <v>250</v>
          </cell>
          <cell r="N3165">
            <v>13.085820108</v>
          </cell>
          <cell r="O3165">
            <v>13.72</v>
          </cell>
          <cell r="P3165">
            <v>-0.63417989200000002</v>
          </cell>
          <cell r="Q3165">
            <v>3271.455027</v>
          </cell>
          <cell r="R3165">
            <v>-396</v>
          </cell>
        </row>
        <row r="3166">
          <cell r="E3166" t="str">
            <v>SLT0002426</v>
          </cell>
          <cell r="F3166" t="str">
            <v>坐垫通风袋体及转接风道</v>
          </cell>
          <cell r="G3166" t="str">
            <v>J7F-BA95</v>
          </cell>
          <cell r="H3166" t="str">
            <v>EA</v>
          </cell>
          <cell r="I3166">
            <v>4358</v>
          </cell>
          <cell r="J3166">
            <v>14.3216775712</v>
          </cell>
          <cell r="K3166">
            <v>15.52</v>
          </cell>
          <cell r="L3166">
            <v>62413.870855289599</v>
          </cell>
          <cell r="M3166">
            <v>0</v>
          </cell>
          <cell r="N3166">
            <v>14.358540104499999</v>
          </cell>
          <cell r="O3166">
            <v>15.52</v>
          </cell>
          <cell r="P3166">
            <v>-1.1614598955</v>
          </cell>
          <cell r="Q3166">
            <v>0</v>
          </cell>
          <cell r="R3166">
            <v>0</v>
          </cell>
        </row>
        <row r="3167">
          <cell r="E3167" t="str">
            <v>SLT0002430</v>
          </cell>
          <cell r="F3167" t="str">
            <v>前座中间靠背护面总成</v>
          </cell>
          <cell r="G3167" t="str">
            <v>J7F-AA95非通风</v>
          </cell>
          <cell r="H3167" t="str">
            <v>EA</v>
          </cell>
          <cell r="I3167">
            <v>165</v>
          </cell>
          <cell r="J3167">
            <v>17.361799023700001</v>
          </cell>
          <cell r="K3167">
            <v>17.4908914938</v>
          </cell>
          <cell r="L3167">
            <v>2864.6968389105</v>
          </cell>
          <cell r="M3167">
            <v>600</v>
          </cell>
          <cell r="N3167">
            <v>18.117864795100001</v>
          </cell>
          <cell r="O3167">
            <v>17.4908914938</v>
          </cell>
          <cell r="P3167">
            <v>0.62697330129999995</v>
          </cell>
          <cell r="Q3167">
            <v>10870.718877060001</v>
          </cell>
          <cell r="R3167">
            <v>-405</v>
          </cell>
        </row>
        <row r="3168">
          <cell r="E3168" t="str">
            <v>SLT0002432</v>
          </cell>
          <cell r="F3168" t="str">
            <v>坐垫总成-前座</v>
          </cell>
          <cell r="G3168" t="str">
            <v>6903010AH26-C00</v>
          </cell>
          <cell r="H3168" t="str">
            <v>EA</v>
          </cell>
          <cell r="I3168">
            <v>707</v>
          </cell>
          <cell r="J3168">
            <v>127.9302142808</v>
          </cell>
          <cell r="K3168">
            <v>131.6795929411</v>
          </cell>
          <cell r="L3168">
            <v>90446.661496525601</v>
          </cell>
          <cell r="M3168">
            <v>465</v>
          </cell>
          <cell r="N3168">
            <v>132.69686199829999</v>
          </cell>
          <cell r="O3168">
            <v>131.6795929411</v>
          </cell>
          <cell r="P3168">
            <v>1.0172690572</v>
          </cell>
          <cell r="Q3168">
            <v>61704.040829209502</v>
          </cell>
          <cell r="R3168">
            <v>-922</v>
          </cell>
        </row>
        <row r="3169">
          <cell r="E3169" t="str">
            <v>SLT0002433</v>
          </cell>
          <cell r="F3169" t="str">
            <v>副驾座垫护面总成</v>
          </cell>
          <cell r="G3169" t="str">
            <v>J7F-AA95通风</v>
          </cell>
          <cell r="H3169" t="str">
            <v>EA</v>
          </cell>
          <cell r="I3169">
            <v>902</v>
          </cell>
          <cell r="J3169">
            <v>37.270395606199997</v>
          </cell>
          <cell r="K3169">
            <v>38.516467006200003</v>
          </cell>
          <cell r="L3169">
            <v>33617.896836792403</v>
          </cell>
          <cell r="M3169">
            <v>800</v>
          </cell>
          <cell r="N3169">
            <v>38.727501268200001</v>
          </cell>
          <cell r="O3169">
            <v>38.516467006200003</v>
          </cell>
          <cell r="P3169">
            <v>0.211034262</v>
          </cell>
          <cell r="Q3169">
            <v>30982.001014559999</v>
          </cell>
          <cell r="R3169">
            <v>-465</v>
          </cell>
        </row>
        <row r="3170">
          <cell r="E3170" t="str">
            <v>SLT0002436</v>
          </cell>
          <cell r="F3170" t="str">
            <v>驾驶员座总成</v>
          </cell>
          <cell r="G3170" t="str">
            <v>6800010EH26-C00</v>
          </cell>
          <cell r="H3170" t="str">
            <v>EA</v>
          </cell>
          <cell r="I3170">
            <v>240</v>
          </cell>
          <cell r="J3170">
            <v>698.49379562230001</v>
          </cell>
          <cell r="K3170">
            <v>745.86982751489995</v>
          </cell>
          <cell r="L3170">
            <v>167638.510949352</v>
          </cell>
          <cell r="M3170">
            <v>0</v>
          </cell>
          <cell r="N3170">
            <v>712.98143526620004</v>
          </cell>
          <cell r="O3170">
            <v>745.86982751489995</v>
          </cell>
          <cell r="P3170">
            <v>-32.888392248700001</v>
          </cell>
          <cell r="Q3170">
            <v>0</v>
          </cell>
          <cell r="R3170">
            <v>-1</v>
          </cell>
        </row>
        <row r="3171">
          <cell r="E3171" t="str">
            <v>SLT0002437</v>
          </cell>
          <cell r="F3171" t="str">
            <v>驾驶员座总成</v>
          </cell>
          <cell r="G3171" t="str">
            <v>6800010DH26-C00</v>
          </cell>
          <cell r="H3171" t="str">
            <v>EA</v>
          </cell>
          <cell r="I3171">
            <v>482</v>
          </cell>
          <cell r="J3171">
            <v>768.87098990330003</v>
          </cell>
          <cell r="K3171">
            <v>821.5821952233</v>
          </cell>
          <cell r="L3171">
            <v>370595.81713339098</v>
          </cell>
          <cell r="M3171">
            <v>297</v>
          </cell>
          <cell r="N3171">
            <v>801.31419317270002</v>
          </cell>
          <cell r="O3171">
            <v>821.5821952233</v>
          </cell>
          <cell r="P3171">
            <v>-20.2680020506</v>
          </cell>
          <cell r="Q3171">
            <v>237990.31537229201</v>
          </cell>
          <cell r="R3171">
            <v>-553</v>
          </cell>
        </row>
        <row r="3172">
          <cell r="E3172" t="str">
            <v>SLT0002438</v>
          </cell>
          <cell r="F3172" t="str">
            <v>主靠背总成-前座</v>
          </cell>
          <cell r="G3172" t="str">
            <v>6905020CH26-C00</v>
          </cell>
          <cell r="H3172" t="str">
            <v>EA</v>
          </cell>
          <cell r="I3172">
            <v>830</v>
          </cell>
          <cell r="J3172">
            <v>161.22535543160001</v>
          </cell>
          <cell r="K3172">
            <v>167.41777744890001</v>
          </cell>
          <cell r="L3172">
            <v>133817.04500822799</v>
          </cell>
          <cell r="M3172">
            <v>491</v>
          </cell>
          <cell r="N3172">
            <v>173.80964266940001</v>
          </cell>
          <cell r="O3172">
            <v>167.41777744890001</v>
          </cell>
          <cell r="P3172">
            <v>6.3918652204999997</v>
          </cell>
          <cell r="Q3172">
            <v>85340.534550675395</v>
          </cell>
          <cell r="R3172">
            <v>-1146</v>
          </cell>
        </row>
        <row r="3173">
          <cell r="E3173" t="str">
            <v>SLT0002439</v>
          </cell>
          <cell r="F3173" t="str">
            <v>主靠背总成-前座</v>
          </cell>
          <cell r="G3173" t="str">
            <v>6905020BH26-C00</v>
          </cell>
          <cell r="H3173" t="str">
            <v>EA</v>
          </cell>
          <cell r="I3173">
            <v>11</v>
          </cell>
          <cell r="J3173">
            <v>167.3623959002</v>
          </cell>
          <cell r="K3173">
            <v>174.06831594889999</v>
          </cell>
          <cell r="L3173">
            <v>1840.9863549022</v>
          </cell>
          <cell r="M3173">
            <v>60</v>
          </cell>
          <cell r="N3173">
            <v>180.1527731674</v>
          </cell>
          <cell r="O3173">
            <v>174.06831594889999</v>
          </cell>
          <cell r="P3173">
            <v>6.0844572184999999</v>
          </cell>
          <cell r="Q3173">
            <v>10809.166390044</v>
          </cell>
          <cell r="R3173">
            <v>0</v>
          </cell>
        </row>
        <row r="3174">
          <cell r="E3174" t="str">
            <v>SLT0002441</v>
          </cell>
          <cell r="F3174" t="str">
            <v>靠背通风袋体</v>
          </cell>
          <cell r="H3174" t="str">
            <v>EA</v>
          </cell>
          <cell r="I3174">
            <v>4445</v>
          </cell>
          <cell r="J3174">
            <v>14.3216775712</v>
          </cell>
          <cell r="K3174">
            <v>15.52</v>
          </cell>
          <cell r="L3174">
            <v>63659.856803984003</v>
          </cell>
          <cell r="M3174">
            <v>0</v>
          </cell>
          <cell r="N3174">
            <v>14.358540104499999</v>
          </cell>
          <cell r="O3174">
            <v>15.52</v>
          </cell>
          <cell r="P3174">
            <v>-1.1614598955</v>
          </cell>
          <cell r="Q3174">
            <v>0</v>
          </cell>
          <cell r="R3174">
            <v>-56</v>
          </cell>
        </row>
        <row r="3175">
          <cell r="E3175" t="str">
            <v>SLT0002442</v>
          </cell>
          <cell r="F3175" t="str">
            <v>驾驶员头枕护面总成</v>
          </cell>
          <cell r="G3175" t="str">
            <v>J7F-BA95织物</v>
          </cell>
          <cell r="H3175" t="str">
            <v>EA</v>
          </cell>
          <cell r="I3175">
            <v>204</v>
          </cell>
          <cell r="J3175">
            <v>13.393863826800001</v>
          </cell>
          <cell r="K3175">
            <v>13.1909514938</v>
          </cell>
          <cell r="L3175">
            <v>2732.3482206672002</v>
          </cell>
          <cell r="M3175">
            <v>1550</v>
          </cell>
          <cell r="N3175">
            <v>13.961171205799999</v>
          </cell>
          <cell r="O3175">
            <v>13.1909514938</v>
          </cell>
          <cell r="P3175">
            <v>0.77021971199999995</v>
          </cell>
          <cell r="Q3175">
            <v>21639.815368989999</v>
          </cell>
          <cell r="R3175">
            <v>-1200</v>
          </cell>
        </row>
        <row r="3176">
          <cell r="E3176" t="str">
            <v>SLT0002443</v>
          </cell>
          <cell r="F3176" t="str">
            <v>驾驶员靠背护面总成</v>
          </cell>
          <cell r="G3176" t="str">
            <v>J7F-BA95非通风</v>
          </cell>
          <cell r="H3176" t="str">
            <v>EA</v>
          </cell>
          <cell r="I3176">
            <v>4</v>
          </cell>
          <cell r="J3176">
            <v>32.303293805099997</v>
          </cell>
          <cell r="K3176">
            <v>33.719464500000001</v>
          </cell>
          <cell r="L3176">
            <v>129.21317522039999</v>
          </cell>
          <cell r="M3176">
            <v>0</v>
          </cell>
          <cell r="N3176">
            <v>33.529310517399999</v>
          </cell>
          <cell r="O3176">
            <v>33.719464500000001</v>
          </cell>
          <cell r="P3176">
            <v>-0.19015398259999999</v>
          </cell>
          <cell r="Q3176">
            <v>0</v>
          </cell>
          <cell r="R3176">
            <v>0</v>
          </cell>
        </row>
        <row r="3177">
          <cell r="E3177" t="str">
            <v>SLT0002445</v>
          </cell>
          <cell r="F3177" t="str">
            <v>前座副靠背护面总成</v>
          </cell>
          <cell r="G3177" t="str">
            <v>J7F-BA95非通风</v>
          </cell>
          <cell r="H3177" t="str">
            <v>EA</v>
          </cell>
          <cell r="I3177">
            <v>36</v>
          </cell>
          <cell r="J3177">
            <v>33.499734330199999</v>
          </cell>
          <cell r="K3177">
            <v>35.403409009299999</v>
          </cell>
          <cell r="L3177">
            <v>1205.9904358872</v>
          </cell>
          <cell r="M3177">
            <v>60</v>
          </cell>
          <cell r="N3177">
            <v>34.723408651100002</v>
          </cell>
          <cell r="O3177">
            <v>35.403409009299999</v>
          </cell>
          <cell r="P3177">
            <v>-0.68000035820000004</v>
          </cell>
          <cell r="Q3177">
            <v>2083.4045190659999</v>
          </cell>
          <cell r="R3177">
            <v>-60</v>
          </cell>
        </row>
        <row r="3178">
          <cell r="E3178" t="str">
            <v>SLT0002447</v>
          </cell>
          <cell r="F3178" t="str">
            <v>前座副靠背护面总成</v>
          </cell>
          <cell r="G3178" t="str">
            <v>J7F-BA95通风</v>
          </cell>
          <cell r="H3178" t="str">
            <v>EA</v>
          </cell>
          <cell r="I3178">
            <v>634</v>
          </cell>
          <cell r="J3178">
            <v>27.189209623</v>
          </cell>
          <cell r="K3178">
            <v>28.5648705093</v>
          </cell>
          <cell r="L3178">
            <v>17237.958900982001</v>
          </cell>
          <cell r="M3178">
            <v>900</v>
          </cell>
          <cell r="N3178">
            <v>28.200968081599999</v>
          </cell>
          <cell r="O3178">
            <v>28.5648705093</v>
          </cell>
          <cell r="P3178">
            <v>-0.36390242769999998</v>
          </cell>
          <cell r="Q3178">
            <v>25380.87127344</v>
          </cell>
          <cell r="R3178">
            <v>-491</v>
          </cell>
        </row>
        <row r="3179">
          <cell r="E3179" t="str">
            <v>SLT0002477</v>
          </cell>
          <cell r="F3179" t="str">
            <v>副驾驶员座垫泡沫总成</v>
          </cell>
          <cell r="G3179" t="str">
            <v>M4-1730</v>
          </cell>
          <cell r="H3179" t="str">
            <v>EA</v>
          </cell>
          <cell r="I3179">
            <v>180</v>
          </cell>
          <cell r="J3179">
            <v>67.4229964795</v>
          </cell>
          <cell r="K3179">
            <v>70.975509813200006</v>
          </cell>
          <cell r="L3179">
            <v>12136.139366310001</v>
          </cell>
          <cell r="M3179">
            <v>0</v>
          </cell>
          <cell r="N3179">
            <v>69.725202634200002</v>
          </cell>
          <cell r="O3179">
            <v>70.975509813200006</v>
          </cell>
          <cell r="P3179">
            <v>-1.250307179</v>
          </cell>
          <cell r="Q3179">
            <v>0</v>
          </cell>
          <cell r="R3179">
            <v>0</v>
          </cell>
        </row>
        <row r="3180">
          <cell r="E3180" t="str">
            <v>SLT0002478</v>
          </cell>
          <cell r="F3180" t="str">
            <v>副驾驶员小背泡沫总成</v>
          </cell>
          <cell r="G3180" t="str">
            <v>M4-1730</v>
          </cell>
          <cell r="H3180" t="str">
            <v>EA</v>
          </cell>
          <cell r="I3180">
            <v>317</v>
          </cell>
          <cell r="J3180">
            <v>20.992976866900001</v>
          </cell>
          <cell r="K3180">
            <v>20.660600766799998</v>
          </cell>
          <cell r="L3180">
            <v>6654.7736668073003</v>
          </cell>
          <cell r="M3180">
            <v>0</v>
          </cell>
          <cell r="N3180">
            <v>21.736000846300001</v>
          </cell>
          <cell r="O3180">
            <v>20.660600766799998</v>
          </cell>
          <cell r="P3180">
            <v>1.0754000795000001</v>
          </cell>
          <cell r="Q3180">
            <v>0</v>
          </cell>
          <cell r="R3180">
            <v>0</v>
          </cell>
        </row>
        <row r="3181">
          <cell r="E3181" t="str">
            <v>SLT0002479</v>
          </cell>
          <cell r="F3181" t="str">
            <v>1730小背布套</v>
          </cell>
          <cell r="H3181" t="str">
            <v>EA</v>
          </cell>
          <cell r="I3181">
            <v>430</v>
          </cell>
          <cell r="J3181">
            <v>14.0262006925</v>
          </cell>
          <cell r="K3181">
            <v>15.1998</v>
          </cell>
          <cell r="L3181">
            <v>6031.2662977749997</v>
          </cell>
          <cell r="M3181">
            <v>0</v>
          </cell>
          <cell r="N3181">
            <v>14.497219276799999</v>
          </cell>
          <cell r="O3181">
            <v>15.1998</v>
          </cell>
          <cell r="P3181">
            <v>-0.70258072319999998</v>
          </cell>
          <cell r="Q3181">
            <v>0</v>
          </cell>
          <cell r="R3181">
            <v>0</v>
          </cell>
        </row>
        <row r="3182">
          <cell r="E3182" t="str">
            <v>SLT0002480</v>
          </cell>
          <cell r="F3182" t="str">
            <v>1730副司机座布套</v>
          </cell>
          <cell r="H3182" t="str">
            <v>EA</v>
          </cell>
          <cell r="I3182">
            <v>432</v>
          </cell>
          <cell r="J3182">
            <v>34.202417644000001</v>
          </cell>
          <cell r="K3182">
            <v>37.0642</v>
          </cell>
          <cell r="L3182">
            <v>14775.444422208</v>
          </cell>
          <cell r="M3182">
            <v>0</v>
          </cell>
          <cell r="N3182">
            <v>35.350980586399999</v>
          </cell>
          <cell r="O3182">
            <v>37.0642</v>
          </cell>
          <cell r="P3182">
            <v>-1.7132194136000001</v>
          </cell>
          <cell r="Q3182">
            <v>0</v>
          </cell>
          <cell r="R3182">
            <v>0</v>
          </cell>
        </row>
        <row r="3183">
          <cell r="E3183" t="str">
            <v>SLT0002481</v>
          </cell>
          <cell r="F3183" t="str">
            <v>小背骨架总成</v>
          </cell>
          <cell r="H3183" t="str">
            <v>EA</v>
          </cell>
          <cell r="I3183">
            <v>14</v>
          </cell>
          <cell r="J3183">
            <v>24.278565521800001</v>
          </cell>
          <cell r="K3183">
            <v>26.31</v>
          </cell>
          <cell r="L3183">
            <v>339.89991730520001</v>
          </cell>
          <cell r="M3183">
            <v>0</v>
          </cell>
          <cell r="N3183">
            <v>25.093872233300001</v>
          </cell>
          <cell r="O3183">
            <v>26.31</v>
          </cell>
          <cell r="P3183">
            <v>-1.2161277666999999</v>
          </cell>
          <cell r="Q3183">
            <v>0</v>
          </cell>
          <cell r="R3183">
            <v>0</v>
          </cell>
        </row>
        <row r="3184">
          <cell r="E3184" t="str">
            <v>SLT0002496</v>
          </cell>
          <cell r="F3184" t="str">
            <v>副驾驶员座垫内嵌钢丝1</v>
          </cell>
          <cell r="G3184" t="str">
            <v>J7F/虎V</v>
          </cell>
          <cell r="H3184" t="str">
            <v>EA</v>
          </cell>
          <cell r="I3184">
            <v>1041</v>
          </cell>
          <cell r="J3184">
            <v>0.33220386120000001</v>
          </cell>
          <cell r="K3184">
            <v>0.36</v>
          </cell>
          <cell r="L3184">
            <v>345.82421950920002</v>
          </cell>
          <cell r="M3184">
            <v>1500</v>
          </cell>
          <cell r="N3184">
            <v>0.34335971129999998</v>
          </cell>
          <cell r="O3184">
            <v>0.36</v>
          </cell>
          <cell r="P3184">
            <v>-1.6640288699999999E-2</v>
          </cell>
          <cell r="Q3184">
            <v>515.03956694999999</v>
          </cell>
          <cell r="R3184">
            <v>-944</v>
          </cell>
        </row>
        <row r="3185">
          <cell r="E3185" t="str">
            <v>SLT0002501</v>
          </cell>
          <cell r="F3185" t="str">
            <v>副驾驶员座椅座垫骨架总成</v>
          </cell>
          <cell r="G3185" t="str">
            <v>J7F&amp;虎V</v>
          </cell>
          <cell r="H3185" t="str">
            <v>EA</v>
          </cell>
          <cell r="I3185">
            <v>840</v>
          </cell>
          <cell r="J3185">
            <v>14.598514122199999</v>
          </cell>
          <cell r="K3185">
            <v>15.82</v>
          </cell>
          <cell r="L3185">
            <v>12262.751862648</v>
          </cell>
          <cell r="M3185">
            <v>1328</v>
          </cell>
          <cell r="N3185">
            <v>15.088751757200001</v>
          </cell>
          <cell r="O3185">
            <v>15.82</v>
          </cell>
          <cell r="P3185">
            <v>-0.7312482428</v>
          </cell>
          <cell r="Q3185">
            <v>20037.862333561599</v>
          </cell>
          <cell r="R3185">
            <v>-673</v>
          </cell>
        </row>
        <row r="3186">
          <cell r="E3186" t="str">
            <v>SLT0002527</v>
          </cell>
          <cell r="F3186" t="str">
            <v>二排三排双人靠背泡沫总成</v>
          </cell>
          <cell r="G3186" t="str">
            <v>6486前翻六人</v>
          </cell>
          <cell r="H3186" t="str">
            <v>EA</v>
          </cell>
          <cell r="I3186">
            <v>0</v>
          </cell>
          <cell r="J3186">
            <v>72.884663874899999</v>
          </cell>
          <cell r="K3186">
            <v>72.884663874899999</v>
          </cell>
          <cell r="L3186">
            <v>0</v>
          </cell>
          <cell r="M3186">
            <v>44</v>
          </cell>
          <cell r="N3186">
            <v>73.576505350399998</v>
          </cell>
          <cell r="O3186">
            <v>72.884663874899999</v>
          </cell>
          <cell r="P3186">
            <v>0.69184147549999997</v>
          </cell>
          <cell r="Q3186">
            <v>3237.3662354175999</v>
          </cell>
          <cell r="R3186">
            <v>0</v>
          </cell>
        </row>
        <row r="3187">
          <cell r="E3187" t="str">
            <v>SLT0002528</v>
          </cell>
          <cell r="F3187" t="str">
            <v>驾驶员座总成</v>
          </cell>
          <cell r="G3187" t="str">
            <v>6800010-E411</v>
          </cell>
          <cell r="H3187" t="str">
            <v>EA</v>
          </cell>
          <cell r="I3187">
            <v>203</v>
          </cell>
          <cell r="J3187">
            <v>331.98766574899997</v>
          </cell>
          <cell r="K3187">
            <v>352.6978770746</v>
          </cell>
          <cell r="L3187">
            <v>67393.496147047001</v>
          </cell>
          <cell r="M3187">
            <v>268</v>
          </cell>
          <cell r="N3187">
            <v>332.55453400480002</v>
          </cell>
          <cell r="O3187">
            <v>352.6978770746</v>
          </cell>
          <cell r="P3187">
            <v>-20.1433430698</v>
          </cell>
          <cell r="Q3187">
            <v>89124.615113286403</v>
          </cell>
          <cell r="R3187">
            <v>-292</v>
          </cell>
        </row>
        <row r="3188">
          <cell r="E3188" t="str">
            <v>SLT0002529</v>
          </cell>
          <cell r="F3188" t="str">
            <v>主靠背总成-前座</v>
          </cell>
          <cell r="G3188" t="str">
            <v>6905020-E411</v>
          </cell>
          <cell r="H3188" t="str">
            <v>EA</v>
          </cell>
          <cell r="I3188">
            <v>1018</v>
          </cell>
          <cell r="J3188">
            <v>163.4724433865</v>
          </cell>
          <cell r="K3188">
            <v>172.1792351295</v>
          </cell>
          <cell r="L3188">
            <v>166414.947367457</v>
          </cell>
          <cell r="M3188">
            <v>762</v>
          </cell>
          <cell r="N3188">
            <v>169.03563988280001</v>
          </cell>
          <cell r="O3188">
            <v>172.1792351295</v>
          </cell>
          <cell r="P3188">
            <v>-3.1435952466999999</v>
          </cell>
          <cell r="Q3188">
            <v>128805.157590694</v>
          </cell>
          <cell r="R3188">
            <v>-1421</v>
          </cell>
        </row>
        <row r="3189">
          <cell r="E3189" t="str">
            <v>SLT0002530</v>
          </cell>
          <cell r="F3189" t="str">
            <v>副靠背总成-前座</v>
          </cell>
          <cell r="G3189" t="str">
            <v>6905100-E411</v>
          </cell>
          <cell r="H3189" t="str">
            <v>EA</v>
          </cell>
          <cell r="I3189">
            <v>1019</v>
          </cell>
          <cell r="J3189">
            <v>124.8968552669</v>
          </cell>
          <cell r="K3189">
            <v>128.4841071509</v>
          </cell>
          <cell r="L3189">
            <v>127269.895516971</v>
          </cell>
          <cell r="M3189">
            <v>764</v>
          </cell>
          <cell r="N3189">
            <v>129.08718426819999</v>
          </cell>
          <cell r="O3189">
            <v>128.4841071509</v>
          </cell>
          <cell r="P3189">
            <v>0.60307711730000002</v>
          </cell>
          <cell r="Q3189">
            <v>98622.608780904804</v>
          </cell>
          <cell r="R3189">
            <v>-1419</v>
          </cell>
        </row>
        <row r="3190">
          <cell r="E3190" t="str">
            <v>SLT0002531</v>
          </cell>
          <cell r="F3190" t="str">
            <v>坐垫总成-前座</v>
          </cell>
          <cell r="G3190" t="str">
            <v>6903010-E411</v>
          </cell>
          <cell r="H3190" t="str">
            <v>EA</v>
          </cell>
          <cell r="I3190">
            <v>1047</v>
          </cell>
          <cell r="J3190">
            <v>120.22308392710001</v>
          </cell>
          <cell r="K3190">
            <v>125.20000670100001</v>
          </cell>
          <cell r="L3190">
            <v>125873.568871674</v>
          </cell>
          <cell r="M3190">
            <v>685</v>
          </cell>
          <cell r="N3190">
            <v>124.5253999813</v>
          </cell>
          <cell r="O3190">
            <v>125.20000670100001</v>
          </cell>
          <cell r="P3190">
            <v>-0.67460671969999997</v>
          </cell>
          <cell r="Q3190">
            <v>85299.898987190507</v>
          </cell>
          <cell r="R3190">
            <v>-1419</v>
          </cell>
        </row>
        <row r="3191">
          <cell r="E3191" t="str">
            <v>SLT0002566</v>
          </cell>
          <cell r="F3191" t="str">
            <v>驾驶员靠背泡沫无纺布</v>
          </cell>
          <cell r="H3191" t="str">
            <v>EA</v>
          </cell>
          <cell r="I3191">
            <v>0</v>
          </cell>
          <cell r="J3191">
            <v>1.26</v>
          </cell>
          <cell r="K3191">
            <v>1.26</v>
          </cell>
          <cell r="L3191">
            <v>0</v>
          </cell>
          <cell r="M3191">
            <v>772</v>
          </cell>
          <cell r="N3191">
            <v>1.26</v>
          </cell>
          <cell r="O3191">
            <v>1.26</v>
          </cell>
          <cell r="P3191">
            <v>0</v>
          </cell>
          <cell r="Q3191">
            <v>972.72</v>
          </cell>
          <cell r="R3191">
            <v>-772</v>
          </cell>
        </row>
        <row r="3192">
          <cell r="E3192" t="str">
            <v>SLT0002569</v>
          </cell>
          <cell r="F3192" t="str">
            <v>驾驶员靠背护面总成</v>
          </cell>
          <cell r="G3192" t="str">
            <v>J7F-AA95通风</v>
          </cell>
          <cell r="H3192" t="str">
            <v>EA</v>
          </cell>
          <cell r="I3192">
            <v>1</v>
          </cell>
          <cell r="J3192">
            <v>42.881346559000001</v>
          </cell>
          <cell r="K3192">
            <v>44.6291809907</v>
          </cell>
          <cell r="L3192">
            <v>42.881346559000001</v>
          </cell>
          <cell r="M3192">
            <v>0</v>
          </cell>
          <cell r="N3192">
            <v>44.523331982199998</v>
          </cell>
          <cell r="O3192">
            <v>44.6291809907</v>
          </cell>
          <cell r="P3192">
            <v>-0.10584900849999999</v>
          </cell>
          <cell r="Q3192">
            <v>0</v>
          </cell>
          <cell r="R3192">
            <v>0</v>
          </cell>
        </row>
        <row r="3193">
          <cell r="E3193" t="str">
            <v>SLT0002571</v>
          </cell>
          <cell r="F3193" t="str">
            <v>k1正司机背布套新面料</v>
          </cell>
          <cell r="G3193" t="str">
            <v>宽车</v>
          </cell>
          <cell r="H3193" t="str">
            <v>EA</v>
          </cell>
          <cell r="I3193">
            <v>511</v>
          </cell>
          <cell r="J3193">
            <v>22.617546215899999</v>
          </cell>
          <cell r="K3193">
            <v>24.51</v>
          </cell>
          <cell r="L3193">
            <v>11557.566116324901</v>
          </cell>
          <cell r="M3193">
            <v>0</v>
          </cell>
          <cell r="N3193">
            <v>23.3770736769</v>
          </cell>
          <cell r="O3193">
            <v>24.51</v>
          </cell>
          <cell r="P3193">
            <v>-1.1329263231</v>
          </cell>
          <cell r="Q3193">
            <v>0</v>
          </cell>
          <cell r="R3193">
            <v>0</v>
          </cell>
        </row>
        <row r="3194">
          <cell r="E3194" t="str">
            <v>SLT0002572</v>
          </cell>
          <cell r="F3194" t="str">
            <v>k1司机座布套（新面料）</v>
          </cell>
          <cell r="H3194" t="str">
            <v>EA</v>
          </cell>
          <cell r="I3194">
            <v>124</v>
          </cell>
          <cell r="J3194">
            <v>16.9083460248</v>
          </cell>
          <cell r="K3194">
            <v>18.3231</v>
          </cell>
          <cell r="L3194">
            <v>2096.6349070751999</v>
          </cell>
          <cell r="M3194">
            <v>0</v>
          </cell>
          <cell r="N3194">
            <v>17.476150905299999</v>
          </cell>
          <cell r="O3194">
            <v>18.3231</v>
          </cell>
          <cell r="P3194">
            <v>-0.84694909470000002</v>
          </cell>
          <cell r="Q3194">
            <v>0</v>
          </cell>
          <cell r="R3194">
            <v>0</v>
          </cell>
        </row>
        <row r="3195">
          <cell r="E3195" t="str">
            <v>SLT0002581</v>
          </cell>
          <cell r="F3195" t="str">
            <v>k1左侧翻背布套新面料</v>
          </cell>
          <cell r="H3195" t="str">
            <v>EA</v>
          </cell>
          <cell r="I3195">
            <v>10</v>
          </cell>
          <cell r="J3195">
            <v>32.326480895700001</v>
          </cell>
          <cell r="K3195">
            <v>35.031300000000002</v>
          </cell>
          <cell r="L3195">
            <v>323.26480895700001</v>
          </cell>
          <cell r="M3195">
            <v>0</v>
          </cell>
          <cell r="N3195">
            <v>33.412047372300002</v>
          </cell>
          <cell r="O3195">
            <v>35.031300000000002</v>
          </cell>
          <cell r="P3195">
            <v>-1.6192526276999999</v>
          </cell>
          <cell r="Q3195">
            <v>0</v>
          </cell>
          <cell r="R3195">
            <v>0</v>
          </cell>
        </row>
        <row r="3196">
          <cell r="E3196" t="str">
            <v>SLT0002588</v>
          </cell>
          <cell r="F3196" t="str">
            <v>k1宽车左舵双人座布套</v>
          </cell>
          <cell r="G3196" t="str">
            <v>新面料</v>
          </cell>
          <cell r="H3196" t="str">
            <v>EA</v>
          </cell>
          <cell r="I3196">
            <v>205</v>
          </cell>
          <cell r="J3196">
            <v>30.4197230113</v>
          </cell>
          <cell r="K3196">
            <v>32.965000000000003</v>
          </cell>
          <cell r="L3196">
            <v>6236.0432173165</v>
          </cell>
          <cell r="M3196">
            <v>0</v>
          </cell>
          <cell r="N3196">
            <v>31.441258007199998</v>
          </cell>
          <cell r="O3196">
            <v>32.965000000000003</v>
          </cell>
          <cell r="P3196">
            <v>-1.5237419928</v>
          </cell>
          <cell r="Q3196">
            <v>0</v>
          </cell>
          <cell r="R3196">
            <v>0</v>
          </cell>
        </row>
        <row r="3197">
          <cell r="E3197" t="str">
            <v>SLT0002589</v>
          </cell>
          <cell r="F3197" t="str">
            <v>k1左舵二三上小背布套</v>
          </cell>
          <cell r="G3197" t="str">
            <v>（新面料）</v>
          </cell>
          <cell r="H3197" t="str">
            <v>EA</v>
          </cell>
          <cell r="I3197">
            <v>166</v>
          </cell>
          <cell r="J3197">
            <v>21.949078224099999</v>
          </cell>
          <cell r="K3197">
            <v>23.785599999999999</v>
          </cell>
          <cell r="L3197">
            <v>3643.5469852005999</v>
          </cell>
          <cell r="M3197">
            <v>0</v>
          </cell>
          <cell r="N3197">
            <v>22.686157635600001</v>
          </cell>
          <cell r="O3197">
            <v>23.785599999999999</v>
          </cell>
          <cell r="P3197">
            <v>-1.0994423644</v>
          </cell>
          <cell r="Q3197">
            <v>0</v>
          </cell>
          <cell r="R3197">
            <v>0</v>
          </cell>
        </row>
        <row r="3198">
          <cell r="E3198" t="str">
            <v>SLT0002590</v>
          </cell>
          <cell r="F3198" t="str">
            <v>k1左舵二三中间背布套</v>
          </cell>
          <cell r="G3198" t="str">
            <v>(新面料）</v>
          </cell>
          <cell r="H3198" t="str">
            <v>EA</v>
          </cell>
          <cell r="I3198">
            <v>540</v>
          </cell>
          <cell r="J3198">
            <v>21.949078224099999</v>
          </cell>
          <cell r="K3198">
            <v>23.785599999999999</v>
          </cell>
          <cell r="L3198">
            <v>11852.502241014001</v>
          </cell>
          <cell r="M3198">
            <v>0</v>
          </cell>
          <cell r="N3198">
            <v>22.686157635600001</v>
          </cell>
          <cell r="O3198">
            <v>23.785599999999999</v>
          </cell>
          <cell r="P3198">
            <v>-1.0994423644</v>
          </cell>
          <cell r="Q3198">
            <v>0</v>
          </cell>
          <cell r="R3198">
            <v>0</v>
          </cell>
        </row>
        <row r="3199">
          <cell r="E3199" t="str">
            <v>SLT0002591</v>
          </cell>
          <cell r="F3199" t="str">
            <v>k1宽车左一排三人座布套</v>
          </cell>
          <cell r="G3199" t="str">
            <v>（新面料）新状态</v>
          </cell>
          <cell r="H3199" t="str">
            <v>EA</v>
          </cell>
          <cell r="I3199">
            <v>14</v>
          </cell>
          <cell r="J3199">
            <v>37.890618734</v>
          </cell>
          <cell r="K3199">
            <v>41.061</v>
          </cell>
          <cell r="L3199">
            <v>530.46866227600003</v>
          </cell>
          <cell r="M3199">
            <v>0</v>
          </cell>
          <cell r="N3199">
            <v>39.163036403299998</v>
          </cell>
          <cell r="O3199">
            <v>41.061</v>
          </cell>
          <cell r="P3199">
            <v>-1.8979635966999999</v>
          </cell>
          <cell r="Q3199">
            <v>0</v>
          </cell>
          <cell r="R3199">
            <v>0</v>
          </cell>
        </row>
        <row r="3200">
          <cell r="E3200" t="str">
            <v>SLT0002592</v>
          </cell>
          <cell r="F3200" t="str">
            <v>k1左舵二排单人座布套</v>
          </cell>
          <cell r="G3200" t="str">
            <v>新面料</v>
          </cell>
          <cell r="H3200" t="str">
            <v>EA</v>
          </cell>
          <cell r="I3200">
            <v>235</v>
          </cell>
          <cell r="J3200">
            <v>13.105165487300001</v>
          </cell>
          <cell r="K3200">
            <v>14.201700000000001</v>
          </cell>
          <cell r="L3200">
            <v>3079.7138895154999</v>
          </cell>
          <cell r="M3200">
            <v>0</v>
          </cell>
          <cell r="N3200">
            <v>13.5452544772</v>
          </cell>
          <cell r="O3200">
            <v>14.201700000000001</v>
          </cell>
          <cell r="P3200">
            <v>-0.65644552280000001</v>
          </cell>
          <cell r="Q3200">
            <v>0</v>
          </cell>
          <cell r="R3200">
            <v>0</v>
          </cell>
        </row>
        <row r="3201">
          <cell r="E3201" t="str">
            <v>SLT0002593</v>
          </cell>
          <cell r="F3201" t="str">
            <v>k1左舵三排单人座布套</v>
          </cell>
          <cell r="G3201" t="str">
            <v>新面料</v>
          </cell>
          <cell r="H3201" t="str">
            <v>EA</v>
          </cell>
          <cell r="I3201">
            <v>60</v>
          </cell>
          <cell r="J3201">
            <v>13.1819414908</v>
          </cell>
          <cell r="K3201">
            <v>14.2849</v>
          </cell>
          <cell r="L3201">
            <v>790.91648944799999</v>
          </cell>
          <cell r="M3201">
            <v>0</v>
          </cell>
          <cell r="N3201">
            <v>13.6246087216</v>
          </cell>
          <cell r="O3201">
            <v>14.2849</v>
          </cell>
          <cell r="P3201">
            <v>-0.66029127840000001</v>
          </cell>
          <cell r="Q3201">
            <v>0</v>
          </cell>
          <cell r="R3201">
            <v>0</v>
          </cell>
        </row>
        <row r="3202">
          <cell r="E3202" t="str">
            <v>SLT0002594</v>
          </cell>
          <cell r="F3202" t="str">
            <v>k1左舵二三排单人背布套</v>
          </cell>
          <cell r="G3202" t="str">
            <v>（新面料）</v>
          </cell>
          <cell r="H3202" t="str">
            <v>EA</v>
          </cell>
          <cell r="I3202">
            <v>97</v>
          </cell>
          <cell r="J3202">
            <v>17.623876230299999</v>
          </cell>
          <cell r="K3202">
            <v>19.098500000000001</v>
          </cell>
          <cell r="L3202">
            <v>1709.5159943391</v>
          </cell>
          <cell r="M3202">
            <v>0</v>
          </cell>
          <cell r="N3202">
            <v>18.2157095723</v>
          </cell>
          <cell r="O3202">
            <v>19.098500000000001</v>
          </cell>
          <cell r="P3202">
            <v>-0.88279042770000005</v>
          </cell>
          <cell r="Q3202">
            <v>0</v>
          </cell>
          <cell r="R3202">
            <v>0</v>
          </cell>
        </row>
        <row r="3203">
          <cell r="E3203" t="str">
            <v>SLT0002611</v>
          </cell>
          <cell r="F3203" t="str">
            <v>k1四排单人背</v>
          </cell>
          <cell r="H3203" t="str">
            <v>EA</v>
          </cell>
          <cell r="I3203">
            <v>181</v>
          </cell>
          <cell r="J3203">
            <v>20.113467333300001</v>
          </cell>
          <cell r="K3203">
            <v>21.796399999999998</v>
          </cell>
          <cell r="L3203">
            <v>3640.5375873273001</v>
          </cell>
          <cell r="M3203">
            <v>0</v>
          </cell>
          <cell r="N3203">
            <v>20.788904475300001</v>
          </cell>
          <cell r="O3203">
            <v>21.796399999999998</v>
          </cell>
          <cell r="P3203">
            <v>-1.0074955246999999</v>
          </cell>
          <cell r="Q3203">
            <v>0</v>
          </cell>
          <cell r="R3203">
            <v>0</v>
          </cell>
        </row>
        <row r="3204">
          <cell r="E3204" t="str">
            <v>SLT0002614</v>
          </cell>
          <cell r="F3204" t="str">
            <v>k1四排双人上小背</v>
          </cell>
          <cell r="G3204" t="str">
            <v>（新面料）</v>
          </cell>
          <cell r="H3204" t="str">
            <v>EA</v>
          </cell>
          <cell r="I3204">
            <v>30</v>
          </cell>
          <cell r="J3204">
            <v>20.113467333300001</v>
          </cell>
          <cell r="K3204">
            <v>21.796399999999998</v>
          </cell>
          <cell r="L3204">
            <v>603.40401999899996</v>
          </cell>
          <cell r="M3204">
            <v>0</v>
          </cell>
          <cell r="N3204">
            <v>20.788904475300001</v>
          </cell>
          <cell r="O3204">
            <v>21.796399999999998</v>
          </cell>
          <cell r="P3204">
            <v>-1.0074955246999999</v>
          </cell>
          <cell r="Q3204">
            <v>0</v>
          </cell>
          <cell r="R3204">
            <v>0</v>
          </cell>
        </row>
        <row r="3205">
          <cell r="E3205" t="str">
            <v>SLT0002615</v>
          </cell>
          <cell r="F3205" t="str">
            <v>K1四排双人中间背布套</v>
          </cell>
          <cell r="G3205" t="str">
            <v>（新面料）</v>
          </cell>
          <cell r="H3205" t="str">
            <v>EA</v>
          </cell>
          <cell r="I3205">
            <v>213</v>
          </cell>
          <cell r="J3205">
            <v>20.113467333300001</v>
          </cell>
          <cell r="K3205">
            <v>21.796399999999998</v>
          </cell>
          <cell r="L3205">
            <v>4284.1685419928999</v>
          </cell>
          <cell r="M3205">
            <v>0</v>
          </cell>
          <cell r="N3205">
            <v>20.788904475300001</v>
          </cell>
          <cell r="O3205">
            <v>21.796399999999998</v>
          </cell>
          <cell r="P3205">
            <v>-1.0074955246999999</v>
          </cell>
          <cell r="Q3205">
            <v>0</v>
          </cell>
          <cell r="R3205">
            <v>0</v>
          </cell>
        </row>
        <row r="3206">
          <cell r="E3206" t="str">
            <v>SLT0002620</v>
          </cell>
          <cell r="F3206" t="str">
            <v>k1窄车三排三人座布套</v>
          </cell>
          <cell r="G3206" t="str">
            <v>（新面料）</v>
          </cell>
          <cell r="H3206" t="str">
            <v>EA</v>
          </cell>
          <cell r="I3206">
            <v>28</v>
          </cell>
          <cell r="J3206">
            <v>43.241869264599998</v>
          </cell>
          <cell r="K3206">
            <v>46.86</v>
          </cell>
          <cell r="L3206">
            <v>1210.7723394088</v>
          </cell>
          <cell r="M3206">
            <v>0</v>
          </cell>
          <cell r="N3206">
            <v>44.693989086000002</v>
          </cell>
          <cell r="O3206">
            <v>46.86</v>
          </cell>
          <cell r="P3206">
            <v>-2.1660109140000001</v>
          </cell>
          <cell r="Q3206">
            <v>0</v>
          </cell>
          <cell r="R3206">
            <v>0</v>
          </cell>
        </row>
        <row r="3207">
          <cell r="E3207" t="str">
            <v>SLT0002649</v>
          </cell>
          <cell r="F3207" t="str">
            <v>K1标准窄车副司机背布套</v>
          </cell>
          <cell r="H3207" t="str">
            <v>EA</v>
          </cell>
          <cell r="I3207">
            <v>48</v>
          </cell>
          <cell r="J3207">
            <v>18.6726253643</v>
          </cell>
          <cell r="K3207">
            <v>20.234999999999999</v>
          </cell>
          <cell r="L3207">
            <v>896.28601748640006</v>
          </cell>
          <cell r="M3207">
            <v>0</v>
          </cell>
          <cell r="N3207">
            <v>19.299677105299999</v>
          </cell>
          <cell r="O3207">
            <v>20.234999999999999</v>
          </cell>
          <cell r="P3207">
            <v>-0.93532289469999996</v>
          </cell>
          <cell r="Q3207">
            <v>0</v>
          </cell>
          <cell r="R3207">
            <v>0</v>
          </cell>
        </row>
        <row r="3208">
          <cell r="E3208" t="str">
            <v>SLT0002690</v>
          </cell>
          <cell r="F3208" t="str">
            <v>虎威2060小背骨架</v>
          </cell>
          <cell r="H3208" t="str">
            <v>EA</v>
          </cell>
          <cell r="I3208">
            <v>168</v>
          </cell>
          <cell r="J3208">
            <v>13.587230201400001</v>
          </cell>
          <cell r="K3208">
            <v>14.7241</v>
          </cell>
          <cell r="L3208">
            <v>2282.6546738351999</v>
          </cell>
          <cell r="M3208">
            <v>1082</v>
          </cell>
          <cell r="N3208">
            <v>14.043507569399999</v>
          </cell>
          <cell r="O3208">
            <v>14.7241</v>
          </cell>
          <cell r="P3208">
            <v>-0.68059243059999996</v>
          </cell>
          <cell r="Q3208">
            <v>15195.0751900908</v>
          </cell>
          <cell r="R3208">
            <v>-1129.7142857240001</v>
          </cell>
        </row>
        <row r="3209">
          <cell r="E3209" t="str">
            <v>SLT0002692</v>
          </cell>
          <cell r="F3209" t="str">
            <v>驾驶员头枕杆</v>
          </cell>
          <cell r="G3209" t="str">
            <v>J7F/虎V</v>
          </cell>
          <cell r="H3209" t="str">
            <v>EA</v>
          </cell>
          <cell r="I3209">
            <v>5149</v>
          </cell>
          <cell r="J3209">
            <v>4.7062213668000004</v>
          </cell>
          <cell r="K3209">
            <v>5.0999999999999996</v>
          </cell>
          <cell r="L3209">
            <v>24232.333817653202</v>
          </cell>
          <cell r="M3209">
            <v>0</v>
          </cell>
          <cell r="N3209">
            <v>4.8642625765999998</v>
          </cell>
          <cell r="O3209">
            <v>5.0999999999999996</v>
          </cell>
          <cell r="P3209">
            <v>-0.23573742340000001</v>
          </cell>
          <cell r="Q3209">
            <v>0</v>
          </cell>
          <cell r="R3209">
            <v>-3568</v>
          </cell>
        </row>
        <row r="3210">
          <cell r="E3210" t="str">
            <v>SLT0002693</v>
          </cell>
          <cell r="F3210" t="str">
            <v>驾驶员头枕泡沫</v>
          </cell>
          <cell r="G3210" t="str">
            <v>J7F-BA95</v>
          </cell>
          <cell r="H3210" t="str">
            <v>EA</v>
          </cell>
          <cell r="I3210">
            <v>582</v>
          </cell>
          <cell r="J3210">
            <v>6.3980618087999996</v>
          </cell>
          <cell r="K3210">
            <v>6.9333999999999998</v>
          </cell>
          <cell r="L3210">
            <v>3723.6719727216</v>
          </cell>
          <cell r="M3210">
            <v>2278</v>
          </cell>
          <cell r="N3210">
            <v>6.6129172839999999</v>
          </cell>
          <cell r="O3210">
            <v>6.9333999999999998</v>
          </cell>
          <cell r="P3210">
            <v>-0.320482716</v>
          </cell>
          <cell r="Q3210">
            <v>15064.225572952</v>
          </cell>
          <cell r="R3210">
            <v>-2070</v>
          </cell>
        </row>
        <row r="3211">
          <cell r="E3211" t="str">
            <v>SLT0002696</v>
          </cell>
          <cell r="F3211" t="str">
            <v>副驾驶员座椅座垫骨架总成</v>
          </cell>
          <cell r="G3211" t="str">
            <v>J7F-BA97</v>
          </cell>
          <cell r="H3211" t="str">
            <v>EA</v>
          </cell>
          <cell r="I3211">
            <v>124</v>
          </cell>
          <cell r="J3211">
            <v>14.598514122199999</v>
          </cell>
          <cell r="K3211">
            <v>15.82</v>
          </cell>
          <cell r="L3211">
            <v>1810.2157511528001</v>
          </cell>
          <cell r="M3211">
            <v>820</v>
          </cell>
          <cell r="N3211">
            <v>15.088751757200001</v>
          </cell>
          <cell r="O3211">
            <v>15.82</v>
          </cell>
          <cell r="P3211">
            <v>-0.7312482428</v>
          </cell>
          <cell r="Q3211">
            <v>12372.776440903999</v>
          </cell>
          <cell r="R3211">
            <v>-271</v>
          </cell>
        </row>
        <row r="3212">
          <cell r="E3212" t="str">
            <v>SLT0002703</v>
          </cell>
          <cell r="F3212" t="str">
            <v>M4亮白PET标签纸</v>
          </cell>
          <cell r="G3212" t="str">
            <v>60*20*2000张（单排）</v>
          </cell>
          <cell r="H3212" t="str">
            <v>EA</v>
          </cell>
          <cell r="I3212">
            <v>0</v>
          </cell>
          <cell r="J3212">
            <v>3.1E-2</v>
          </cell>
          <cell r="K3212">
            <v>3.1E-2</v>
          </cell>
          <cell r="L3212">
            <v>0</v>
          </cell>
          <cell r="M3212">
            <v>64000</v>
          </cell>
          <cell r="N3212">
            <v>3.1E-2</v>
          </cell>
          <cell r="O3212">
            <v>3.1E-2</v>
          </cell>
          <cell r="P3212">
            <v>0</v>
          </cell>
          <cell r="Q3212">
            <v>1984</v>
          </cell>
          <cell r="R3212">
            <v>-64000</v>
          </cell>
        </row>
        <row r="3213">
          <cell r="E3213" t="str">
            <v>SLT0002737</v>
          </cell>
          <cell r="F3213" t="str">
            <v>左欧马可正出口手柄灰色</v>
          </cell>
          <cell r="G3213" t="str">
            <v>L0681010016A0靠背</v>
          </cell>
          <cell r="H3213" t="str">
            <v>EA</v>
          </cell>
          <cell r="I3213">
            <v>3</v>
          </cell>
          <cell r="J3213">
            <v>179.5870477613</v>
          </cell>
          <cell r="K3213">
            <v>189.4892054588</v>
          </cell>
          <cell r="L3213">
            <v>538.76114328389997</v>
          </cell>
          <cell r="M3213">
            <v>0</v>
          </cell>
          <cell r="N3213">
            <v>185.90704291500001</v>
          </cell>
          <cell r="O3213">
            <v>189.4892054588</v>
          </cell>
          <cell r="P3213">
            <v>-3.5821625438</v>
          </cell>
          <cell r="Q3213">
            <v>0</v>
          </cell>
          <cell r="R3213">
            <v>0</v>
          </cell>
        </row>
        <row r="3214">
          <cell r="E3214" t="str">
            <v>SLT0002738</v>
          </cell>
          <cell r="F3214" t="str">
            <v>左欧马可正出口手柄灰色座</v>
          </cell>
          <cell r="G3214" t="str">
            <v>L0681010016A0座垫</v>
          </cell>
          <cell r="H3214" t="str">
            <v>EA</v>
          </cell>
          <cell r="I3214">
            <v>3</v>
          </cell>
          <cell r="J3214">
            <v>77.864940758399996</v>
          </cell>
          <cell r="K3214">
            <v>79.2558132578</v>
          </cell>
          <cell r="L3214">
            <v>233.59482227519999</v>
          </cell>
          <cell r="M3214">
            <v>0</v>
          </cell>
          <cell r="N3214">
            <v>80.747988375899993</v>
          </cell>
          <cell r="O3214">
            <v>79.2558132578</v>
          </cell>
          <cell r="P3214">
            <v>1.4921751181</v>
          </cell>
          <cell r="Q3214">
            <v>0</v>
          </cell>
          <cell r="R3214">
            <v>0</v>
          </cell>
        </row>
        <row r="3215">
          <cell r="E3215" t="str">
            <v>SLT0002751</v>
          </cell>
          <cell r="F3215" t="str">
            <v>副驶员海外欧马可棕色背</v>
          </cell>
          <cell r="G3215" t="str">
            <v>L0681020122A0大背</v>
          </cell>
          <cell r="H3215" t="str">
            <v>EA</v>
          </cell>
          <cell r="I3215">
            <v>25</v>
          </cell>
          <cell r="J3215">
            <v>137.96750550549999</v>
          </cell>
          <cell r="K3215">
            <v>142.5523312462</v>
          </cell>
          <cell r="L3215">
            <v>3449.1876376374998</v>
          </cell>
          <cell r="M3215">
            <v>0</v>
          </cell>
          <cell r="N3215">
            <v>143.0571766317</v>
          </cell>
          <cell r="O3215">
            <v>142.5523312462</v>
          </cell>
          <cell r="P3215">
            <v>0.50484538550000002</v>
          </cell>
          <cell r="Q3215">
            <v>0</v>
          </cell>
          <cell r="R3215">
            <v>0</v>
          </cell>
        </row>
        <row r="3216">
          <cell r="E3216" t="str">
            <v>SLT0002752</v>
          </cell>
          <cell r="F3216" t="str">
            <v>副驶员海外欧马可棕色小背</v>
          </cell>
          <cell r="G3216" t="str">
            <v>L0681020122A0小背</v>
          </cell>
          <cell r="H3216" t="str">
            <v>EA</v>
          </cell>
          <cell r="I3216">
            <v>25</v>
          </cell>
          <cell r="J3216">
            <v>118.83981603310001</v>
          </cell>
          <cell r="K3216">
            <v>122.65432543270001</v>
          </cell>
          <cell r="L3216">
            <v>2970.9954008274999</v>
          </cell>
          <cell r="M3216">
            <v>0</v>
          </cell>
          <cell r="N3216">
            <v>123.19603834439999</v>
          </cell>
          <cell r="O3216">
            <v>122.65432543270001</v>
          </cell>
          <cell r="P3216">
            <v>0.54171291170000002</v>
          </cell>
          <cell r="Q3216">
            <v>0</v>
          </cell>
          <cell r="R3216">
            <v>0</v>
          </cell>
        </row>
        <row r="3217">
          <cell r="E3217" t="str">
            <v>SLT0002753</v>
          </cell>
          <cell r="F3217" t="str">
            <v>副驶员海外欧马可棕色座</v>
          </cell>
          <cell r="G3217" t="str">
            <v>L0681020122A0副座</v>
          </cell>
          <cell r="H3217" t="str">
            <v>EA</v>
          </cell>
          <cell r="I3217">
            <v>25</v>
          </cell>
          <cell r="J3217">
            <v>124.71291754489999</v>
          </cell>
          <cell r="K3217">
            <v>129.01884069350001</v>
          </cell>
          <cell r="L3217">
            <v>3117.8229386224998</v>
          </cell>
          <cell r="M3217">
            <v>0</v>
          </cell>
          <cell r="N3217">
            <v>129.24538336879999</v>
          </cell>
          <cell r="O3217">
            <v>129.01884069350001</v>
          </cell>
          <cell r="P3217">
            <v>0.2265426753</v>
          </cell>
          <cell r="Q3217">
            <v>0</v>
          </cell>
          <cell r="R3217">
            <v>0</v>
          </cell>
        </row>
        <row r="3218">
          <cell r="E3218" t="str">
            <v>SLT0002769</v>
          </cell>
          <cell r="F3218" t="str">
            <v>驾驶员正座 精细化</v>
          </cell>
          <cell r="G3218" t="str">
            <v>L168100000023座垫</v>
          </cell>
          <cell r="H3218" t="str">
            <v>EA</v>
          </cell>
          <cell r="I3218">
            <v>3</v>
          </cell>
          <cell r="J3218">
            <v>63.679575296800003</v>
          </cell>
          <cell r="K3218">
            <v>63.883530864900003</v>
          </cell>
          <cell r="L3218">
            <v>191.0387258904</v>
          </cell>
          <cell r="M3218">
            <v>0</v>
          </cell>
          <cell r="N3218">
            <v>66.086259364</v>
          </cell>
          <cell r="O3218">
            <v>63.883530864900003</v>
          </cell>
          <cell r="P3218">
            <v>2.2027284991</v>
          </cell>
          <cell r="Q3218">
            <v>0</v>
          </cell>
          <cell r="R3218">
            <v>0</v>
          </cell>
        </row>
        <row r="3219">
          <cell r="E3219" t="str">
            <v>SLT0002770</v>
          </cell>
          <cell r="F3219" t="str">
            <v>副驾驶员副靠背 精细化</v>
          </cell>
          <cell r="G3219" t="str">
            <v>L168100000041大背</v>
          </cell>
          <cell r="H3219" t="str">
            <v>EA</v>
          </cell>
          <cell r="I3219">
            <v>2</v>
          </cell>
          <cell r="J3219">
            <v>126.9550141948</v>
          </cell>
          <cell r="K3219">
            <v>131.4331654728</v>
          </cell>
          <cell r="L3219">
            <v>253.9100283896</v>
          </cell>
          <cell r="M3219">
            <v>0</v>
          </cell>
          <cell r="N3219">
            <v>127.27770928130001</v>
          </cell>
          <cell r="O3219">
            <v>131.4331654728</v>
          </cell>
          <cell r="P3219">
            <v>-4.1554561914999999</v>
          </cell>
          <cell r="Q3219">
            <v>0</v>
          </cell>
          <cell r="R3219">
            <v>0</v>
          </cell>
        </row>
        <row r="3220">
          <cell r="E3220" t="str">
            <v>SLT0002773</v>
          </cell>
          <cell r="F3220" t="str">
            <v>副驾靠背总成</v>
          </cell>
          <cell r="G3220" t="str">
            <v>LG1613510160副背</v>
          </cell>
          <cell r="H3220" t="str">
            <v>EA</v>
          </cell>
          <cell r="I3220">
            <v>421</v>
          </cell>
          <cell r="J3220">
            <v>180.67120208759999</v>
          </cell>
          <cell r="K3220">
            <v>187.88534539450001</v>
          </cell>
          <cell r="L3220">
            <v>76062.576078879603</v>
          </cell>
          <cell r="M3220">
            <v>946</v>
          </cell>
          <cell r="N3220">
            <v>185.40125938450001</v>
          </cell>
          <cell r="O3220">
            <v>187.88534539450001</v>
          </cell>
          <cell r="P3220">
            <v>-2.48408601</v>
          </cell>
          <cell r="Q3220">
            <v>175389.591377737</v>
          </cell>
          <cell r="R3220">
            <v>-334</v>
          </cell>
        </row>
        <row r="3221">
          <cell r="E3221" t="str">
            <v>SLT0002774</v>
          </cell>
          <cell r="F3221" t="str">
            <v>中间座靠背总成</v>
          </cell>
          <cell r="G3221" t="str">
            <v>LG1613510160中间背</v>
          </cell>
          <cell r="H3221" t="str">
            <v>EA</v>
          </cell>
          <cell r="I3221">
            <v>435</v>
          </cell>
          <cell r="J3221">
            <v>131.63561328599999</v>
          </cell>
          <cell r="K3221">
            <v>136.6524276385</v>
          </cell>
          <cell r="L3221">
            <v>57261.491779409997</v>
          </cell>
          <cell r="M3221">
            <v>945</v>
          </cell>
          <cell r="N3221">
            <v>135.20922006020001</v>
          </cell>
          <cell r="O3221">
            <v>136.6524276385</v>
          </cell>
          <cell r="P3221">
            <v>-1.4432075783</v>
          </cell>
          <cell r="Q3221">
            <v>127772.71295688899</v>
          </cell>
          <cell r="R3221">
            <v>-334</v>
          </cell>
        </row>
        <row r="3222">
          <cell r="E3222" t="str">
            <v>SLT0002775</v>
          </cell>
          <cell r="F3222" t="str">
            <v>副驾座垫总成</v>
          </cell>
          <cell r="G3222" t="str">
            <v>LG1613510160副座</v>
          </cell>
          <cell r="H3222" t="str">
            <v>EA</v>
          </cell>
          <cell r="I3222">
            <v>435</v>
          </cell>
          <cell r="J3222">
            <v>107.7039235802</v>
          </cell>
          <cell r="K3222">
            <v>109.40422448850001</v>
          </cell>
          <cell r="L3222">
            <v>46851.206757387001</v>
          </cell>
          <cell r="M3222">
            <v>917</v>
          </cell>
          <cell r="N3222">
            <v>111.8351368535</v>
          </cell>
          <cell r="O3222">
            <v>109.40422448850001</v>
          </cell>
          <cell r="P3222">
            <v>2.4309123650000002</v>
          </cell>
          <cell r="Q3222">
            <v>102552.82049466</v>
          </cell>
          <cell r="R3222">
            <v>-334</v>
          </cell>
        </row>
        <row r="3223">
          <cell r="E3223" t="str">
            <v>SLT0002776</v>
          </cell>
          <cell r="F3223" t="str">
            <v>宽车标准副司机座椅</v>
          </cell>
          <cell r="G3223" t="str">
            <v>K168100000043</v>
          </cell>
          <cell r="H3223" t="str">
            <v>EA</v>
          </cell>
          <cell r="I3223">
            <v>1</v>
          </cell>
          <cell r="J3223">
            <v>371.925116575</v>
          </cell>
          <cell r="K3223">
            <v>395.68959460769997</v>
          </cell>
          <cell r="L3223">
            <v>371.925116575</v>
          </cell>
          <cell r="M3223">
            <v>0</v>
          </cell>
          <cell r="N3223">
            <v>395.68959460769997</v>
          </cell>
          <cell r="O3223">
            <v>395.68959460769997</v>
          </cell>
          <cell r="P3223">
            <v>0</v>
          </cell>
          <cell r="Q3223">
            <v>0</v>
          </cell>
          <cell r="R3223">
            <v>-1</v>
          </cell>
        </row>
        <row r="3224">
          <cell r="E3224" t="str">
            <v>SLT0002777</v>
          </cell>
          <cell r="F3224" t="str">
            <v>窄车标准副司机座椅</v>
          </cell>
          <cell r="G3224" t="str">
            <v>K168100000040</v>
          </cell>
          <cell r="H3224" t="str">
            <v>EA</v>
          </cell>
          <cell r="I3224">
            <v>1</v>
          </cell>
          <cell r="J3224">
            <v>364.41585832940001</v>
          </cell>
          <cell r="K3224">
            <v>387.5642036104</v>
          </cell>
          <cell r="L3224">
            <v>364.41585832940001</v>
          </cell>
          <cell r="M3224">
            <v>0</v>
          </cell>
          <cell r="N3224">
            <v>389.38844423730001</v>
          </cell>
          <cell r="O3224">
            <v>387.5642036104</v>
          </cell>
          <cell r="P3224">
            <v>1.8242406269</v>
          </cell>
          <cell r="Q3224">
            <v>0</v>
          </cell>
          <cell r="R3224">
            <v>0</v>
          </cell>
        </row>
        <row r="3225">
          <cell r="E3225" t="str">
            <v>SLT0002785</v>
          </cell>
          <cell r="F3225" t="str">
            <v>副驾驶员大靠背总成</v>
          </cell>
          <cell r="G3225" t="str">
            <v>L0681020031A1大背</v>
          </cell>
          <cell r="H3225" t="str">
            <v>EA</v>
          </cell>
          <cell r="I3225">
            <v>1</v>
          </cell>
          <cell r="J3225">
            <v>124.41054809160001</v>
          </cell>
          <cell r="K3225">
            <v>128.69117140399999</v>
          </cell>
          <cell r="L3225">
            <v>124.41054809160001</v>
          </cell>
          <cell r="M3225">
            <v>0</v>
          </cell>
          <cell r="N3225">
            <v>128.95384303829999</v>
          </cell>
          <cell r="O3225">
            <v>128.69117140399999</v>
          </cell>
          <cell r="P3225">
            <v>0.26267163430000001</v>
          </cell>
          <cell r="Q3225">
            <v>0</v>
          </cell>
          <cell r="R3225">
            <v>0</v>
          </cell>
        </row>
        <row r="3226">
          <cell r="E3226" t="str">
            <v>SLT0002786</v>
          </cell>
          <cell r="F3226" t="str">
            <v>副驾驶员小靠背总成</v>
          </cell>
          <cell r="G3226" t="str">
            <v>L0681020031A1小背</v>
          </cell>
          <cell r="H3226" t="str">
            <v>EA</v>
          </cell>
          <cell r="I3226">
            <v>1</v>
          </cell>
          <cell r="J3226">
            <v>107.66659960440001</v>
          </cell>
          <cell r="K3226">
            <v>110.54622440110001</v>
          </cell>
          <cell r="L3226">
            <v>107.66659960440001</v>
          </cell>
          <cell r="M3226">
            <v>0</v>
          </cell>
          <cell r="N3226">
            <v>111.6476103598</v>
          </cell>
          <cell r="O3226">
            <v>110.54622440110001</v>
          </cell>
          <cell r="P3226">
            <v>1.1013859586999999</v>
          </cell>
          <cell r="Q3226">
            <v>0</v>
          </cell>
          <cell r="R3226">
            <v>0</v>
          </cell>
        </row>
        <row r="3227">
          <cell r="E3227" t="str">
            <v>SLT0002787</v>
          </cell>
          <cell r="F3227" t="str">
            <v>副驾驶员座垫总成</v>
          </cell>
          <cell r="G3227" t="str">
            <v>L0681020031A1副座</v>
          </cell>
          <cell r="H3227" t="str">
            <v>EA</v>
          </cell>
          <cell r="I3227">
            <v>1</v>
          </cell>
          <cell r="J3227">
            <v>131.81538987389999</v>
          </cell>
          <cell r="K3227">
            <v>136.71559060280001</v>
          </cell>
          <cell r="L3227">
            <v>131.81538987389999</v>
          </cell>
          <cell r="M3227">
            <v>0</v>
          </cell>
          <cell r="N3227">
            <v>136.58636622079999</v>
          </cell>
          <cell r="O3227">
            <v>136.71559060280001</v>
          </cell>
          <cell r="P3227">
            <v>-0.129224382</v>
          </cell>
          <cell r="Q3227">
            <v>0</v>
          </cell>
          <cell r="R3227">
            <v>0</v>
          </cell>
        </row>
        <row r="3228">
          <cell r="E3228" t="str">
            <v>SLT0010053</v>
          </cell>
          <cell r="F3228" t="str">
            <v>J6F小背储物盒上盒</v>
          </cell>
          <cell r="H3228" t="str">
            <v>Ea</v>
          </cell>
          <cell r="I3228">
            <v>-16330</v>
          </cell>
          <cell r="J3228">
            <v>10.135844325100001</v>
          </cell>
          <cell r="K3228">
            <v>10.983930000000001</v>
          </cell>
          <cell r="L3228">
            <v>-165518.337828883</v>
          </cell>
          <cell r="M3228">
            <v>0</v>
          </cell>
          <cell r="N3228">
            <v>10.2753159556</v>
          </cell>
          <cell r="O3228">
            <v>10.983930000000001</v>
          </cell>
          <cell r="P3228">
            <v>-0.70861404439999998</v>
          </cell>
          <cell r="Q3228">
            <v>0</v>
          </cell>
          <cell r="R3228">
            <v>-1189</v>
          </cell>
        </row>
        <row r="3229">
          <cell r="E3229" t="str">
            <v>SLT0010054</v>
          </cell>
          <cell r="F3229" t="str">
            <v>J6F小背储物盒下盒</v>
          </cell>
          <cell r="H3229" t="str">
            <v>Ea</v>
          </cell>
          <cell r="I3229">
            <v>-16480</v>
          </cell>
          <cell r="J3229">
            <v>10.643940902900001</v>
          </cell>
          <cell r="K3229">
            <v>11.53454</v>
          </cell>
          <cell r="L3229">
            <v>-175412.146079792</v>
          </cell>
          <cell r="M3229">
            <v>0</v>
          </cell>
          <cell r="N3229">
            <v>10.7773173913</v>
          </cell>
          <cell r="O3229">
            <v>11.53454</v>
          </cell>
          <cell r="P3229">
            <v>-0.75722260870000002</v>
          </cell>
          <cell r="Q3229">
            <v>0</v>
          </cell>
          <cell r="R3229">
            <v>-1189</v>
          </cell>
        </row>
        <row r="3230">
          <cell r="E3230" t="str">
            <v>SLT0010087</v>
          </cell>
          <cell r="F3230" t="str">
            <v>KT-135-2-820mm*27mm副座</v>
          </cell>
          <cell r="G3230" t="str">
            <v>J7F-AA95副座护面</v>
          </cell>
          <cell r="H3230" t="str">
            <v>EA</v>
          </cell>
          <cell r="I3230">
            <v>2869</v>
          </cell>
          <cell r="J3230">
            <v>0.44183113540000002</v>
          </cell>
          <cell r="K3230">
            <v>0.4788</v>
          </cell>
          <cell r="L3230">
            <v>1267.6135274625999</v>
          </cell>
          <cell r="M3230">
            <v>0</v>
          </cell>
          <cell r="N3230">
            <v>0.45666841600000002</v>
          </cell>
          <cell r="O3230">
            <v>0.4788</v>
          </cell>
          <cell r="P3230">
            <v>-2.2131583999999999E-2</v>
          </cell>
          <cell r="Q3230">
            <v>0</v>
          </cell>
          <cell r="R3230">
            <v>-1060</v>
          </cell>
        </row>
        <row r="3231">
          <cell r="E3231" t="str">
            <v>SLT0010088</v>
          </cell>
          <cell r="F3231" t="str">
            <v>KT-135-2-255mm*27mm副座</v>
          </cell>
          <cell r="G3231" t="str">
            <v>J7F-AA95副座护面</v>
          </cell>
          <cell r="H3231" t="str">
            <v>EA</v>
          </cell>
          <cell r="I3231">
            <v>2980</v>
          </cell>
          <cell r="J3231">
            <v>0.13740320810000001</v>
          </cell>
          <cell r="K3231">
            <v>0.1489</v>
          </cell>
          <cell r="L3231">
            <v>409.46156013799998</v>
          </cell>
          <cell r="M3231">
            <v>0</v>
          </cell>
          <cell r="N3231">
            <v>0.1420173917</v>
          </cell>
          <cell r="O3231">
            <v>0.1489</v>
          </cell>
          <cell r="P3231">
            <v>-6.8826082999999998E-3</v>
          </cell>
          <cell r="Q3231">
            <v>0</v>
          </cell>
          <cell r="R3231">
            <v>-1060</v>
          </cell>
        </row>
        <row r="3232">
          <cell r="E3232" t="str">
            <v>SLT0010089</v>
          </cell>
          <cell r="F3232" t="str">
            <v>KT-135-2-770mm*27mm副座</v>
          </cell>
          <cell r="G3232" t="str">
            <v>J7F-AA95副座护面</v>
          </cell>
          <cell r="H3232" t="str">
            <v>EA</v>
          </cell>
          <cell r="I3232">
            <v>2925</v>
          </cell>
          <cell r="J3232">
            <v>0.4148857111</v>
          </cell>
          <cell r="K3232">
            <v>0.4496</v>
          </cell>
          <cell r="L3232">
            <v>1213.5407049675</v>
          </cell>
          <cell r="M3232">
            <v>0</v>
          </cell>
          <cell r="N3232">
            <v>0.42881812829999999</v>
          </cell>
          <cell r="O3232">
            <v>0.4496</v>
          </cell>
          <cell r="P3232">
            <v>-2.0781871699999999E-2</v>
          </cell>
          <cell r="Q3232">
            <v>0</v>
          </cell>
          <cell r="R3232">
            <v>-1180</v>
          </cell>
        </row>
        <row r="3233">
          <cell r="E3233" t="str">
            <v>SLT0010090</v>
          </cell>
          <cell r="F3233" t="str">
            <v>KT-135-2-285mm*27mm副座</v>
          </cell>
          <cell r="G3233" t="str">
            <v>J7F-AA95副座护面</v>
          </cell>
          <cell r="H3233" t="str">
            <v>EA</v>
          </cell>
          <cell r="I3233">
            <v>3049</v>
          </cell>
          <cell r="J3233">
            <v>0.15355200690000001</v>
          </cell>
          <cell r="K3233">
            <v>0.16639999999999999</v>
          </cell>
          <cell r="L3233">
            <v>468.18006903809999</v>
          </cell>
          <cell r="M3233">
            <v>0</v>
          </cell>
          <cell r="N3233">
            <v>0.15870848879999999</v>
          </cell>
          <cell r="O3233">
            <v>0.16639999999999999</v>
          </cell>
          <cell r="P3233">
            <v>-7.6915111999999999E-3</v>
          </cell>
          <cell r="Q3233">
            <v>0</v>
          </cell>
          <cell r="R3233">
            <v>-1180</v>
          </cell>
        </row>
        <row r="3234">
          <cell r="E3234" t="str">
            <v>SLT0010091</v>
          </cell>
          <cell r="F3234" t="str">
            <v>KT-135-2-365mm*27mm副座</v>
          </cell>
          <cell r="G3234" t="str">
            <v>J7F-AA95副座护面</v>
          </cell>
          <cell r="H3234" t="str">
            <v>EA</v>
          </cell>
          <cell r="I3234">
            <v>3389</v>
          </cell>
          <cell r="J3234">
            <v>0.1967385089</v>
          </cell>
          <cell r="K3234">
            <v>0.2132</v>
          </cell>
          <cell r="L3234">
            <v>666.74680666209997</v>
          </cell>
          <cell r="M3234">
            <v>0</v>
          </cell>
          <cell r="N3234">
            <v>0.20334525119999999</v>
          </cell>
          <cell r="O3234">
            <v>0.2132</v>
          </cell>
          <cell r="P3234">
            <v>-9.8547488000000003E-3</v>
          </cell>
          <cell r="Q3234">
            <v>0</v>
          </cell>
          <cell r="R3234">
            <v>-1180</v>
          </cell>
        </row>
        <row r="3235">
          <cell r="E3235" t="str">
            <v>SLT0010094</v>
          </cell>
          <cell r="F3235" t="str">
            <v>KT-135-2-360mm*25mm正背</v>
          </cell>
          <cell r="G3235" t="str">
            <v>J7F-BA95正背护面用</v>
          </cell>
          <cell r="H3235" t="str">
            <v>EA</v>
          </cell>
          <cell r="I3235">
            <v>3000</v>
          </cell>
          <cell r="J3235">
            <v>0.1938778645</v>
          </cell>
          <cell r="K3235">
            <v>0.21010000000000001</v>
          </cell>
          <cell r="L3235">
            <v>581.63359349999996</v>
          </cell>
          <cell r="M3235">
            <v>0</v>
          </cell>
          <cell r="N3235">
            <v>0.2003885426</v>
          </cell>
          <cell r="O3235">
            <v>0.21010000000000001</v>
          </cell>
          <cell r="P3235">
            <v>-9.7114573999999999E-3</v>
          </cell>
          <cell r="Q3235">
            <v>0</v>
          </cell>
          <cell r="R3235">
            <v>-850</v>
          </cell>
        </row>
        <row r="3236">
          <cell r="E3236" t="str">
            <v>SLT0010095</v>
          </cell>
          <cell r="F3236" t="str">
            <v>KT-135-2-290mm*25mm正背</v>
          </cell>
          <cell r="G3236" t="str">
            <v>J7F-BA95正背护面用</v>
          </cell>
          <cell r="H3236" t="str">
            <v>EA</v>
          </cell>
          <cell r="I3236">
            <v>2855</v>
          </cell>
          <cell r="J3236">
            <v>0.15622809360000001</v>
          </cell>
          <cell r="K3236">
            <v>0.16930000000000001</v>
          </cell>
          <cell r="L3236">
            <v>446.03120722800003</v>
          </cell>
          <cell r="M3236">
            <v>0</v>
          </cell>
          <cell r="N3236">
            <v>0.161474442</v>
          </cell>
          <cell r="O3236">
            <v>0.16930000000000001</v>
          </cell>
          <cell r="P3236">
            <v>-7.8255579999999998E-3</v>
          </cell>
          <cell r="Q3236">
            <v>0</v>
          </cell>
          <cell r="R3236">
            <v>-850</v>
          </cell>
        </row>
        <row r="3237">
          <cell r="E3237" t="str">
            <v>SLT0010096</v>
          </cell>
          <cell r="F3237" t="str">
            <v>KT-135-2-430mm*25mm正背</v>
          </cell>
          <cell r="G3237" t="str">
            <v>J7F-BA95正背护面用</v>
          </cell>
          <cell r="H3237" t="str">
            <v>EA</v>
          </cell>
          <cell r="I3237">
            <v>7732</v>
          </cell>
          <cell r="J3237">
            <v>0.2317121932</v>
          </cell>
          <cell r="K3237">
            <v>0.25109999999999999</v>
          </cell>
          <cell r="L3237">
            <v>1791.5986778224001</v>
          </cell>
          <cell r="M3237">
            <v>0</v>
          </cell>
          <cell r="N3237">
            <v>0.23949339859999999</v>
          </cell>
          <cell r="O3237">
            <v>0.25109999999999999</v>
          </cell>
          <cell r="P3237">
            <v>-1.16066014E-2</v>
          </cell>
          <cell r="Q3237">
            <v>0</v>
          </cell>
          <cell r="R3237">
            <v>-1700</v>
          </cell>
        </row>
        <row r="3238">
          <cell r="E3238" t="str">
            <v>SLT0010097</v>
          </cell>
          <cell r="F3238" t="str">
            <v>KT-135-2-380mm*25mm正背</v>
          </cell>
          <cell r="G3238" t="str">
            <v>J7F-BA95正背护面用</v>
          </cell>
          <cell r="H3238" t="str">
            <v>EA</v>
          </cell>
          <cell r="I3238">
            <v>8079</v>
          </cell>
          <cell r="J3238">
            <v>0.20476676890000001</v>
          </cell>
          <cell r="K3238">
            <v>0.22189999999999999</v>
          </cell>
          <cell r="L3238">
            <v>1654.3107259430999</v>
          </cell>
          <cell r="M3238">
            <v>0</v>
          </cell>
          <cell r="N3238">
            <v>0.21164311089999999</v>
          </cell>
          <cell r="O3238">
            <v>0.22189999999999999</v>
          </cell>
          <cell r="P3238">
            <v>-1.02568891E-2</v>
          </cell>
          <cell r="Q3238">
            <v>0</v>
          </cell>
          <cell r="R3238">
            <v>-1700</v>
          </cell>
        </row>
        <row r="3239">
          <cell r="E3239" t="str">
            <v>SLT0010098</v>
          </cell>
          <cell r="F3239" t="str">
            <v>KT-135-2-430mm*25mm副背</v>
          </cell>
          <cell r="G3239" t="str">
            <v>J7F-BA95副背护面用</v>
          </cell>
          <cell r="H3239" t="str">
            <v>EA</v>
          </cell>
          <cell r="I3239">
            <v>5200</v>
          </cell>
          <cell r="J3239">
            <v>0.2317121932</v>
          </cell>
          <cell r="K3239">
            <v>0.25109999999999999</v>
          </cell>
          <cell r="L3239">
            <v>1204.90340464</v>
          </cell>
          <cell r="M3239">
            <v>0</v>
          </cell>
          <cell r="N3239">
            <v>0.23949339859999999</v>
          </cell>
          <cell r="O3239">
            <v>0.25109999999999999</v>
          </cell>
          <cell r="P3239">
            <v>-1.16066014E-2</v>
          </cell>
          <cell r="Q3239">
            <v>0</v>
          </cell>
          <cell r="R3239">
            <v>-1920</v>
          </cell>
        </row>
        <row r="3240">
          <cell r="E3240" t="str">
            <v>SLT0010099</v>
          </cell>
          <cell r="F3240" t="str">
            <v>KT-135-2-260mm*25mm副背</v>
          </cell>
          <cell r="G3240" t="str">
            <v>J7F-BA95副背护面用</v>
          </cell>
          <cell r="H3240" t="str">
            <v>EA</v>
          </cell>
          <cell r="I3240">
            <v>3610</v>
          </cell>
          <cell r="J3240">
            <v>0.1400792948</v>
          </cell>
          <cell r="K3240">
            <v>0.15179999999999999</v>
          </cell>
          <cell r="L3240">
            <v>505.686254228</v>
          </cell>
          <cell r="M3240">
            <v>0</v>
          </cell>
          <cell r="N3240">
            <v>0.1447833449</v>
          </cell>
          <cell r="O3240">
            <v>0.15179999999999999</v>
          </cell>
          <cell r="P3240">
            <v>-7.0166550999999997E-3</v>
          </cell>
          <cell r="Q3240">
            <v>0</v>
          </cell>
          <cell r="R3240">
            <v>-960</v>
          </cell>
        </row>
        <row r="3241">
          <cell r="E3241" t="str">
            <v>SLT0010100</v>
          </cell>
          <cell r="F3241" t="str">
            <v>KT-135-2-315mm*25mm副背</v>
          </cell>
          <cell r="G3241" t="str">
            <v>J7F-BA95副背护面用</v>
          </cell>
          <cell r="H3241" t="str">
            <v>EA</v>
          </cell>
          <cell r="I3241">
            <v>2978</v>
          </cell>
          <cell r="J3241">
            <v>0.16970080579999999</v>
          </cell>
          <cell r="K3241">
            <v>0.18390000000000001</v>
          </cell>
          <cell r="L3241">
            <v>505.36899967239998</v>
          </cell>
          <cell r="M3241">
            <v>0</v>
          </cell>
          <cell r="N3241">
            <v>0.17539958580000001</v>
          </cell>
          <cell r="O3241">
            <v>0.18390000000000001</v>
          </cell>
          <cell r="P3241">
            <v>-8.5004142000000005E-3</v>
          </cell>
          <cell r="Q3241">
            <v>0</v>
          </cell>
          <cell r="R3241">
            <v>-960</v>
          </cell>
        </row>
        <row r="3242">
          <cell r="E3242" t="str">
            <v>SLT0010101</v>
          </cell>
          <cell r="F3242" t="str">
            <v>KT-135-2-400mm*25mm副背</v>
          </cell>
          <cell r="G3242" t="str">
            <v>J7F-BA95副背护面用</v>
          </cell>
          <cell r="H3242" t="str">
            <v>EA</v>
          </cell>
          <cell r="I3242">
            <v>4967</v>
          </cell>
          <cell r="J3242">
            <v>0.2154711155</v>
          </cell>
          <cell r="K3242">
            <v>0.23350000000000001</v>
          </cell>
          <cell r="L3242">
            <v>1070.2450306885</v>
          </cell>
          <cell r="M3242">
            <v>0</v>
          </cell>
          <cell r="N3242">
            <v>0.22270692380000001</v>
          </cell>
          <cell r="O3242">
            <v>0.23350000000000001</v>
          </cell>
          <cell r="P3242">
            <v>-1.07930762E-2</v>
          </cell>
          <cell r="Q3242">
            <v>0</v>
          </cell>
          <cell r="R3242">
            <v>-1920</v>
          </cell>
        </row>
        <row r="3243">
          <cell r="E3243" t="str">
            <v>SLT0010102</v>
          </cell>
          <cell r="F3243" t="str">
            <v>KT-135-2-295mm*25mm正座</v>
          </cell>
          <cell r="G3243" t="str">
            <v>J7F-BA95正座护面用</v>
          </cell>
          <cell r="H3243" t="str">
            <v>EA</v>
          </cell>
          <cell r="I3243">
            <v>4155</v>
          </cell>
          <cell r="J3243">
            <v>0.1589041803</v>
          </cell>
          <cell r="K3243">
            <v>0.17219999999999999</v>
          </cell>
          <cell r="L3243">
            <v>660.24686914649999</v>
          </cell>
          <cell r="M3243">
            <v>0</v>
          </cell>
          <cell r="N3243">
            <v>0.1642403952</v>
          </cell>
          <cell r="O3243">
            <v>0.17219999999999999</v>
          </cell>
          <cell r="P3243">
            <v>-7.9596048000000006E-3</v>
          </cell>
          <cell r="Q3243">
            <v>0</v>
          </cell>
          <cell r="R3243">
            <v>0</v>
          </cell>
        </row>
        <row r="3244">
          <cell r="E3244" t="str">
            <v>SLT0010103</v>
          </cell>
          <cell r="F3244" t="str">
            <v>KT-135-2-420mm*25mm正座</v>
          </cell>
          <cell r="G3244" t="str">
            <v>J7F-BA95正座护面用</v>
          </cell>
          <cell r="H3244" t="str">
            <v>EA</v>
          </cell>
          <cell r="I3244">
            <v>4205</v>
          </cell>
          <cell r="J3244">
            <v>0.22617546220000001</v>
          </cell>
          <cell r="K3244">
            <v>0.24510000000000001</v>
          </cell>
          <cell r="L3244">
            <v>951.06781855099996</v>
          </cell>
          <cell r="M3244">
            <v>0</v>
          </cell>
          <cell r="N3244">
            <v>0.23377073679999999</v>
          </cell>
          <cell r="O3244">
            <v>0.24510000000000001</v>
          </cell>
          <cell r="P3244">
            <v>-1.13292632E-2</v>
          </cell>
          <cell r="Q3244">
            <v>0</v>
          </cell>
          <cell r="R3244">
            <v>0</v>
          </cell>
        </row>
        <row r="3245">
          <cell r="E3245" t="str">
            <v>SLT0010104</v>
          </cell>
          <cell r="F3245" t="str">
            <v>KT-135-2-820mm*25mm正座</v>
          </cell>
          <cell r="G3245" t="str">
            <v>J7F-BA95正座护面用</v>
          </cell>
          <cell r="H3245" t="str">
            <v>EA</v>
          </cell>
          <cell r="I3245">
            <v>8021</v>
          </cell>
          <cell r="J3245">
            <v>0.44183113540000002</v>
          </cell>
          <cell r="K3245">
            <v>0.4788</v>
          </cell>
          <cell r="L3245">
            <v>3543.9275370434002</v>
          </cell>
          <cell r="M3245">
            <v>0</v>
          </cell>
          <cell r="N3245">
            <v>0.45666841600000002</v>
          </cell>
          <cell r="O3245">
            <v>0.4788</v>
          </cell>
          <cell r="P3245">
            <v>-2.2131583999999999E-2</v>
          </cell>
          <cell r="Q3245">
            <v>0</v>
          </cell>
          <cell r="R3245">
            <v>0</v>
          </cell>
        </row>
        <row r="3246">
          <cell r="E3246" t="str">
            <v>SLT0010107</v>
          </cell>
          <cell r="F3246" t="str">
            <v>产品标识6800010EH26-C00</v>
          </cell>
          <cell r="H3246" t="str">
            <v>EA</v>
          </cell>
          <cell r="I3246">
            <v>3000</v>
          </cell>
          <cell r="J3246">
            <v>9.2278899999999995E-5</v>
          </cell>
          <cell r="K3246">
            <v>1E-4</v>
          </cell>
          <cell r="L3246">
            <v>0.27683669999999999</v>
          </cell>
          <cell r="M3246">
            <v>0</v>
          </cell>
          <cell r="N3246">
            <v>9.53777E-5</v>
          </cell>
          <cell r="O3246">
            <v>1E-4</v>
          </cell>
          <cell r="P3246">
            <v>-4.6222999999999998E-6</v>
          </cell>
          <cell r="Q3246">
            <v>0</v>
          </cell>
          <cell r="R3246">
            <v>0</v>
          </cell>
        </row>
        <row r="3247">
          <cell r="E3247" t="str">
            <v>SLT0010109</v>
          </cell>
          <cell r="F3247" t="str">
            <v>产品标识6903010AH26-C00</v>
          </cell>
          <cell r="H3247" t="str">
            <v>EA</v>
          </cell>
          <cell r="I3247">
            <v>157</v>
          </cell>
          <cell r="J3247">
            <v>2.68531454E-2</v>
          </cell>
          <cell r="K3247">
            <v>2.9100000000000001E-2</v>
          </cell>
          <cell r="L3247">
            <v>4.2159438278000003</v>
          </cell>
          <cell r="M3247">
            <v>643</v>
          </cell>
          <cell r="N3247">
            <v>2.9100000000000001E-2</v>
          </cell>
          <cell r="O3247">
            <v>2.9100000000000001E-2</v>
          </cell>
          <cell r="P3247">
            <v>0</v>
          </cell>
          <cell r="Q3247">
            <v>18.711300000000001</v>
          </cell>
          <cell r="R3247">
            <v>-800</v>
          </cell>
        </row>
        <row r="3248">
          <cell r="E3248" t="str">
            <v>SLT0010111</v>
          </cell>
          <cell r="F3248" t="str">
            <v>产品标识6905020CH26-C00</v>
          </cell>
          <cell r="H3248" t="str">
            <v>EA</v>
          </cell>
          <cell r="I3248">
            <v>0</v>
          </cell>
          <cell r="J3248">
            <v>2.9100000000000001E-2</v>
          </cell>
          <cell r="K3248">
            <v>2.9100000000000001E-2</v>
          </cell>
          <cell r="L3248">
            <v>0</v>
          </cell>
          <cell r="M3248">
            <v>900</v>
          </cell>
          <cell r="N3248">
            <v>2.9100000000000001E-2</v>
          </cell>
          <cell r="O3248">
            <v>2.9100000000000001E-2</v>
          </cell>
          <cell r="P3248">
            <v>0</v>
          </cell>
          <cell r="Q3248">
            <v>26.19</v>
          </cell>
          <cell r="R3248">
            <v>-900</v>
          </cell>
        </row>
        <row r="3249">
          <cell r="E3249" t="str">
            <v>SLT0010112</v>
          </cell>
          <cell r="F3249" t="str">
            <v>产品标识6905100-H26-C00</v>
          </cell>
          <cell r="H3249" t="str">
            <v>EA</v>
          </cell>
          <cell r="I3249">
            <v>0</v>
          </cell>
          <cell r="J3249">
            <v>2.9100000000000001E-2</v>
          </cell>
          <cell r="K3249">
            <v>2.9100000000000001E-2</v>
          </cell>
          <cell r="L3249">
            <v>0</v>
          </cell>
          <cell r="M3249">
            <v>600</v>
          </cell>
          <cell r="N3249">
            <v>2.9100000000000001E-2</v>
          </cell>
          <cell r="O3249">
            <v>2.9100000000000001E-2</v>
          </cell>
          <cell r="P3249">
            <v>0</v>
          </cell>
          <cell r="Q3249">
            <v>17.46</v>
          </cell>
          <cell r="R3249">
            <v>-600</v>
          </cell>
        </row>
        <row r="3250">
          <cell r="E3250" t="str">
            <v>SLT0010148</v>
          </cell>
          <cell r="F3250" t="str">
            <v>驾驶员靠背泡沫总成</v>
          </cell>
          <cell r="G3250" t="str">
            <v>虎V</v>
          </cell>
          <cell r="H3250" t="str">
            <v>EA</v>
          </cell>
          <cell r="I3250">
            <v>645</v>
          </cell>
          <cell r="J3250">
            <v>27.932387616300002</v>
          </cell>
          <cell r="K3250">
            <v>28.180645419099999</v>
          </cell>
          <cell r="L3250">
            <v>18016.390012513501</v>
          </cell>
          <cell r="M3250">
            <v>289</v>
          </cell>
          <cell r="N3250">
            <v>28.908446292699999</v>
          </cell>
          <cell r="O3250">
            <v>28.180645419099999</v>
          </cell>
          <cell r="P3250">
            <v>0.72780087360000001</v>
          </cell>
          <cell r="Q3250">
            <v>8354.5409785902993</v>
          </cell>
          <cell r="R3250">
            <v>-564</v>
          </cell>
        </row>
        <row r="3251">
          <cell r="E3251" t="str">
            <v>SLT0010149</v>
          </cell>
          <cell r="F3251" t="str">
            <v>驾驶员座垫泡沫总成</v>
          </cell>
          <cell r="G3251" t="str">
            <v>虎V</v>
          </cell>
          <cell r="H3251" t="str">
            <v>EA</v>
          </cell>
          <cell r="I3251">
            <v>670</v>
          </cell>
          <cell r="J3251">
            <v>28.682485697299999</v>
          </cell>
          <cell r="K3251">
            <v>28.993505655500002</v>
          </cell>
          <cell r="L3251">
            <v>19217.265417191</v>
          </cell>
          <cell r="M3251">
            <v>408</v>
          </cell>
          <cell r="N3251">
            <v>29.683733670700001</v>
          </cell>
          <cell r="O3251">
            <v>28.993505655500002</v>
          </cell>
          <cell r="P3251">
            <v>0.69022801519999999</v>
          </cell>
          <cell r="Q3251">
            <v>12110.9633376456</v>
          </cell>
          <cell r="R3251">
            <v>-564</v>
          </cell>
        </row>
        <row r="3252">
          <cell r="E3252" t="str">
            <v>SLT0010150</v>
          </cell>
          <cell r="F3252" t="str">
            <v>前座副靠背泡沫总成</v>
          </cell>
          <cell r="G3252" t="str">
            <v>虎V</v>
          </cell>
          <cell r="H3252" t="str">
            <v>EA</v>
          </cell>
          <cell r="I3252">
            <v>1495</v>
          </cell>
          <cell r="J3252">
            <v>29.672873878899999</v>
          </cell>
          <cell r="K3252">
            <v>30.066761529499999</v>
          </cell>
          <cell r="L3252">
            <v>44360.946448955503</v>
          </cell>
          <cell r="M3252">
            <v>26</v>
          </cell>
          <cell r="N3252">
            <v>30.707380412399999</v>
          </cell>
          <cell r="O3252">
            <v>30.066761529499999</v>
          </cell>
          <cell r="P3252">
            <v>0.64061888290000002</v>
          </cell>
          <cell r="Q3252">
            <v>798.39189072240003</v>
          </cell>
          <cell r="R3252">
            <v>-762</v>
          </cell>
        </row>
        <row r="3253">
          <cell r="E3253" t="str">
            <v>SLT0010151</v>
          </cell>
          <cell r="F3253" t="str">
            <v>副驾驶员座垫泡沫总成</v>
          </cell>
          <cell r="G3253" t="str">
            <v>虎V</v>
          </cell>
          <cell r="H3253" t="str">
            <v>EA</v>
          </cell>
          <cell r="I3253">
            <v>1093</v>
          </cell>
          <cell r="J3253">
            <v>71.728506985899998</v>
          </cell>
          <cell r="K3253">
            <v>75.641270700999996</v>
          </cell>
          <cell r="L3253">
            <v>78399.258135588694</v>
          </cell>
          <cell r="M3253">
            <v>600</v>
          </cell>
          <cell r="N3253">
            <v>74.1752979436</v>
          </cell>
          <cell r="O3253">
            <v>75.641270700999996</v>
          </cell>
          <cell r="P3253">
            <v>-1.4659727574000001</v>
          </cell>
          <cell r="Q3253">
            <v>44505.178766160003</v>
          </cell>
          <cell r="R3253">
            <v>-685</v>
          </cell>
        </row>
        <row r="3254">
          <cell r="E3254" t="str">
            <v>SLT0010153</v>
          </cell>
          <cell r="F3254" t="str">
            <v>虎V-2020头枕泡沫</v>
          </cell>
          <cell r="H3254" t="str">
            <v>EA</v>
          </cell>
          <cell r="I3254">
            <v>830</v>
          </cell>
          <cell r="J3254">
            <v>11.008833683500001</v>
          </cell>
          <cell r="K3254">
            <v>12.0334</v>
          </cell>
          <cell r="L3254">
            <v>9137.3319573049994</v>
          </cell>
          <cell r="M3254">
            <v>1290</v>
          </cell>
          <cell r="N3254">
            <v>11.166633126300001</v>
          </cell>
          <cell r="O3254">
            <v>12.0334</v>
          </cell>
          <cell r="P3254">
            <v>-0.86676687370000005</v>
          </cell>
          <cell r="Q3254">
            <v>14404.956732926999</v>
          </cell>
          <cell r="R3254">
            <v>-1426</v>
          </cell>
        </row>
        <row r="3255">
          <cell r="E3255" t="str">
            <v>SLT0010154</v>
          </cell>
          <cell r="F3255" t="str">
            <v>虎V司机头枕布套</v>
          </cell>
          <cell r="H3255" t="str">
            <v>EA</v>
          </cell>
          <cell r="I3255">
            <v>3024</v>
          </cell>
          <cell r="J3255">
            <v>5.5425445874000001</v>
          </cell>
          <cell r="K3255">
            <v>6.0063000000000004</v>
          </cell>
          <cell r="L3255">
            <v>16760.654832297601</v>
          </cell>
          <cell r="M3255">
            <v>948</v>
          </cell>
          <cell r="N3255">
            <v>5.7286706496999997</v>
          </cell>
          <cell r="O3255">
            <v>6.0063000000000004</v>
          </cell>
          <cell r="P3255">
            <v>-0.27762935030000002</v>
          </cell>
          <cell r="Q3255">
            <v>5430.7797759156001</v>
          </cell>
          <cell r="R3255">
            <v>-1426</v>
          </cell>
        </row>
        <row r="3256">
          <cell r="E3256" t="str">
            <v>SLT0010162</v>
          </cell>
          <cell r="F3256" t="str">
            <v>虎V正司机背布套</v>
          </cell>
          <cell r="H3256" t="str">
            <v>EA</v>
          </cell>
          <cell r="I3256">
            <v>343</v>
          </cell>
          <cell r="J3256">
            <v>27.762922631399999</v>
          </cell>
          <cell r="K3256">
            <v>30.085899999999999</v>
          </cell>
          <cell r="L3256">
            <v>9522.6824625701993</v>
          </cell>
          <cell r="M3256">
            <v>760</v>
          </cell>
          <cell r="N3256">
            <v>28.695238716199999</v>
          </cell>
          <cell r="O3256">
            <v>30.085899999999999</v>
          </cell>
          <cell r="P3256">
            <v>-1.3906612838000001</v>
          </cell>
          <cell r="Q3256">
            <v>21808.381424312</v>
          </cell>
          <cell r="R3256">
            <v>-565</v>
          </cell>
        </row>
        <row r="3257">
          <cell r="E3257" t="str">
            <v>SLT0010169</v>
          </cell>
          <cell r="F3257" t="str">
            <v>虎V正司机座布套</v>
          </cell>
          <cell r="H3257" t="str">
            <v>EA</v>
          </cell>
          <cell r="I3257">
            <v>1355</v>
          </cell>
          <cell r="J3257">
            <v>19.4001518203</v>
          </cell>
          <cell r="K3257">
            <v>21.023399999999999</v>
          </cell>
          <cell r="L3257">
            <v>26287.205716506502</v>
          </cell>
          <cell r="M3257">
            <v>300</v>
          </cell>
          <cell r="N3257">
            <v>20.051634873000001</v>
          </cell>
          <cell r="O3257">
            <v>21.023399999999999</v>
          </cell>
          <cell r="P3257">
            <v>-0.97176512699999995</v>
          </cell>
          <cell r="Q3257">
            <v>6015.4904618999999</v>
          </cell>
          <cell r="R3257">
            <v>-279.875</v>
          </cell>
        </row>
        <row r="3258">
          <cell r="E3258" t="str">
            <v>SLT0010174</v>
          </cell>
          <cell r="F3258" t="str">
            <v>虎V副司机背布套</v>
          </cell>
          <cell r="H3258" t="str">
            <v>EA</v>
          </cell>
          <cell r="I3258">
            <v>2461</v>
          </cell>
          <cell r="J3258">
            <v>26.4772936886</v>
          </cell>
          <cell r="K3258">
            <v>28.692699999999999</v>
          </cell>
          <cell r="L3258">
            <v>65160.619767644603</v>
          </cell>
          <cell r="M3258">
            <v>0</v>
          </cell>
          <cell r="N3258">
            <v>27.366436633500001</v>
          </cell>
          <cell r="O3258">
            <v>28.692699999999999</v>
          </cell>
          <cell r="P3258">
            <v>-1.3262633665000001</v>
          </cell>
          <cell r="Q3258">
            <v>0</v>
          </cell>
          <cell r="R3258">
            <v>-762</v>
          </cell>
        </row>
        <row r="3259">
          <cell r="E3259" t="str">
            <v>SLT0010177</v>
          </cell>
          <cell r="F3259" t="str">
            <v>虎V副中间背布套小背</v>
          </cell>
          <cell r="H3259" t="str">
            <v>EA</v>
          </cell>
          <cell r="I3259">
            <v>2559</v>
          </cell>
          <cell r="J3259">
            <v>15.2870989034</v>
          </cell>
          <cell r="K3259">
            <v>16.566199999999998</v>
          </cell>
          <cell r="L3259">
            <v>39119.686093800599</v>
          </cell>
          <cell r="M3259">
            <v>0</v>
          </cell>
          <cell r="N3259">
            <v>15.8004601365</v>
          </cell>
          <cell r="O3259">
            <v>16.566199999999998</v>
          </cell>
          <cell r="P3259">
            <v>-0.76573986350000001</v>
          </cell>
          <cell r="Q3259">
            <v>0</v>
          </cell>
          <cell r="R3259">
            <v>-767</v>
          </cell>
        </row>
        <row r="3260">
          <cell r="E3260" t="str">
            <v>SLT0010178</v>
          </cell>
          <cell r="F3260" t="str">
            <v>虎V副司机座布套</v>
          </cell>
          <cell r="H3260" t="str">
            <v>EA</v>
          </cell>
          <cell r="I3260">
            <v>2476</v>
          </cell>
          <cell r="J3260">
            <v>27.7463124384</v>
          </cell>
          <cell r="K3260">
            <v>30.067900000000002</v>
          </cell>
          <cell r="L3260">
            <v>68699.869597478406</v>
          </cell>
          <cell r="M3260">
            <v>0</v>
          </cell>
          <cell r="N3260">
            <v>28.6780707307</v>
          </cell>
          <cell r="O3260">
            <v>30.067900000000002</v>
          </cell>
          <cell r="P3260">
            <v>-1.3898292693000001</v>
          </cell>
          <cell r="Q3260">
            <v>0</v>
          </cell>
          <cell r="R3260">
            <v>-690</v>
          </cell>
        </row>
        <row r="3261">
          <cell r="E3261" t="str">
            <v>SLT0010188</v>
          </cell>
          <cell r="F3261" t="str">
            <v>坐垫总成-前座</v>
          </cell>
          <cell r="G3261" t="str">
            <v>6903010AH22-C00</v>
          </cell>
          <cell r="H3261" t="str">
            <v>EA</v>
          </cell>
          <cell r="I3261">
            <v>503</v>
          </cell>
          <cell r="J3261">
            <v>126.5409561891</v>
          </cell>
          <cell r="K3261">
            <v>130.17409294110001</v>
          </cell>
          <cell r="L3261">
            <v>63650.1009631173</v>
          </cell>
          <cell r="M3261">
            <v>205</v>
          </cell>
          <cell r="N3261">
            <v>131.26095076129999</v>
          </cell>
          <cell r="O3261">
            <v>130.17409294110001</v>
          </cell>
          <cell r="P3261">
            <v>1.0868578202000001</v>
          </cell>
          <cell r="Q3261">
            <v>26908.494906066499</v>
          </cell>
          <cell r="R3261">
            <v>-248</v>
          </cell>
        </row>
        <row r="3262">
          <cell r="E3262" t="str">
            <v>SLT0010189</v>
          </cell>
          <cell r="F3262" t="str">
            <v>副驾座垫护面总成</v>
          </cell>
          <cell r="G3262" t="str">
            <v>J7F-AA97通风</v>
          </cell>
          <cell r="H3262" t="str">
            <v>EA</v>
          </cell>
          <cell r="I3262">
            <v>117</v>
          </cell>
          <cell r="J3262">
            <v>35.881137514499997</v>
          </cell>
          <cell r="K3262">
            <v>37.010967006199998</v>
          </cell>
          <cell r="L3262">
            <v>4198.0930891964999</v>
          </cell>
          <cell r="M3262">
            <v>100</v>
          </cell>
          <cell r="N3262">
            <v>37.2915900311</v>
          </cell>
          <cell r="O3262">
            <v>37.010967006199998</v>
          </cell>
          <cell r="P3262">
            <v>0.28062302490000002</v>
          </cell>
          <cell r="Q3262">
            <v>3729.15900311</v>
          </cell>
          <cell r="R3262">
            <v>-202</v>
          </cell>
        </row>
        <row r="3263">
          <cell r="E3263" t="str">
            <v>SLT0010191</v>
          </cell>
          <cell r="F3263" t="str">
            <v>安全带插锁总成</v>
          </cell>
          <cell r="G3263" t="str">
            <v>虎V</v>
          </cell>
          <cell r="H3263" t="str">
            <v>EA</v>
          </cell>
          <cell r="I3263">
            <v>45</v>
          </cell>
          <cell r="J3263">
            <v>11.756325532</v>
          </cell>
          <cell r="K3263">
            <v>12.74</v>
          </cell>
          <cell r="L3263">
            <v>529.03464894000001</v>
          </cell>
          <cell r="M3263">
            <v>244</v>
          </cell>
          <cell r="N3263">
            <v>12.151118671700001</v>
          </cell>
          <cell r="O3263">
            <v>12.74</v>
          </cell>
          <cell r="P3263">
            <v>-0.58888132829999995</v>
          </cell>
          <cell r="Q3263">
            <v>2964.8729558947998</v>
          </cell>
          <cell r="R3263">
            <v>-268</v>
          </cell>
        </row>
        <row r="3264">
          <cell r="E3264" t="str">
            <v>SLT0010195</v>
          </cell>
          <cell r="F3264" t="str">
            <v>驾驶员靠背上骨架焊接总成</v>
          </cell>
          <cell r="G3264" t="str">
            <v>J7F-BA95通风</v>
          </cell>
          <cell r="H3264" t="str">
            <v>EA</v>
          </cell>
          <cell r="I3264">
            <v>-2973.9999999950001</v>
          </cell>
          <cell r="J3264">
            <v>67.472606658299995</v>
          </cell>
          <cell r="K3264">
            <v>73.118170000000006</v>
          </cell>
          <cell r="L3264">
            <v>-200663.532201447</v>
          </cell>
          <cell r="M3264">
            <v>0</v>
          </cell>
          <cell r="N3264">
            <v>68.413363781699999</v>
          </cell>
          <cell r="O3264">
            <v>73.118170000000006</v>
          </cell>
          <cell r="P3264">
            <v>-4.7048062182999999</v>
          </cell>
          <cell r="Q3264">
            <v>0</v>
          </cell>
          <cell r="R3264">
            <v>0</v>
          </cell>
        </row>
        <row r="3265">
          <cell r="E3265" t="str">
            <v>SLT0010200</v>
          </cell>
          <cell r="F3265" t="str">
            <v>驾驶员座总成</v>
          </cell>
          <cell r="G3265" t="str">
            <v>6800010AA95-C00</v>
          </cell>
          <cell r="H3265" t="str">
            <v>EA</v>
          </cell>
          <cell r="I3265">
            <v>310</v>
          </cell>
          <cell r="J3265">
            <v>331.57850132660002</v>
          </cell>
          <cell r="K3265">
            <v>352.2544770746</v>
          </cell>
          <cell r="L3265">
            <v>102789.33541124599</v>
          </cell>
          <cell r="M3265">
            <v>296</v>
          </cell>
          <cell r="N3265">
            <v>332.13162929369997</v>
          </cell>
          <cell r="O3265">
            <v>352.2544770746</v>
          </cell>
          <cell r="P3265">
            <v>-20.122847780899999</v>
          </cell>
          <cell r="Q3265">
            <v>98310.962270935197</v>
          </cell>
          <cell r="R3265">
            <v>-575</v>
          </cell>
        </row>
        <row r="3266">
          <cell r="E3266" t="str">
            <v>SLT0010202</v>
          </cell>
          <cell r="F3266" t="str">
            <v>驾驶员座椅总成</v>
          </cell>
          <cell r="G3266" t="str">
            <v>6800010BH26-C00</v>
          </cell>
          <cell r="H3266" t="str">
            <v>EA</v>
          </cell>
          <cell r="I3266">
            <v>688</v>
          </cell>
          <cell r="J3266">
            <v>1125.9576292304</v>
          </cell>
          <cell r="K3266">
            <v>1203.9116943326001</v>
          </cell>
          <cell r="L3266">
            <v>774658.84891051496</v>
          </cell>
          <cell r="M3266">
            <v>475</v>
          </cell>
          <cell r="N3266">
            <v>1165.3086075931999</v>
          </cell>
          <cell r="O3266">
            <v>1203.9116943326001</v>
          </cell>
          <cell r="P3266">
            <v>-38.603086739399998</v>
          </cell>
          <cell r="Q3266">
            <v>553521.58860677003</v>
          </cell>
          <cell r="R3266">
            <v>-916</v>
          </cell>
        </row>
        <row r="3267">
          <cell r="E3267" t="str">
            <v>SLT0010216</v>
          </cell>
          <cell r="F3267" t="str">
            <v>驾驶员靠背护面总成</v>
          </cell>
          <cell r="G3267" t="str">
            <v>一汽轻卡减震</v>
          </cell>
          <cell r="H3267" t="str">
            <v>EA</v>
          </cell>
          <cell r="I3267">
            <v>122</v>
          </cell>
          <cell r="J3267">
            <v>40.153241515700003</v>
          </cell>
          <cell r="K3267">
            <v>42.226232500000002</v>
          </cell>
          <cell r="L3267">
            <v>4898.6954649154004</v>
          </cell>
          <cell r="M3267">
            <v>850</v>
          </cell>
          <cell r="N3267">
            <v>41.670624884299997</v>
          </cell>
          <cell r="O3267">
            <v>42.226232500000002</v>
          </cell>
          <cell r="P3267">
            <v>-0.55560761569999995</v>
          </cell>
          <cell r="Q3267">
            <v>35420.031151654999</v>
          </cell>
          <cell r="R3267">
            <v>-649</v>
          </cell>
        </row>
        <row r="3268">
          <cell r="E3268" t="str">
            <v>SLT0010217</v>
          </cell>
          <cell r="F3268" t="str">
            <v>驾驶员靠背焊接骨架总成</v>
          </cell>
          <cell r="G3268" t="str">
            <v>一汽轻卡减震</v>
          </cell>
          <cell r="H3268" t="str">
            <v>EA</v>
          </cell>
          <cell r="I3268">
            <v>-4723</v>
          </cell>
          <cell r="J3268">
            <v>67.641560005399995</v>
          </cell>
          <cell r="K3268">
            <v>73.301259999999999</v>
          </cell>
          <cell r="L3268">
            <v>-319471.08790550398</v>
          </cell>
          <cell r="M3268">
            <v>0</v>
          </cell>
          <cell r="N3268">
            <v>68.218039794800006</v>
          </cell>
          <cell r="O3268">
            <v>73.301259999999999</v>
          </cell>
          <cell r="P3268">
            <v>-5.0832202052</v>
          </cell>
          <cell r="Q3268">
            <v>0</v>
          </cell>
          <cell r="R3268">
            <v>-649</v>
          </cell>
        </row>
        <row r="3269">
          <cell r="E3269" t="str">
            <v>SLT0010297</v>
          </cell>
          <cell r="F3269" t="str">
            <v>驾驶员滑轨U型把手</v>
          </cell>
          <cell r="G3269" t="str">
            <v>一汽轻卡减震</v>
          </cell>
          <cell r="H3269" t="str">
            <v>EA</v>
          </cell>
          <cell r="I3269">
            <v>0</v>
          </cell>
          <cell r="J3269">
            <v>1.95</v>
          </cell>
          <cell r="K3269">
            <v>1.95</v>
          </cell>
          <cell r="L3269">
            <v>0</v>
          </cell>
          <cell r="M3269">
            <v>2050</v>
          </cell>
          <cell r="N3269">
            <v>1.8598651027999999</v>
          </cell>
          <cell r="O3269">
            <v>1.95</v>
          </cell>
          <cell r="P3269">
            <v>-9.0134897199999994E-2</v>
          </cell>
          <cell r="Q3269">
            <v>3812.7234607400001</v>
          </cell>
          <cell r="R3269">
            <v>-1963</v>
          </cell>
        </row>
        <row r="3270">
          <cell r="E3270" t="str">
            <v>SLT0010299</v>
          </cell>
          <cell r="F3270" t="str">
            <v>驾驶员座垫泡沫总成</v>
          </cell>
          <cell r="G3270" t="str">
            <v>一汽轻卡减震</v>
          </cell>
          <cell r="H3270" t="str">
            <v>EA</v>
          </cell>
          <cell r="I3270">
            <v>1099</v>
          </cell>
          <cell r="J3270">
            <v>28.6973064317</v>
          </cell>
          <cell r="K3270">
            <v>29.009566469399999</v>
          </cell>
          <cell r="L3270">
            <v>31538.339768438302</v>
          </cell>
          <cell r="M3270">
            <v>936</v>
          </cell>
          <cell r="N3270">
            <v>29.989563034300001</v>
          </cell>
          <cell r="O3270">
            <v>29.009566469399999</v>
          </cell>
          <cell r="P3270">
            <v>0.97999656489999998</v>
          </cell>
          <cell r="Q3270">
            <v>28070.231000104799</v>
          </cell>
          <cell r="R3270">
            <v>-1163</v>
          </cell>
        </row>
        <row r="3271">
          <cell r="E3271" t="str">
            <v>SLT0010311</v>
          </cell>
          <cell r="F3271" t="str">
            <v>驾驶员座垫护面总成</v>
          </cell>
          <cell r="G3271" t="str">
            <v>一汽轻卡减震</v>
          </cell>
          <cell r="H3271" t="str">
            <v>EA</v>
          </cell>
          <cell r="I3271">
            <v>122.999999999</v>
          </cell>
          <cell r="J3271">
            <v>31.685703296</v>
          </cell>
          <cell r="K3271">
            <v>33.050198999999999</v>
          </cell>
          <cell r="L3271">
            <v>3897.3415053763001</v>
          </cell>
          <cell r="M3271">
            <v>850</v>
          </cell>
          <cell r="N3271">
            <v>32.918735402800003</v>
          </cell>
          <cell r="O3271">
            <v>33.050198999999999</v>
          </cell>
          <cell r="P3271">
            <v>-0.1314635972</v>
          </cell>
          <cell r="Q3271">
            <v>27980.925092379999</v>
          </cell>
          <cell r="R3271">
            <v>-649</v>
          </cell>
        </row>
        <row r="3272">
          <cell r="E3272" t="str">
            <v>SLT0010315</v>
          </cell>
          <cell r="F3272" t="str">
            <v>安全带插锁总成</v>
          </cell>
          <cell r="G3272" t="str">
            <v>一汽轻卡减震</v>
          </cell>
          <cell r="H3272" t="str">
            <v>EA</v>
          </cell>
          <cell r="I3272">
            <v>60</v>
          </cell>
          <cell r="J3272">
            <v>13.8418275495</v>
          </cell>
          <cell r="K3272">
            <v>15</v>
          </cell>
          <cell r="L3272">
            <v>830.50965297000005</v>
          </cell>
          <cell r="M3272">
            <v>1200</v>
          </cell>
          <cell r="N3272">
            <v>14.306654636999999</v>
          </cell>
          <cell r="O3272">
            <v>15</v>
          </cell>
          <cell r="P3272">
            <v>-0.69334536300000005</v>
          </cell>
          <cell r="Q3272">
            <v>17167.985564400002</v>
          </cell>
          <cell r="R3272">
            <v>-1175</v>
          </cell>
        </row>
        <row r="3273">
          <cell r="E3273" t="str">
            <v>SLT0010319</v>
          </cell>
          <cell r="F3273" t="str">
            <v>驾驶员座垫护面总成</v>
          </cell>
          <cell r="G3273" t="str">
            <v>AA95织物面套</v>
          </cell>
          <cell r="H3273" t="str">
            <v>EA</v>
          </cell>
          <cell r="I3273">
            <v>250</v>
          </cell>
          <cell r="J3273">
            <v>18.086654664699999</v>
          </cell>
          <cell r="K3273">
            <v>19.600000000000001</v>
          </cell>
          <cell r="L3273">
            <v>4521.6636661749999</v>
          </cell>
          <cell r="M3273">
            <v>400</v>
          </cell>
          <cell r="N3273">
            <v>18.694028725700001</v>
          </cell>
          <cell r="O3273">
            <v>19.600000000000001</v>
          </cell>
          <cell r="P3273">
            <v>-0.90597127430000002</v>
          </cell>
          <cell r="Q3273">
            <v>7477.61149028</v>
          </cell>
          <cell r="R3273">
            <v>-289.125</v>
          </cell>
        </row>
        <row r="3274">
          <cell r="E3274" t="str">
            <v>SLT0010334</v>
          </cell>
          <cell r="F3274" t="str">
            <v>驾驶员头枕杆</v>
          </cell>
          <cell r="G3274" t="str">
            <v>轻卡统帅</v>
          </cell>
          <cell r="H3274" t="str">
            <v>EA</v>
          </cell>
          <cell r="I3274">
            <v>255</v>
          </cell>
          <cell r="J3274">
            <v>4.6139425164999999</v>
          </cell>
          <cell r="K3274">
            <v>5</v>
          </cell>
          <cell r="L3274">
            <v>1176.5553417075</v>
          </cell>
          <cell r="M3274">
            <v>0</v>
          </cell>
          <cell r="N3274">
            <v>4.7688848789999998</v>
          </cell>
          <cell r="O3274">
            <v>5</v>
          </cell>
          <cell r="P3274">
            <v>-0.23111512100000001</v>
          </cell>
          <cell r="Q3274">
            <v>0</v>
          </cell>
          <cell r="R3274">
            <v>0</v>
          </cell>
        </row>
        <row r="3275">
          <cell r="E3275" t="str">
            <v>SLT0010345</v>
          </cell>
          <cell r="F3275" t="str">
            <v>驾驶员调角器手柄</v>
          </cell>
          <cell r="G3275" t="str">
            <v>济南轻卡统帅</v>
          </cell>
          <cell r="H3275" t="str">
            <v>EA</v>
          </cell>
          <cell r="I3275">
            <v>136</v>
          </cell>
          <cell r="J3275">
            <v>1.3611130424</v>
          </cell>
          <cell r="K3275">
            <v>1.4750000000000001</v>
          </cell>
          <cell r="L3275">
            <v>185.11137376639999</v>
          </cell>
          <cell r="M3275">
            <v>1993</v>
          </cell>
          <cell r="N3275">
            <v>1.4068210393</v>
          </cell>
          <cell r="O3275">
            <v>1.4750000000000001</v>
          </cell>
          <cell r="P3275">
            <v>-6.8178960699999999E-2</v>
          </cell>
          <cell r="Q3275">
            <v>2803.7943313249002</v>
          </cell>
          <cell r="R3275">
            <v>-1988</v>
          </cell>
        </row>
        <row r="3276">
          <cell r="E3276" t="str">
            <v>SLT0010346</v>
          </cell>
          <cell r="F3276" t="str">
            <v>驾驶员左侧护板</v>
          </cell>
          <cell r="G3276" t="str">
            <v>济南轻卡统帅</v>
          </cell>
          <cell r="H3276" t="str">
            <v>EA</v>
          </cell>
          <cell r="I3276">
            <v>0</v>
          </cell>
          <cell r="J3276">
            <v>5.9305000000000003</v>
          </cell>
          <cell r="K3276">
            <v>5.9305000000000003</v>
          </cell>
          <cell r="L3276">
            <v>0</v>
          </cell>
          <cell r="M3276">
            <v>1311</v>
          </cell>
          <cell r="N3276">
            <v>5.6563743549999996</v>
          </cell>
          <cell r="O3276">
            <v>5.9305000000000003</v>
          </cell>
          <cell r="P3276">
            <v>-0.27412564499999997</v>
          </cell>
          <cell r="Q3276">
            <v>7415.5067794050001</v>
          </cell>
          <cell r="R3276">
            <v>-1273</v>
          </cell>
        </row>
        <row r="3277">
          <cell r="E3277" t="str">
            <v>SLT0010347</v>
          </cell>
          <cell r="F3277" t="str">
            <v>扶手总成</v>
          </cell>
          <cell r="G3277" t="str">
            <v>统帅阳晨</v>
          </cell>
          <cell r="H3277" t="str">
            <v>EA</v>
          </cell>
          <cell r="I3277">
            <v>546</v>
          </cell>
          <cell r="J3277">
            <v>28.581989707000002</v>
          </cell>
          <cell r="K3277">
            <v>30.973500000000001</v>
          </cell>
          <cell r="L3277">
            <v>15605.766380022</v>
          </cell>
          <cell r="M3277">
            <v>2600</v>
          </cell>
          <cell r="N3277">
            <v>29.5418111599</v>
          </cell>
          <cell r="O3277">
            <v>30.973500000000001</v>
          </cell>
          <cell r="P3277">
            <v>-1.4316888401000001</v>
          </cell>
          <cell r="Q3277">
            <v>76808.709015739994</v>
          </cell>
          <cell r="R3277">
            <v>-892</v>
          </cell>
        </row>
        <row r="3278">
          <cell r="E3278" t="str">
            <v>SLT0010348</v>
          </cell>
          <cell r="F3278" t="str">
            <v>驾驶员头枕骨架泡沫总成</v>
          </cell>
          <cell r="G3278" t="str">
            <v>济南轻卡统帅</v>
          </cell>
          <cell r="H3278" t="str">
            <v>EA</v>
          </cell>
          <cell r="I3278">
            <v>287</v>
          </cell>
          <cell r="J3278">
            <v>7.3823080263999996</v>
          </cell>
          <cell r="K3278">
            <v>8</v>
          </cell>
          <cell r="L3278">
            <v>2118.7224035767999</v>
          </cell>
          <cell r="M3278">
            <v>520</v>
          </cell>
          <cell r="N3278">
            <v>7.6302158063999999</v>
          </cell>
          <cell r="O3278">
            <v>8</v>
          </cell>
          <cell r="P3278">
            <v>-0.36978419359999998</v>
          </cell>
          <cell r="Q3278">
            <v>3967.7122193280002</v>
          </cell>
          <cell r="R3278">
            <v>-805</v>
          </cell>
        </row>
        <row r="3279">
          <cell r="E3279" t="str">
            <v>SLT0010349</v>
          </cell>
          <cell r="F3279" t="str">
            <v>驾驶员靠背泡沫总成</v>
          </cell>
          <cell r="G3279" t="str">
            <v>济南轻卡统帅右扶手</v>
          </cell>
          <cell r="H3279" t="str">
            <v>EA</v>
          </cell>
          <cell r="I3279">
            <v>324</v>
          </cell>
          <cell r="J3279">
            <v>29.2939227946</v>
          </cell>
          <cell r="K3279">
            <v>29.6561028759</v>
          </cell>
          <cell r="L3279">
            <v>9491.2309854504001</v>
          </cell>
          <cell r="M3279">
            <v>277</v>
          </cell>
          <cell r="N3279">
            <v>30.315703643700001</v>
          </cell>
          <cell r="O3279">
            <v>29.6561028759</v>
          </cell>
          <cell r="P3279">
            <v>0.65960076779999999</v>
          </cell>
          <cell r="Q3279">
            <v>8397.4499093048998</v>
          </cell>
          <cell r="R3279">
            <v>-231</v>
          </cell>
        </row>
        <row r="3280">
          <cell r="E3280" t="str">
            <v>SLT0010350</v>
          </cell>
          <cell r="F3280" t="str">
            <v>驾驶员座垫泡沫总成</v>
          </cell>
          <cell r="G3280" t="str">
            <v>济南轻卡统帅</v>
          </cell>
          <cell r="H3280" t="str">
            <v>EA</v>
          </cell>
          <cell r="I3280">
            <v>259</v>
          </cell>
          <cell r="J3280">
            <v>27.139086715000001</v>
          </cell>
          <cell r="K3280">
            <v>27.2512362103</v>
          </cell>
          <cell r="L3280">
            <v>7029.0234591850003</v>
          </cell>
          <cell r="M3280">
            <v>604</v>
          </cell>
          <cell r="N3280">
            <v>28.096158980399998</v>
          </cell>
          <cell r="O3280">
            <v>27.2512362103</v>
          </cell>
          <cell r="P3280">
            <v>0.84492277010000005</v>
          </cell>
          <cell r="Q3280">
            <v>16970.080024161602</v>
          </cell>
          <cell r="R3280">
            <v>-749</v>
          </cell>
        </row>
        <row r="3281">
          <cell r="E3281" t="str">
            <v>SLT0010351</v>
          </cell>
          <cell r="F3281" t="str">
            <v>副驾靠背骨架焊接总成</v>
          </cell>
          <cell r="G3281" t="str">
            <v>济南轻卡统帅2080</v>
          </cell>
          <cell r="H3281" t="str">
            <v>EA</v>
          </cell>
          <cell r="I3281">
            <v>-7810</v>
          </cell>
          <cell r="J3281">
            <v>54.510316515</v>
          </cell>
          <cell r="K3281">
            <v>59.071300000000001</v>
          </cell>
          <cell r="L3281">
            <v>-425725.57198215002</v>
          </cell>
          <cell r="M3281">
            <v>0</v>
          </cell>
          <cell r="N3281">
            <v>54.424431330899999</v>
          </cell>
          <cell r="O3281">
            <v>59.071300000000001</v>
          </cell>
          <cell r="P3281">
            <v>-4.6468686690999998</v>
          </cell>
          <cell r="Q3281">
            <v>0</v>
          </cell>
          <cell r="R3281">
            <v>-1000</v>
          </cell>
        </row>
        <row r="3282">
          <cell r="E3282" t="str">
            <v>SLT0010358</v>
          </cell>
          <cell r="F3282" t="str">
            <v>副驾靠背泡沫总成</v>
          </cell>
          <cell r="G3282" t="str">
            <v>济南轻卡统帅</v>
          </cell>
          <cell r="H3282" t="str">
            <v>EA</v>
          </cell>
          <cell r="I3282">
            <v>740</v>
          </cell>
          <cell r="J3282">
            <v>30.957568824300001</v>
          </cell>
          <cell r="K3282">
            <v>31.458949382699998</v>
          </cell>
          <cell r="L3282">
            <v>22908.600929982</v>
          </cell>
          <cell r="M3282">
            <v>736</v>
          </cell>
          <cell r="N3282">
            <v>32.0352171328</v>
          </cell>
          <cell r="O3282">
            <v>31.458949382699998</v>
          </cell>
          <cell r="P3282">
            <v>0.57626775009999998</v>
          </cell>
          <cell r="Q3282">
            <v>23577.919809740801</v>
          </cell>
          <cell r="R3282">
            <v>-1000</v>
          </cell>
        </row>
        <row r="3283">
          <cell r="E3283" t="str">
            <v>SLT0010360</v>
          </cell>
          <cell r="F3283" t="str">
            <v>副驾靠背右侧护板</v>
          </cell>
          <cell r="G3283" t="str">
            <v>济南轻卡统帅</v>
          </cell>
          <cell r="H3283" t="str">
            <v>EA</v>
          </cell>
          <cell r="I3283">
            <v>257</v>
          </cell>
          <cell r="J3283">
            <v>1.0519788938000001</v>
          </cell>
          <cell r="K3283">
            <v>1.1399999999999999</v>
          </cell>
          <cell r="L3283">
            <v>270.35857570659999</v>
          </cell>
          <cell r="M3283">
            <v>1274</v>
          </cell>
          <cell r="N3283">
            <v>1.0873057524</v>
          </cell>
          <cell r="O3283">
            <v>1.1399999999999999</v>
          </cell>
          <cell r="P3283">
            <v>-5.2694247600000001E-2</v>
          </cell>
          <cell r="Q3283">
            <v>1385.2275285576</v>
          </cell>
          <cell r="R3283">
            <v>-1529</v>
          </cell>
        </row>
        <row r="3284">
          <cell r="E3284" t="str">
            <v>SLT0010362</v>
          </cell>
          <cell r="F3284" t="str">
            <v>中间靠背骨架焊接总成</v>
          </cell>
          <cell r="G3284" t="str">
            <v>济南轻卡统帅</v>
          </cell>
          <cell r="H3284" t="str">
            <v>EA</v>
          </cell>
          <cell r="I3284">
            <v>-7792</v>
          </cell>
          <cell r="J3284">
            <v>42.576298828699997</v>
          </cell>
          <cell r="K3284">
            <v>46.138739999999999</v>
          </cell>
          <cell r="L3284">
            <v>-331754.52047322999</v>
          </cell>
          <cell r="M3284">
            <v>0</v>
          </cell>
          <cell r="N3284">
            <v>42.461330714399999</v>
          </cell>
          <cell r="O3284">
            <v>46.138739999999999</v>
          </cell>
          <cell r="P3284">
            <v>-3.6774092856</v>
          </cell>
          <cell r="Q3284">
            <v>0</v>
          </cell>
          <cell r="R3284">
            <v>-999</v>
          </cell>
        </row>
        <row r="3285">
          <cell r="E3285" t="str">
            <v>SLT0010369</v>
          </cell>
          <cell r="F3285" t="str">
            <v>统帅杂物箱盖</v>
          </cell>
          <cell r="H3285" t="str">
            <v>Ea</v>
          </cell>
          <cell r="I3285">
            <v>-7899</v>
          </cell>
          <cell r="J3285">
            <v>7.4176692818000003</v>
          </cell>
          <cell r="K3285">
            <v>8.0383200000000006</v>
          </cell>
          <cell r="L3285">
            <v>-58592.169656938197</v>
          </cell>
          <cell r="M3285">
            <v>0</v>
          </cell>
          <cell r="N3285">
            <v>7.5459972993999997</v>
          </cell>
          <cell r="O3285">
            <v>8.0383200000000006</v>
          </cell>
          <cell r="P3285">
            <v>-0.4923227006</v>
          </cell>
          <cell r="Q3285">
            <v>0</v>
          </cell>
          <cell r="R3285">
            <v>-999</v>
          </cell>
        </row>
        <row r="3286">
          <cell r="E3286" t="str">
            <v>SLT0010370</v>
          </cell>
          <cell r="F3286" t="str">
            <v>统帅杂物箱底</v>
          </cell>
          <cell r="H3286" t="str">
            <v>Ea</v>
          </cell>
          <cell r="I3286">
            <v>-7902</v>
          </cell>
          <cell r="J3286">
            <v>11.857260138499999</v>
          </cell>
          <cell r="K3286">
            <v>12.84938</v>
          </cell>
          <cell r="L3286">
            <v>-93696.069614427004</v>
          </cell>
          <cell r="M3286">
            <v>0</v>
          </cell>
          <cell r="N3286">
            <v>11.9979611649</v>
          </cell>
          <cell r="O3286">
            <v>12.84938</v>
          </cell>
          <cell r="P3286">
            <v>-0.85141883510000005</v>
          </cell>
          <cell r="Q3286">
            <v>0</v>
          </cell>
          <cell r="R3286">
            <v>-999</v>
          </cell>
        </row>
        <row r="3287">
          <cell r="E3287" t="str">
            <v>SLT0010371</v>
          </cell>
          <cell r="F3287" t="str">
            <v>中间座靠背泡沫总成</v>
          </cell>
          <cell r="G3287" t="str">
            <v>济南轻卡统帅</v>
          </cell>
          <cell r="H3287" t="str">
            <v>EA</v>
          </cell>
          <cell r="I3287">
            <v>521</v>
          </cell>
          <cell r="J3287">
            <v>20.942764331599999</v>
          </cell>
          <cell r="K3287">
            <v>20.606186851699999</v>
          </cell>
          <cell r="L3287">
            <v>10911.1802167636</v>
          </cell>
          <cell r="M3287">
            <v>852</v>
          </cell>
          <cell r="N3287">
            <v>21.684102106899999</v>
          </cell>
          <cell r="O3287">
            <v>20.606186851699999</v>
          </cell>
          <cell r="P3287">
            <v>1.0779152552</v>
          </cell>
          <cell r="Q3287">
            <v>18474.8549950788</v>
          </cell>
          <cell r="R3287">
            <v>-999</v>
          </cell>
        </row>
        <row r="3288">
          <cell r="E3288" t="str">
            <v>SLT0010373</v>
          </cell>
          <cell r="F3288" t="str">
            <v>中间靠背左侧护板</v>
          </cell>
          <cell r="G3288" t="str">
            <v>济南轻卡统帅</v>
          </cell>
          <cell r="H3288" t="str">
            <v>EA</v>
          </cell>
          <cell r="I3288">
            <v>39</v>
          </cell>
          <cell r="J3288">
            <v>1.8778746042000001</v>
          </cell>
          <cell r="K3288">
            <v>2.0350000000000001</v>
          </cell>
          <cell r="L3288">
            <v>73.237109563800004</v>
          </cell>
          <cell r="M3288">
            <v>963</v>
          </cell>
          <cell r="N3288">
            <v>1.9409361458000001</v>
          </cell>
          <cell r="O3288">
            <v>2.0350000000000001</v>
          </cell>
          <cell r="P3288">
            <v>-9.4063854200000005E-2</v>
          </cell>
          <cell r="Q3288">
            <v>1869.1215084053999</v>
          </cell>
          <cell r="R3288">
            <v>-999</v>
          </cell>
        </row>
        <row r="3289">
          <cell r="E3289" t="str">
            <v>SLT0010375</v>
          </cell>
          <cell r="F3289" t="str">
            <v>中间固定支架焊接总成</v>
          </cell>
          <cell r="G3289" t="str">
            <v>统帅2080副驾</v>
          </cell>
          <cell r="H3289" t="str">
            <v>EA</v>
          </cell>
          <cell r="I3289">
            <v>754</v>
          </cell>
          <cell r="J3289">
            <v>7.9376421477000001</v>
          </cell>
          <cell r="K3289">
            <v>8.6018000000000008</v>
          </cell>
          <cell r="L3289">
            <v>5984.9821793658002</v>
          </cell>
          <cell r="M3289">
            <v>828</v>
          </cell>
          <cell r="N3289">
            <v>8.2041987903999996</v>
          </cell>
          <cell r="O3289">
            <v>8.6018000000000008</v>
          </cell>
          <cell r="P3289">
            <v>-0.39760120960000001</v>
          </cell>
          <cell r="Q3289">
            <v>6793.0765984512</v>
          </cell>
          <cell r="R3289">
            <v>-946</v>
          </cell>
        </row>
        <row r="3290">
          <cell r="E3290" t="str">
            <v>SLT0010383</v>
          </cell>
          <cell r="F3290" t="str">
            <v>驾驶员左侧滑轨总成</v>
          </cell>
          <cell r="G3290" t="str">
            <v>济南轻卡统帅</v>
          </cell>
          <cell r="H3290" t="str">
            <v>EA</v>
          </cell>
          <cell r="I3290">
            <v>139</v>
          </cell>
          <cell r="J3290">
            <v>36.323539297700002</v>
          </cell>
          <cell r="K3290">
            <v>39.3628</v>
          </cell>
          <cell r="L3290">
            <v>5048.9719623803003</v>
          </cell>
          <cell r="M3290">
            <v>759</v>
          </cell>
          <cell r="N3290">
            <v>37.543332343000003</v>
          </cell>
          <cell r="O3290">
            <v>39.3628</v>
          </cell>
          <cell r="P3290">
            <v>-1.8194676569999999</v>
          </cell>
          <cell r="Q3290">
            <v>28495.389248337</v>
          </cell>
          <cell r="R3290">
            <v>-897</v>
          </cell>
        </row>
        <row r="3291">
          <cell r="E3291" t="str">
            <v>SLT0010384</v>
          </cell>
          <cell r="F3291" t="str">
            <v>驾驶员右侧滑轨总成</v>
          </cell>
          <cell r="G3291" t="str">
            <v>济南轻卡统帅</v>
          </cell>
          <cell r="H3291" t="str">
            <v>EA</v>
          </cell>
          <cell r="I3291">
            <v>139</v>
          </cell>
          <cell r="J3291">
            <v>36.323539297700002</v>
          </cell>
          <cell r="K3291">
            <v>39.3628</v>
          </cell>
          <cell r="L3291">
            <v>5048.9719623803003</v>
          </cell>
          <cell r="M3291">
            <v>759</v>
          </cell>
          <cell r="N3291">
            <v>37.543332343000003</v>
          </cell>
          <cell r="O3291">
            <v>39.3628</v>
          </cell>
          <cell r="P3291">
            <v>-1.8194676569999999</v>
          </cell>
          <cell r="Q3291">
            <v>28495.389248337</v>
          </cell>
          <cell r="R3291">
            <v>-897</v>
          </cell>
        </row>
        <row r="3292">
          <cell r="E3292" t="str">
            <v>SLT0010389</v>
          </cell>
          <cell r="F3292" t="str">
            <v>驾驶员头枕护面总成</v>
          </cell>
          <cell r="G3292" t="str">
            <v>济南轻卡统帅PVC</v>
          </cell>
          <cell r="H3292" t="str">
            <v>EA</v>
          </cell>
          <cell r="I3292">
            <v>230</v>
          </cell>
          <cell r="J3292">
            <v>19.285165300799999</v>
          </cell>
          <cell r="K3292">
            <v>19.321536999999999</v>
          </cell>
          <cell r="L3292">
            <v>4435.5880191839997</v>
          </cell>
          <cell r="M3292">
            <v>200</v>
          </cell>
          <cell r="N3292">
            <v>19.321536999999999</v>
          </cell>
          <cell r="O3292">
            <v>19.321536999999999</v>
          </cell>
          <cell r="P3292">
            <v>0</v>
          </cell>
          <cell r="Q3292">
            <v>3864.3074000000001</v>
          </cell>
          <cell r="R3292">
            <v>-430</v>
          </cell>
        </row>
        <row r="3293">
          <cell r="E3293" t="str">
            <v>SLT0010396</v>
          </cell>
          <cell r="F3293" t="str">
            <v>副驾座垫泡沫总成</v>
          </cell>
          <cell r="G3293" t="str">
            <v>济南轻卡统帅</v>
          </cell>
          <cell r="H3293" t="str">
            <v>EA</v>
          </cell>
          <cell r="I3293">
            <v>642</v>
          </cell>
          <cell r="J3293">
            <v>42.037155843999997</v>
          </cell>
          <cell r="K3293">
            <v>43.465586851700003</v>
          </cell>
          <cell r="L3293">
            <v>26987.854051848</v>
          </cell>
          <cell r="M3293">
            <v>350</v>
          </cell>
          <cell r="N3293">
            <v>43.486871507499998</v>
          </cell>
          <cell r="O3293">
            <v>43.465586851700003</v>
          </cell>
          <cell r="P3293">
            <v>2.12846558E-2</v>
          </cell>
          <cell r="Q3293">
            <v>15220.405027625</v>
          </cell>
          <cell r="R3293">
            <v>-971</v>
          </cell>
        </row>
        <row r="3294">
          <cell r="E3294" t="str">
            <v>SLT0010397</v>
          </cell>
          <cell r="F3294" t="str">
            <v>副驾座垫骨架总成</v>
          </cell>
          <cell r="G3294" t="str">
            <v>统帅2080</v>
          </cell>
          <cell r="H3294" t="str">
            <v>EA</v>
          </cell>
          <cell r="I3294">
            <v>260</v>
          </cell>
          <cell r="J3294">
            <v>18.269366788300001</v>
          </cell>
          <cell r="K3294">
            <v>19.797999999999998</v>
          </cell>
          <cell r="L3294">
            <v>4750.0353649580002</v>
          </cell>
          <cell r="M3294">
            <v>716</v>
          </cell>
          <cell r="N3294">
            <v>18.882876566899998</v>
          </cell>
          <cell r="O3294">
            <v>19.797999999999998</v>
          </cell>
          <cell r="P3294">
            <v>-0.91512343309999999</v>
          </cell>
          <cell r="Q3294">
            <v>13520.1396219004</v>
          </cell>
          <cell r="R3294">
            <v>-329</v>
          </cell>
        </row>
        <row r="3295">
          <cell r="E3295" t="str">
            <v>SLT0010401</v>
          </cell>
          <cell r="F3295" t="str">
            <v>驾驶员靠背护面总成</v>
          </cell>
          <cell r="G3295" t="str">
            <v>济南轻卡统帅PVC</v>
          </cell>
          <cell r="H3295" t="str">
            <v>EA</v>
          </cell>
          <cell r="I3295">
            <v>729</v>
          </cell>
          <cell r="J3295">
            <v>51.640041383700002</v>
          </cell>
          <cell r="K3295">
            <v>54.068156999999999</v>
          </cell>
          <cell r="L3295">
            <v>37645.590168717303</v>
          </cell>
          <cell r="M3295">
            <v>245</v>
          </cell>
          <cell r="N3295">
            <v>53.5819262005</v>
          </cell>
          <cell r="O3295">
            <v>54.068156999999999</v>
          </cell>
          <cell r="P3295">
            <v>-0.48623079949999998</v>
          </cell>
          <cell r="Q3295">
            <v>13127.5719191225</v>
          </cell>
          <cell r="R3295">
            <v>-231</v>
          </cell>
        </row>
        <row r="3296">
          <cell r="E3296" t="str">
            <v>SLT0010403</v>
          </cell>
          <cell r="F3296" t="str">
            <v>驾驶员靠背上骨架焊接总成</v>
          </cell>
          <cell r="G3296" t="str">
            <v>济南轻卡统帅</v>
          </cell>
          <cell r="H3296" t="str">
            <v>EA</v>
          </cell>
          <cell r="I3296">
            <v>-3200</v>
          </cell>
          <cell r="J3296">
            <v>69.606407426100006</v>
          </cell>
          <cell r="K3296">
            <v>75.430509999999998</v>
          </cell>
          <cell r="L3296">
            <v>-222740.50376352001</v>
          </cell>
          <cell r="M3296">
            <v>0</v>
          </cell>
          <cell r="N3296">
            <v>70.617828505899993</v>
          </cell>
          <cell r="O3296">
            <v>75.430509999999998</v>
          </cell>
          <cell r="P3296">
            <v>-4.8126814940999996</v>
          </cell>
          <cell r="Q3296">
            <v>0</v>
          </cell>
          <cell r="R3296">
            <v>-281</v>
          </cell>
        </row>
        <row r="3297">
          <cell r="E3297" t="str">
            <v>SLT0010415</v>
          </cell>
          <cell r="F3297" t="str">
            <v>驾驶员左侧护板固定钢丝A</v>
          </cell>
          <cell r="G3297" t="str">
            <v>济南轻卡统帅</v>
          </cell>
          <cell r="H3297" t="str">
            <v>EA</v>
          </cell>
          <cell r="I3297">
            <v>182</v>
          </cell>
          <cell r="J3297">
            <v>0.95047215839999999</v>
          </cell>
          <cell r="K3297">
            <v>1.03</v>
          </cell>
          <cell r="L3297">
            <v>172.9859328288</v>
          </cell>
          <cell r="M3297">
            <v>568</v>
          </cell>
          <cell r="N3297">
            <v>1.03</v>
          </cell>
          <cell r="O3297">
            <v>1.03</v>
          </cell>
          <cell r="P3297">
            <v>0</v>
          </cell>
          <cell r="Q3297">
            <v>585.04</v>
          </cell>
          <cell r="R3297">
            <v>-750</v>
          </cell>
        </row>
        <row r="3298">
          <cell r="E3298" t="str">
            <v>SLT0010416</v>
          </cell>
          <cell r="F3298" t="str">
            <v>驾驶员左侧护板固定钢丝B</v>
          </cell>
          <cell r="G3298" t="str">
            <v>济南轻卡统帅</v>
          </cell>
          <cell r="H3298" t="str">
            <v>EA</v>
          </cell>
          <cell r="I3298">
            <v>173</v>
          </cell>
          <cell r="J3298">
            <v>0.83050965300000001</v>
          </cell>
          <cell r="K3298">
            <v>0.9</v>
          </cell>
          <cell r="L3298">
            <v>143.67816996900001</v>
          </cell>
          <cell r="M3298">
            <v>695</v>
          </cell>
          <cell r="N3298">
            <v>0.85839927819999995</v>
          </cell>
          <cell r="O3298">
            <v>0.9</v>
          </cell>
          <cell r="P3298">
            <v>-4.1600721799999997E-2</v>
          </cell>
          <cell r="Q3298">
            <v>596.58749834900004</v>
          </cell>
          <cell r="R3298">
            <v>-805</v>
          </cell>
        </row>
        <row r="3299">
          <cell r="E3299" t="str">
            <v>SLT0010421</v>
          </cell>
          <cell r="F3299" t="str">
            <v>驾驶员座垫护面总成</v>
          </cell>
          <cell r="G3299" t="str">
            <v>济南轻卡统帅PVC</v>
          </cell>
          <cell r="H3299" t="str">
            <v>EA</v>
          </cell>
          <cell r="I3299">
            <v>71</v>
          </cell>
          <cell r="J3299">
            <v>26.958269698500001</v>
          </cell>
          <cell r="K3299">
            <v>28.267567</v>
          </cell>
          <cell r="L3299">
            <v>1914.0371485935</v>
          </cell>
          <cell r="M3299">
            <v>750</v>
          </cell>
          <cell r="N3299">
            <v>27.9674360315</v>
          </cell>
          <cell r="O3299">
            <v>28.267567</v>
          </cell>
          <cell r="P3299">
            <v>-0.30013096849999998</v>
          </cell>
          <cell r="Q3299">
            <v>20975.577023624999</v>
          </cell>
          <cell r="R3299">
            <v>-749</v>
          </cell>
        </row>
        <row r="3300">
          <cell r="E3300" t="str">
            <v>SLT0010423</v>
          </cell>
          <cell r="F3300" t="str">
            <v>扶手固定螺栓</v>
          </cell>
          <cell r="G3300" t="str">
            <v>一汽轻卡减震</v>
          </cell>
          <cell r="H3300" t="str">
            <v>EA</v>
          </cell>
          <cell r="I3300">
            <v>552</v>
          </cell>
          <cell r="J3300">
            <v>0.81666782540000005</v>
          </cell>
          <cell r="K3300">
            <v>0.88500000000000001</v>
          </cell>
          <cell r="L3300">
            <v>450.80063962079998</v>
          </cell>
          <cell r="M3300">
            <v>2600</v>
          </cell>
          <cell r="N3300">
            <v>0.84409262360000004</v>
          </cell>
          <cell r="O3300">
            <v>0.88500000000000001</v>
          </cell>
          <cell r="P3300">
            <v>-4.0907376400000001E-2</v>
          </cell>
          <cell r="Q3300">
            <v>2194.6408213599998</v>
          </cell>
          <cell r="R3300">
            <v>-892</v>
          </cell>
        </row>
        <row r="3301">
          <cell r="E3301" t="str">
            <v>SLT0010427</v>
          </cell>
          <cell r="F3301" t="str">
            <v>扶手堵盖C</v>
          </cell>
          <cell r="G3301" t="str">
            <v>一汽轻卡减震</v>
          </cell>
          <cell r="H3301" t="str">
            <v>EA</v>
          </cell>
          <cell r="I3301">
            <v>546</v>
          </cell>
          <cell r="J3301">
            <v>0.81666782540000005</v>
          </cell>
          <cell r="K3301">
            <v>0.88500000000000001</v>
          </cell>
          <cell r="L3301">
            <v>445.90063266840002</v>
          </cell>
          <cell r="M3301">
            <v>2600</v>
          </cell>
          <cell r="N3301">
            <v>0.84409262360000004</v>
          </cell>
          <cell r="O3301">
            <v>0.88500000000000001</v>
          </cell>
          <cell r="P3301">
            <v>-4.0907376400000001E-2</v>
          </cell>
          <cell r="Q3301">
            <v>2194.6408213599998</v>
          </cell>
          <cell r="R3301">
            <v>-892</v>
          </cell>
        </row>
        <row r="3302">
          <cell r="E3302" t="str">
            <v>SLT0010444</v>
          </cell>
          <cell r="F3302" t="str">
            <v>副驾靠背护面总成</v>
          </cell>
          <cell r="G3302" t="str">
            <v>济南轻卡统帅PVC</v>
          </cell>
          <cell r="H3302" t="str">
            <v>EA</v>
          </cell>
          <cell r="I3302">
            <v>1127</v>
          </cell>
          <cell r="J3302">
            <v>62.916830851699999</v>
          </cell>
          <cell r="K3302">
            <v>65.223849874999999</v>
          </cell>
          <cell r="L3302">
            <v>70907.268369865895</v>
          </cell>
          <cell r="M3302">
            <v>805</v>
          </cell>
          <cell r="N3302">
            <v>65.354260861900002</v>
          </cell>
          <cell r="O3302">
            <v>65.223849874999999</v>
          </cell>
          <cell r="P3302">
            <v>0.1304109869</v>
          </cell>
          <cell r="Q3302">
            <v>52610.179993829501</v>
          </cell>
          <cell r="R3302">
            <v>-946</v>
          </cell>
        </row>
        <row r="3303">
          <cell r="E3303" t="str">
            <v>SLT0010446</v>
          </cell>
          <cell r="F3303" t="str">
            <v>副驾靠背无纺布</v>
          </cell>
          <cell r="G3303" t="str">
            <v>济南轻卡统帅</v>
          </cell>
          <cell r="H3303" t="str">
            <v>EA</v>
          </cell>
          <cell r="I3303">
            <v>89</v>
          </cell>
          <cell r="J3303">
            <v>1.2365365944</v>
          </cell>
          <cell r="K3303">
            <v>1.34</v>
          </cell>
          <cell r="L3303">
            <v>110.0517569016</v>
          </cell>
          <cell r="M3303">
            <v>926</v>
          </cell>
          <cell r="N3303">
            <v>1.34</v>
          </cell>
          <cell r="O3303">
            <v>1.34</v>
          </cell>
          <cell r="P3303">
            <v>0</v>
          </cell>
          <cell r="Q3303">
            <v>1240.8399999999999</v>
          </cell>
          <cell r="R3303">
            <v>-1015</v>
          </cell>
        </row>
        <row r="3304">
          <cell r="E3304" t="str">
            <v>SLT0010451</v>
          </cell>
          <cell r="F3304" t="str">
            <v>中间座靠背护面总成</v>
          </cell>
          <cell r="G3304" t="str">
            <v>济南轻卡统帅PVC</v>
          </cell>
          <cell r="H3304" t="str">
            <v>EA</v>
          </cell>
          <cell r="I3304">
            <v>955</v>
          </cell>
          <cell r="J3304">
            <v>23.889245591600002</v>
          </cell>
          <cell r="K3304">
            <v>24.836324650000002</v>
          </cell>
          <cell r="L3304">
            <v>22814.229539978001</v>
          </cell>
          <cell r="M3304">
            <v>780</v>
          </cell>
          <cell r="N3304">
            <v>24.806921646300001</v>
          </cell>
          <cell r="O3304">
            <v>24.836324650000002</v>
          </cell>
          <cell r="P3304">
            <v>-2.9403003699999999E-2</v>
          </cell>
          <cell r="Q3304">
            <v>19349.398884114002</v>
          </cell>
          <cell r="R3304">
            <v>-944</v>
          </cell>
        </row>
        <row r="3305">
          <cell r="E3305" t="str">
            <v>SLT0010454</v>
          </cell>
          <cell r="F3305" t="str">
            <v>副驾座垫护面总成</v>
          </cell>
          <cell r="G3305" t="str">
            <v>济南轻卡统帅PVC</v>
          </cell>
          <cell r="H3305" t="str">
            <v>EA</v>
          </cell>
          <cell r="I3305">
            <v>958</v>
          </cell>
          <cell r="J3305">
            <v>45.764094325999999</v>
          </cell>
          <cell r="K3305">
            <v>47.2273815</v>
          </cell>
          <cell r="L3305">
            <v>43842.002364307999</v>
          </cell>
          <cell r="M3305">
            <v>980</v>
          </cell>
          <cell r="N3305">
            <v>47.560592764500001</v>
          </cell>
          <cell r="O3305">
            <v>47.2273815</v>
          </cell>
          <cell r="P3305">
            <v>0.33321126449999999</v>
          </cell>
          <cell r="Q3305">
            <v>46609.380909209998</v>
          </cell>
          <cell r="R3305">
            <v>-872</v>
          </cell>
        </row>
        <row r="3306">
          <cell r="E3306" t="str">
            <v>SLT0010473</v>
          </cell>
          <cell r="F3306" t="str">
            <v>驾驶员靠背泡沫总成通风</v>
          </cell>
          <cell r="G3306" t="str">
            <v>济南轻卡统帅右扶手</v>
          </cell>
          <cell r="H3306" t="str">
            <v>EA</v>
          </cell>
          <cell r="I3306">
            <v>19</v>
          </cell>
          <cell r="J3306">
            <v>28.814034938500001</v>
          </cell>
          <cell r="K3306">
            <v>29.136061875900001</v>
          </cell>
          <cell r="L3306">
            <v>547.4666638315</v>
          </cell>
          <cell r="M3306">
            <v>107</v>
          </cell>
          <cell r="N3306">
            <v>29.819700511499999</v>
          </cell>
          <cell r="O3306">
            <v>29.136061875900001</v>
          </cell>
          <cell r="P3306">
            <v>0.68363863560000004</v>
          </cell>
          <cell r="Q3306">
            <v>3190.7079547305002</v>
          </cell>
          <cell r="R3306">
            <v>-56</v>
          </cell>
        </row>
        <row r="3307">
          <cell r="E3307" t="str">
            <v>SLT0010474</v>
          </cell>
          <cell r="F3307" t="str">
            <v>驾驶员座垫泡沫总成通风</v>
          </cell>
          <cell r="G3307" t="str">
            <v>济南轻卡统帅</v>
          </cell>
          <cell r="H3307" t="str">
            <v>EA</v>
          </cell>
          <cell r="I3307">
            <v>38</v>
          </cell>
          <cell r="J3307">
            <v>26.431384442700001</v>
          </cell>
          <cell r="K3307">
            <v>26.5540504103</v>
          </cell>
          <cell r="L3307">
            <v>1004.3926088226</v>
          </cell>
          <cell r="M3307">
            <v>75</v>
          </cell>
          <cell r="N3307">
            <v>27.3570374243</v>
          </cell>
          <cell r="O3307">
            <v>26.5540504103</v>
          </cell>
          <cell r="P3307">
            <v>0.80298701400000005</v>
          </cell>
          <cell r="Q3307">
            <v>2051.7778068225002</v>
          </cell>
          <cell r="R3307">
            <v>-56</v>
          </cell>
        </row>
        <row r="3308">
          <cell r="E3308" t="str">
            <v>SLT0010477</v>
          </cell>
          <cell r="F3308" t="str">
            <v>轻卡驾驶室主座椅总成</v>
          </cell>
          <cell r="G3308" t="str">
            <v>LG1611510310</v>
          </cell>
          <cell r="H3308" t="str">
            <v>EA</v>
          </cell>
          <cell r="I3308">
            <v>481</v>
          </cell>
          <cell r="J3308">
            <v>423.81262364809999</v>
          </cell>
          <cell r="K3308">
            <v>447.41276849659999</v>
          </cell>
          <cell r="L3308">
            <v>203853.87197473599</v>
          </cell>
          <cell r="M3308">
            <v>231</v>
          </cell>
          <cell r="N3308">
            <v>434.68594689849999</v>
          </cell>
          <cell r="O3308">
            <v>447.41276849659999</v>
          </cell>
          <cell r="P3308">
            <v>-12.726821598100001</v>
          </cell>
          <cell r="Q3308">
            <v>100412.453733553</v>
          </cell>
          <cell r="R3308">
            <v>-454</v>
          </cell>
        </row>
        <row r="3309">
          <cell r="E3309" t="str">
            <v>SLT0010478</v>
          </cell>
          <cell r="F3309" t="str">
            <v>轻卡驾驶室主座椅总成</v>
          </cell>
          <cell r="G3309" t="str">
            <v>LG1611510320</v>
          </cell>
          <cell r="H3309" t="str">
            <v>EA</v>
          </cell>
          <cell r="I3309">
            <v>13</v>
          </cell>
          <cell r="J3309">
            <v>756.86253601129999</v>
          </cell>
          <cell r="K3309">
            <v>808.3993416966</v>
          </cell>
          <cell r="L3309">
            <v>9839.2129681468996</v>
          </cell>
          <cell r="M3309">
            <v>56</v>
          </cell>
          <cell r="N3309">
            <v>768.84640037259999</v>
          </cell>
          <cell r="O3309">
            <v>808.3993416966</v>
          </cell>
          <cell r="P3309">
            <v>-39.552941324000003</v>
          </cell>
          <cell r="Q3309">
            <v>43055.398420865597</v>
          </cell>
          <cell r="R3309">
            <v>-12</v>
          </cell>
        </row>
        <row r="3310">
          <cell r="E3310" t="str">
            <v>SLT0010507</v>
          </cell>
          <cell r="F3310" t="str">
            <v>驾驶员靠背上骨架焊接总成</v>
          </cell>
          <cell r="G3310" t="str">
            <v>济南轻卡统帅通风</v>
          </cell>
          <cell r="H3310" t="str">
            <v>EA</v>
          </cell>
          <cell r="I3310">
            <v>-319</v>
          </cell>
          <cell r="J3310">
            <v>70.160265085700004</v>
          </cell>
          <cell r="K3310">
            <v>76.030709999999999</v>
          </cell>
          <cell r="L3310">
            <v>-22381.1245623383</v>
          </cell>
          <cell r="M3310">
            <v>0</v>
          </cell>
          <cell r="N3310">
            <v>71.190285446700003</v>
          </cell>
          <cell r="O3310">
            <v>76.030709999999999</v>
          </cell>
          <cell r="P3310">
            <v>-4.8404245533000001</v>
          </cell>
          <cell r="Q3310">
            <v>0</v>
          </cell>
          <cell r="R3310">
            <v>-56</v>
          </cell>
        </row>
        <row r="3311">
          <cell r="E3311" t="str">
            <v>SLT0010514</v>
          </cell>
          <cell r="F3311" t="str">
            <v>坐垫通风袋体</v>
          </cell>
          <cell r="H3311" t="str">
            <v>EA</v>
          </cell>
          <cell r="I3311">
            <v>2</v>
          </cell>
          <cell r="J3311">
            <v>15.2536939595</v>
          </cell>
          <cell r="K3311">
            <v>16.53</v>
          </cell>
          <cell r="L3311">
            <v>30.507387918999999</v>
          </cell>
          <cell r="M3311">
            <v>56</v>
          </cell>
          <cell r="N3311">
            <v>15.2981058033</v>
          </cell>
          <cell r="O3311">
            <v>16.53</v>
          </cell>
          <cell r="P3311">
            <v>-1.2318941967000001</v>
          </cell>
          <cell r="Q3311">
            <v>856.69392498479999</v>
          </cell>
          <cell r="R3311">
            <v>-56</v>
          </cell>
        </row>
        <row r="3312">
          <cell r="E3312" t="str">
            <v>SLT0010515</v>
          </cell>
          <cell r="F3312" t="str">
            <v>驾驶员通风加热开关</v>
          </cell>
          <cell r="G3312" t="str">
            <v>济南轻卡统帅</v>
          </cell>
          <cell r="H3312" t="str">
            <v>EA</v>
          </cell>
          <cell r="I3312">
            <v>4</v>
          </cell>
          <cell r="J3312">
            <v>17.957464274199999</v>
          </cell>
          <cell r="K3312">
            <v>19.46</v>
          </cell>
          <cell r="L3312">
            <v>71.829857096799998</v>
          </cell>
          <cell r="M3312">
            <v>56</v>
          </cell>
          <cell r="N3312">
            <v>18.0036849506</v>
          </cell>
          <cell r="O3312">
            <v>19.46</v>
          </cell>
          <cell r="P3312">
            <v>-1.4563150493999999</v>
          </cell>
          <cell r="Q3312">
            <v>1008.2063572336</v>
          </cell>
          <cell r="R3312">
            <v>-56</v>
          </cell>
        </row>
        <row r="3313">
          <cell r="E3313" t="str">
            <v>SLT0010516</v>
          </cell>
          <cell r="F3313" t="str">
            <v>ECU及通风线束总成</v>
          </cell>
          <cell r="G3313" t="str">
            <v>济南轻卡统帅</v>
          </cell>
          <cell r="H3313" t="str">
            <v>EA</v>
          </cell>
          <cell r="I3313">
            <v>2</v>
          </cell>
          <cell r="J3313">
            <v>106.78508560189999</v>
          </cell>
          <cell r="K3313">
            <v>115.72</v>
          </cell>
          <cell r="L3313">
            <v>213.57017120379999</v>
          </cell>
          <cell r="M3313">
            <v>56</v>
          </cell>
          <cell r="N3313">
            <v>107.0599394904</v>
          </cell>
          <cell r="O3313">
            <v>115.72</v>
          </cell>
          <cell r="P3313">
            <v>-8.6600605095999992</v>
          </cell>
          <cell r="Q3313">
            <v>5995.3566114624</v>
          </cell>
          <cell r="R3313">
            <v>-56</v>
          </cell>
        </row>
        <row r="3314">
          <cell r="E3314" t="str">
            <v>SLT0010517</v>
          </cell>
          <cell r="F3314" t="str">
            <v>靠背加热垫总成</v>
          </cell>
          <cell r="G3314" t="str">
            <v>济南轻卡统帅</v>
          </cell>
          <cell r="H3314" t="str">
            <v>EA</v>
          </cell>
          <cell r="I3314">
            <v>3</v>
          </cell>
          <cell r="J3314">
            <v>19.839952820899999</v>
          </cell>
          <cell r="K3314">
            <v>21.5</v>
          </cell>
          <cell r="L3314">
            <v>59.5198584627</v>
          </cell>
          <cell r="M3314">
            <v>56</v>
          </cell>
          <cell r="N3314">
            <v>19.891018830299998</v>
          </cell>
          <cell r="O3314">
            <v>21.5</v>
          </cell>
          <cell r="P3314">
            <v>-1.6089811697</v>
          </cell>
          <cell r="Q3314">
            <v>1113.8970544967999</v>
          </cell>
          <cell r="R3314">
            <v>-56</v>
          </cell>
        </row>
        <row r="3315">
          <cell r="E3315" t="str">
            <v>SLT0010518</v>
          </cell>
          <cell r="F3315" t="str">
            <v>坐垫加热垫总成</v>
          </cell>
          <cell r="G3315" t="str">
            <v>济南轻卡统帅</v>
          </cell>
          <cell r="H3315" t="str">
            <v>EA</v>
          </cell>
          <cell r="I3315">
            <v>2</v>
          </cell>
          <cell r="J3315">
            <v>22.239202929499999</v>
          </cell>
          <cell r="K3315">
            <v>24.1</v>
          </cell>
          <cell r="L3315">
            <v>44.478405858999999</v>
          </cell>
          <cell r="M3315">
            <v>57</v>
          </cell>
          <cell r="N3315">
            <v>22.296444363300001</v>
          </cell>
          <cell r="O3315">
            <v>24.1</v>
          </cell>
          <cell r="P3315">
            <v>-1.8035556367000001</v>
          </cell>
          <cell r="Q3315">
            <v>1270.8973287081001</v>
          </cell>
          <cell r="R3315">
            <v>-56</v>
          </cell>
        </row>
        <row r="3316">
          <cell r="E3316" t="str">
            <v>SLT0010592</v>
          </cell>
          <cell r="F3316" t="str">
            <v>1880副座椅总成（PVC）</v>
          </cell>
          <cell r="G3316" t="str">
            <v>LG1612510170</v>
          </cell>
          <cell r="H3316" t="str">
            <v>EA</v>
          </cell>
          <cell r="I3316">
            <v>310</v>
          </cell>
          <cell r="J3316">
            <v>311.83900258900002</v>
          </cell>
          <cell r="K3316">
            <v>330.8980608347</v>
          </cell>
          <cell r="L3316">
            <v>96670.090802589999</v>
          </cell>
          <cell r="M3316">
            <v>529</v>
          </cell>
          <cell r="N3316">
            <v>318.56894442240002</v>
          </cell>
          <cell r="O3316">
            <v>330.8980608347</v>
          </cell>
          <cell r="P3316">
            <v>-12.329116412299999</v>
          </cell>
          <cell r="Q3316">
            <v>168522.97159944999</v>
          </cell>
          <cell r="R3316">
            <v>-552</v>
          </cell>
        </row>
        <row r="3317">
          <cell r="E3317" t="str">
            <v>SLT0010594</v>
          </cell>
          <cell r="F3317" t="str">
            <v>副驾靠背护面总成</v>
          </cell>
          <cell r="G3317" t="str">
            <v>统帅1880PVC</v>
          </cell>
          <cell r="H3317" t="str">
            <v>EA</v>
          </cell>
          <cell r="I3317">
            <v>0</v>
          </cell>
          <cell r="J3317">
            <v>68.5</v>
          </cell>
          <cell r="K3317">
            <v>68.5</v>
          </cell>
          <cell r="L3317">
            <v>0</v>
          </cell>
          <cell r="M3317">
            <v>565</v>
          </cell>
          <cell r="N3317">
            <v>65.333722842300006</v>
          </cell>
          <cell r="O3317">
            <v>68.5</v>
          </cell>
          <cell r="P3317">
            <v>-3.1662771577000002</v>
          </cell>
          <cell r="Q3317">
            <v>36913.553405899504</v>
          </cell>
          <cell r="R3317">
            <v>-437</v>
          </cell>
        </row>
        <row r="3318">
          <cell r="E3318" t="str">
            <v>SLT0010595</v>
          </cell>
          <cell r="F3318" t="str">
            <v>副驾靠背泡沫总成</v>
          </cell>
          <cell r="G3318" t="str">
            <v>统帅1880</v>
          </cell>
          <cell r="H3318" t="str">
            <v>EA</v>
          </cell>
          <cell r="I3318">
            <v>18</v>
          </cell>
          <cell r="J3318">
            <v>41.874979765799999</v>
          </cell>
          <cell r="K3318">
            <v>43.2898411878</v>
          </cell>
          <cell r="L3318">
            <v>753.74963578439997</v>
          </cell>
          <cell r="M3318">
            <v>554</v>
          </cell>
          <cell r="N3318">
            <v>43.319249339700001</v>
          </cell>
          <cell r="O3318">
            <v>43.2898411878</v>
          </cell>
          <cell r="P3318">
            <v>2.9408151899999999E-2</v>
          </cell>
          <cell r="Q3318">
            <v>23998.864134193798</v>
          </cell>
          <cell r="R3318">
            <v>-529</v>
          </cell>
        </row>
        <row r="3319">
          <cell r="E3319" t="str">
            <v>SLT0010603</v>
          </cell>
          <cell r="F3319" t="str">
            <v>副驾靠背左侧护板</v>
          </cell>
          <cell r="G3319" t="str">
            <v>统帅1880</v>
          </cell>
          <cell r="H3319" t="str">
            <v>EA</v>
          </cell>
          <cell r="I3319">
            <v>476</v>
          </cell>
          <cell r="J3319">
            <v>1.8880252778</v>
          </cell>
          <cell r="K3319">
            <v>2.0459999999999998</v>
          </cell>
          <cell r="L3319">
            <v>898.70003223280003</v>
          </cell>
          <cell r="M3319">
            <v>300</v>
          </cell>
          <cell r="N3319">
            <v>1.9514276925</v>
          </cell>
          <cell r="O3319">
            <v>2.0459999999999998</v>
          </cell>
          <cell r="P3319">
            <v>-9.4572307499999994E-2</v>
          </cell>
          <cell r="Q3319">
            <v>585.42830775000004</v>
          </cell>
          <cell r="R3319">
            <v>-514</v>
          </cell>
        </row>
        <row r="3320">
          <cell r="E3320" t="str">
            <v>SLT0010611</v>
          </cell>
          <cell r="F3320" t="str">
            <v>副驾座垫护面总成</v>
          </cell>
          <cell r="G3320" t="str">
            <v>统帅1880PVC</v>
          </cell>
          <cell r="H3320" t="str">
            <v>EA</v>
          </cell>
          <cell r="I3320">
            <v>0</v>
          </cell>
          <cell r="J3320">
            <v>45.73</v>
          </cell>
          <cell r="K3320">
            <v>45.73</v>
          </cell>
          <cell r="L3320">
            <v>0</v>
          </cell>
          <cell r="M3320">
            <v>565</v>
          </cell>
          <cell r="N3320">
            <v>43.616221103299999</v>
          </cell>
          <cell r="O3320">
            <v>45.73</v>
          </cell>
          <cell r="P3320">
            <v>-2.1137788967</v>
          </cell>
          <cell r="Q3320">
            <v>24643.1649233645</v>
          </cell>
          <cell r="R3320">
            <v>-437</v>
          </cell>
        </row>
        <row r="3321">
          <cell r="E3321" t="str">
            <v>SLT0010612</v>
          </cell>
          <cell r="F3321" t="str">
            <v>副驾座垫泡沫总成</v>
          </cell>
          <cell r="G3321" t="str">
            <v>统帅1880</v>
          </cell>
          <cell r="H3321" t="str">
            <v>EA</v>
          </cell>
          <cell r="I3321">
            <v>0</v>
          </cell>
          <cell r="J3321">
            <v>70.049486846899995</v>
          </cell>
          <cell r="K3321">
            <v>70.049486846899995</v>
          </cell>
          <cell r="L3321">
            <v>0</v>
          </cell>
          <cell r="M3321">
            <v>581</v>
          </cell>
          <cell r="N3321">
            <v>68.841983249899997</v>
          </cell>
          <cell r="O3321">
            <v>70.049486846899995</v>
          </cell>
          <cell r="P3321">
            <v>-1.2075035970000001</v>
          </cell>
          <cell r="Q3321">
            <v>39997.192268191902</v>
          </cell>
          <cell r="R3321">
            <v>-529</v>
          </cell>
        </row>
        <row r="3322">
          <cell r="E3322" t="str">
            <v>SLT0010614</v>
          </cell>
          <cell r="F3322" t="str">
            <v>副驾座垫骨架总成</v>
          </cell>
          <cell r="G3322" t="str">
            <v>统帅1880</v>
          </cell>
          <cell r="H3322" t="str">
            <v>EA</v>
          </cell>
          <cell r="I3322">
            <v>475</v>
          </cell>
          <cell r="J3322">
            <v>11.728641876899999</v>
          </cell>
          <cell r="K3322">
            <v>12.71</v>
          </cell>
          <cell r="L3322">
            <v>5571.1048915274996</v>
          </cell>
          <cell r="M3322">
            <v>967</v>
          </cell>
          <cell r="N3322">
            <v>12.1225053624</v>
          </cell>
          <cell r="O3322">
            <v>12.71</v>
          </cell>
          <cell r="P3322">
            <v>-0.58749463759999998</v>
          </cell>
          <cell r="Q3322">
            <v>11722.4626854408</v>
          </cell>
          <cell r="R3322">
            <v>-1026</v>
          </cell>
        </row>
        <row r="3323">
          <cell r="E3323" t="str">
            <v>SLT0010625</v>
          </cell>
          <cell r="F3323" t="str">
            <v>副靠背总成包装袋</v>
          </cell>
          <cell r="G3323" t="str">
            <v>统帅1880</v>
          </cell>
          <cell r="H3323" t="str">
            <v>EA</v>
          </cell>
          <cell r="I3323">
            <v>0</v>
          </cell>
          <cell r="J3323">
            <v>1.9</v>
          </cell>
          <cell r="K3323">
            <v>1.9</v>
          </cell>
          <cell r="L3323">
            <v>0</v>
          </cell>
          <cell r="M3323">
            <v>498</v>
          </cell>
          <cell r="N3323">
            <v>1.9</v>
          </cell>
          <cell r="O3323">
            <v>1.9</v>
          </cell>
          <cell r="P3323">
            <v>0</v>
          </cell>
          <cell r="Q3323">
            <v>946.2</v>
          </cell>
          <cell r="R3323">
            <v>-498</v>
          </cell>
        </row>
        <row r="3324">
          <cell r="E3324" t="str">
            <v>SLT0010630</v>
          </cell>
          <cell r="F3324" t="str">
            <v>座框钢丝支撑焊接总成</v>
          </cell>
          <cell r="G3324" t="str">
            <v>一汽轻卡减震</v>
          </cell>
          <cell r="H3324" t="str">
            <v>EA</v>
          </cell>
          <cell r="I3324">
            <v>47</v>
          </cell>
          <cell r="J3324">
            <v>20.7627413242</v>
          </cell>
          <cell r="K3324">
            <v>22.5</v>
          </cell>
          <cell r="L3324">
            <v>975.84884223740005</v>
          </cell>
          <cell r="M3324">
            <v>0</v>
          </cell>
          <cell r="N3324">
            <v>21.459981955500002</v>
          </cell>
          <cell r="O3324">
            <v>22.5</v>
          </cell>
          <cell r="P3324">
            <v>-1.0400180445</v>
          </cell>
          <cell r="Q3324">
            <v>0</v>
          </cell>
          <cell r="R3324">
            <v>0</v>
          </cell>
        </row>
        <row r="3325">
          <cell r="E3325" t="str">
            <v>SLT0010632</v>
          </cell>
          <cell r="F3325" t="str">
            <v>驾驶员右侧护板</v>
          </cell>
          <cell r="G3325" t="str">
            <v>一汽轻卡减震</v>
          </cell>
          <cell r="H3325" t="str">
            <v>EA</v>
          </cell>
          <cell r="I3325">
            <v>151</v>
          </cell>
          <cell r="J3325">
            <v>3.0221323483</v>
          </cell>
          <cell r="K3325">
            <v>3.2749999999999999</v>
          </cell>
          <cell r="L3325">
            <v>456.34198459330003</v>
          </cell>
          <cell r="M3325">
            <v>1091</v>
          </cell>
          <cell r="N3325">
            <v>3.1236195957000001</v>
          </cell>
          <cell r="O3325">
            <v>3.2749999999999999</v>
          </cell>
          <cell r="P3325">
            <v>-0.15138040429999999</v>
          </cell>
          <cell r="Q3325">
            <v>3407.8689789086998</v>
          </cell>
          <cell r="R3325">
            <v>-1163</v>
          </cell>
        </row>
        <row r="3326">
          <cell r="E3326" t="str">
            <v>SLT0010646</v>
          </cell>
          <cell r="F3326" t="str">
            <v>扶手安装支架焊接总成</v>
          </cell>
          <cell r="G3326" t="str">
            <v>一汽轻卡减震</v>
          </cell>
          <cell r="H3326" t="str">
            <v>EA</v>
          </cell>
          <cell r="I3326">
            <v>95</v>
          </cell>
          <cell r="J3326">
            <v>7.6321991531000002</v>
          </cell>
          <cell r="K3326">
            <v>8.2707999999999995</v>
          </cell>
          <cell r="L3326">
            <v>725.05891954449999</v>
          </cell>
          <cell r="M3326">
            <v>663</v>
          </cell>
          <cell r="N3326">
            <v>7.8884986114000002</v>
          </cell>
          <cell r="O3326">
            <v>8.2707999999999995</v>
          </cell>
          <cell r="P3326">
            <v>-0.38230138860000001</v>
          </cell>
          <cell r="Q3326">
            <v>5230.0745793582</v>
          </cell>
          <cell r="R3326">
            <v>-692</v>
          </cell>
        </row>
        <row r="3327">
          <cell r="E3327" t="str">
            <v>SLT0010666</v>
          </cell>
          <cell r="F3327" t="str">
            <v>驾驶员座椅总成</v>
          </cell>
          <cell r="G3327" t="str">
            <v>6800010HH26-C00</v>
          </cell>
          <cell r="H3327" t="str">
            <v>EA</v>
          </cell>
          <cell r="I3327">
            <v>181</v>
          </cell>
          <cell r="J3327">
            <v>1134.775869991</v>
          </cell>
          <cell r="K3327">
            <v>1213.4677743325999</v>
          </cell>
          <cell r="L3327">
            <v>205394.432468371</v>
          </cell>
          <cell r="M3327">
            <v>174</v>
          </cell>
          <cell r="N3327">
            <v>1174.4647139566</v>
          </cell>
          <cell r="O3327">
            <v>1213.4677743325999</v>
          </cell>
          <cell r="P3327">
            <v>-39.003060376000001</v>
          </cell>
          <cell r="Q3327">
            <v>204356.860228448</v>
          </cell>
          <cell r="R3327">
            <v>-248</v>
          </cell>
        </row>
        <row r="3328">
          <cell r="E3328" t="str">
            <v>SLT0010696</v>
          </cell>
          <cell r="F3328" t="str">
            <v>扶手总成</v>
          </cell>
          <cell r="G3328" t="str">
            <v>济南轻卡统帅</v>
          </cell>
          <cell r="H3328" t="str">
            <v>EA</v>
          </cell>
          <cell r="I3328">
            <v>765</v>
          </cell>
          <cell r="J3328">
            <v>40.602694145199997</v>
          </cell>
          <cell r="K3328">
            <v>44</v>
          </cell>
          <cell r="L3328">
            <v>31061.061021078</v>
          </cell>
          <cell r="M3328">
            <v>0</v>
          </cell>
          <cell r="N3328">
            <v>41.9661869352</v>
          </cell>
          <cell r="O3328">
            <v>44</v>
          </cell>
          <cell r="P3328">
            <v>-2.0338130647999999</v>
          </cell>
          <cell r="Q3328">
            <v>0</v>
          </cell>
          <cell r="R3328">
            <v>-744</v>
          </cell>
        </row>
        <row r="3329">
          <cell r="E3329" t="str">
            <v>SLT0010697</v>
          </cell>
          <cell r="F3329" t="str">
            <v>扶手固定螺栓</v>
          </cell>
          <cell r="G3329" t="str">
            <v>济南轻卡统帅</v>
          </cell>
          <cell r="H3329" t="str">
            <v>EA</v>
          </cell>
          <cell r="I3329">
            <v>292</v>
          </cell>
          <cell r="J3329">
            <v>0.302120956</v>
          </cell>
          <cell r="K3329">
            <v>0.32740000000000002</v>
          </cell>
          <cell r="L3329">
            <v>88.219319151999997</v>
          </cell>
          <cell r="M3329">
            <v>800</v>
          </cell>
          <cell r="N3329">
            <v>0.31226658190000001</v>
          </cell>
          <cell r="O3329">
            <v>0.32740000000000002</v>
          </cell>
          <cell r="P3329">
            <v>-1.5133418100000001E-2</v>
          </cell>
          <cell r="Q3329">
            <v>249.81326551999999</v>
          </cell>
          <cell r="R3329">
            <v>-758</v>
          </cell>
        </row>
        <row r="3330">
          <cell r="E3330" t="str">
            <v>SLT0010698</v>
          </cell>
          <cell r="F3330" t="str">
            <v>扶手安装支架总成新</v>
          </cell>
          <cell r="G3330" t="str">
            <v>统帅2080</v>
          </cell>
          <cell r="H3330" t="str">
            <v>EA</v>
          </cell>
          <cell r="I3330">
            <v>230</v>
          </cell>
          <cell r="J3330">
            <v>5.9245790277000001</v>
          </cell>
          <cell r="K3330">
            <v>6.4203000000000001</v>
          </cell>
          <cell r="L3330">
            <v>1362.653176371</v>
          </cell>
          <cell r="M3330">
            <v>68</v>
          </cell>
          <cell r="N3330">
            <v>6.1235343176999999</v>
          </cell>
          <cell r="O3330">
            <v>6.4203000000000001</v>
          </cell>
          <cell r="P3330">
            <v>-0.2967656823</v>
          </cell>
          <cell r="Q3330">
            <v>416.40033360360002</v>
          </cell>
          <cell r="R3330">
            <v>-287</v>
          </cell>
        </row>
        <row r="3331">
          <cell r="E3331" t="str">
            <v>SLT0010699</v>
          </cell>
          <cell r="F3331" t="str">
            <v>轻卡驾驶室主座椅总成</v>
          </cell>
          <cell r="G3331" t="str">
            <v>LZ161351000330</v>
          </cell>
          <cell r="H3331" t="str">
            <v>EA</v>
          </cell>
          <cell r="I3331">
            <v>418</v>
          </cell>
          <cell r="J3331">
            <v>372.74519320460001</v>
          </cell>
          <cell r="K3331">
            <v>392.07242749660003</v>
          </cell>
          <cell r="L3331">
            <v>155807.490759523</v>
          </cell>
          <cell r="M3331">
            <v>518</v>
          </cell>
          <cell r="N3331">
            <v>381.88262072629999</v>
          </cell>
          <cell r="O3331">
            <v>392.07242749660003</v>
          </cell>
          <cell r="P3331">
            <v>-10.189806770300001</v>
          </cell>
          <cell r="Q3331">
            <v>197815.19753622299</v>
          </cell>
          <cell r="R3331">
            <v>-573</v>
          </cell>
        </row>
        <row r="3332">
          <cell r="E3332" t="str">
            <v>SLT0010701</v>
          </cell>
          <cell r="F3332" t="str">
            <v>扶手总成堵盖</v>
          </cell>
          <cell r="G3332" t="str">
            <v>济南轻卡统帅</v>
          </cell>
          <cell r="H3332" t="str">
            <v>EA</v>
          </cell>
          <cell r="I3332">
            <v>765</v>
          </cell>
          <cell r="J3332">
            <v>0.55533412130000004</v>
          </cell>
          <cell r="K3332">
            <v>0.6018</v>
          </cell>
          <cell r="L3332">
            <v>424.83060279450001</v>
          </cell>
          <cell r="M3332">
            <v>0</v>
          </cell>
          <cell r="N3332">
            <v>0.57398298400000003</v>
          </cell>
          <cell r="O3332">
            <v>0.6018</v>
          </cell>
          <cell r="P3332">
            <v>-2.7817016E-2</v>
          </cell>
          <cell r="Q3332">
            <v>0</v>
          </cell>
          <cell r="R3332">
            <v>-744</v>
          </cell>
        </row>
        <row r="3333">
          <cell r="E3333" t="str">
            <v>SLT0010707</v>
          </cell>
          <cell r="F3333" t="str">
            <v>驾驶员靠背泡沫总成</v>
          </cell>
          <cell r="G3333" t="str">
            <v>统帅1880（无扶手）</v>
          </cell>
          <cell r="H3333" t="str">
            <v>EA</v>
          </cell>
          <cell r="I3333">
            <v>0</v>
          </cell>
          <cell r="J3333">
            <v>28.922361875899998</v>
          </cell>
          <cell r="K3333">
            <v>28.922361875899998</v>
          </cell>
          <cell r="L3333">
            <v>0</v>
          </cell>
          <cell r="M3333">
            <v>567</v>
          </cell>
          <cell r="N3333">
            <v>29.615878371699999</v>
          </cell>
          <cell r="O3333">
            <v>28.922361875899998</v>
          </cell>
          <cell r="P3333">
            <v>0.69351649579999997</v>
          </cell>
          <cell r="Q3333">
            <v>16792.203036753901</v>
          </cell>
          <cell r="R3333">
            <v>-518</v>
          </cell>
        </row>
        <row r="3334">
          <cell r="E3334" t="str">
            <v>SLT0010713</v>
          </cell>
          <cell r="F3334" t="str">
            <v>驾驶员靠背上骨架焊接总成</v>
          </cell>
          <cell r="G3334" t="str">
            <v>PVC(1880)</v>
          </cell>
          <cell r="H3334" t="str">
            <v>EA</v>
          </cell>
          <cell r="I3334">
            <v>-1451</v>
          </cell>
          <cell r="J3334">
            <v>66.814879924699994</v>
          </cell>
          <cell r="K3334">
            <v>72.405410000000003</v>
          </cell>
          <cell r="L3334">
            <v>-96948.390770739701</v>
          </cell>
          <cell r="M3334">
            <v>0</v>
          </cell>
          <cell r="N3334">
            <v>67.7325577764</v>
          </cell>
          <cell r="O3334">
            <v>72.405410000000003</v>
          </cell>
          <cell r="P3334">
            <v>-4.6728522235999996</v>
          </cell>
          <cell r="Q3334">
            <v>0</v>
          </cell>
          <cell r="R3334">
            <v>-518</v>
          </cell>
        </row>
        <row r="3335">
          <cell r="E3335" t="str">
            <v>SLT0010719</v>
          </cell>
          <cell r="F3335" t="str">
            <v>驾驶员靠背泡沫总成</v>
          </cell>
          <cell r="G3335" t="str">
            <v>一汽轻卡减震</v>
          </cell>
          <cell r="H3335" t="str">
            <v>EA</v>
          </cell>
          <cell r="I3335">
            <v>805</v>
          </cell>
          <cell r="J3335">
            <v>27.513433377199998</v>
          </cell>
          <cell r="K3335">
            <v>27.726636469399999</v>
          </cell>
          <cell r="L3335">
            <v>22148.313868646001</v>
          </cell>
          <cell r="M3335">
            <v>696</v>
          </cell>
          <cell r="N3335">
            <v>28.4754230096</v>
          </cell>
          <cell r="O3335">
            <v>27.726636469399999</v>
          </cell>
          <cell r="P3335">
            <v>0.74878654020000002</v>
          </cell>
          <cell r="Q3335">
            <v>19818.894414681599</v>
          </cell>
          <cell r="R3335">
            <v>-1163</v>
          </cell>
        </row>
        <row r="3336">
          <cell r="E3336" t="str">
            <v>SLT0010731</v>
          </cell>
          <cell r="F3336" t="str">
            <v>驾驶员左侧护板</v>
          </cell>
          <cell r="G3336" t="str">
            <v>统帅通风加热</v>
          </cell>
          <cell r="H3336" t="str">
            <v>EA</v>
          </cell>
          <cell r="I3336">
            <v>40</v>
          </cell>
          <cell r="J3336">
            <v>5.8048010799999998</v>
          </cell>
          <cell r="K3336">
            <v>6.2904999999999998</v>
          </cell>
          <cell r="L3336">
            <v>232.1920432</v>
          </cell>
          <cell r="M3336">
            <v>23</v>
          </cell>
          <cell r="N3336">
            <v>5.9997340663000003</v>
          </cell>
          <cell r="O3336">
            <v>6.2904999999999998</v>
          </cell>
          <cell r="P3336">
            <v>-0.29076593369999998</v>
          </cell>
          <cell r="Q3336">
            <v>137.99388352490001</v>
          </cell>
          <cell r="R3336">
            <v>-56</v>
          </cell>
        </row>
        <row r="3337">
          <cell r="E3337" t="str">
            <v>SLT0010733</v>
          </cell>
          <cell r="F3337" t="str">
            <v>驾驶员左侧护板</v>
          </cell>
          <cell r="G3337" t="str">
            <v>通风加热</v>
          </cell>
          <cell r="H3337" t="str">
            <v>EA</v>
          </cell>
          <cell r="I3337">
            <v>123</v>
          </cell>
          <cell r="J3337">
            <v>5.8048010799999998</v>
          </cell>
          <cell r="K3337">
            <v>6.2904999999999998</v>
          </cell>
          <cell r="L3337">
            <v>713.99053284000001</v>
          </cell>
          <cell r="M3337">
            <v>582</v>
          </cell>
          <cell r="N3337">
            <v>5.9997340663000003</v>
          </cell>
          <cell r="O3337">
            <v>6.2904999999999998</v>
          </cell>
          <cell r="P3337">
            <v>-0.29076593369999998</v>
          </cell>
          <cell r="Q3337">
            <v>3491.8452265865999</v>
          </cell>
          <cell r="R3337">
            <v>-659</v>
          </cell>
        </row>
        <row r="3338">
          <cell r="E3338" t="str">
            <v>SLT0010734</v>
          </cell>
          <cell r="F3338" t="str">
            <v>靠背舒适性海绵1</v>
          </cell>
          <cell r="G3338" t="str">
            <v>轻卡减震</v>
          </cell>
          <cell r="H3338" t="str">
            <v>EA</v>
          </cell>
          <cell r="I3338">
            <v>1991</v>
          </cell>
          <cell r="J3338">
            <v>4.3001944254</v>
          </cell>
          <cell r="K3338">
            <v>4.66</v>
          </cell>
          <cell r="L3338">
            <v>8561.6871009713996</v>
          </cell>
          <cell r="M3338">
            <v>1500</v>
          </cell>
          <cell r="N3338">
            <v>4.4446007072000002</v>
          </cell>
          <cell r="O3338">
            <v>4.66</v>
          </cell>
          <cell r="P3338">
            <v>-0.2153992928</v>
          </cell>
          <cell r="Q3338">
            <v>6666.9010607999999</v>
          </cell>
          <cell r="R3338">
            <v>-1450</v>
          </cell>
        </row>
        <row r="3339">
          <cell r="E3339" t="str">
            <v>SLT0010735</v>
          </cell>
          <cell r="F3339" t="str">
            <v>靠背舒适性海绵2</v>
          </cell>
          <cell r="G3339" t="str">
            <v>轻卡减震</v>
          </cell>
          <cell r="H3339" t="str">
            <v>EA</v>
          </cell>
          <cell r="I3339">
            <v>1995</v>
          </cell>
          <cell r="J3339">
            <v>5.8908972473999999</v>
          </cell>
          <cell r="K3339">
            <v>6.3837999999999999</v>
          </cell>
          <cell r="L3339">
            <v>11752.340008563</v>
          </cell>
          <cell r="M3339">
            <v>1500</v>
          </cell>
          <cell r="N3339">
            <v>6.0887214581000002</v>
          </cell>
          <cell r="O3339">
            <v>6.3837999999999999</v>
          </cell>
          <cell r="P3339">
            <v>-0.29507854189999999</v>
          </cell>
          <cell r="Q3339">
            <v>9133.0821871499993</v>
          </cell>
          <cell r="R3339">
            <v>-1450</v>
          </cell>
        </row>
        <row r="3340">
          <cell r="E3340" t="str">
            <v>SLT0010736</v>
          </cell>
          <cell r="F3340" t="str">
            <v>坐垫舒适性海绵1</v>
          </cell>
          <cell r="G3340" t="str">
            <v>轻卡减震</v>
          </cell>
          <cell r="H3340" t="str">
            <v>EA</v>
          </cell>
          <cell r="I3340">
            <v>1888.000000001</v>
          </cell>
          <cell r="J3340">
            <v>3.8958285032000002</v>
          </cell>
          <cell r="K3340">
            <v>4.2218</v>
          </cell>
          <cell r="L3340">
            <v>7355.3242140455004</v>
          </cell>
          <cell r="M3340">
            <v>1500</v>
          </cell>
          <cell r="N3340">
            <v>4.0266556364000001</v>
          </cell>
          <cell r="O3340">
            <v>4.2218</v>
          </cell>
          <cell r="P3340">
            <v>-0.19514436360000001</v>
          </cell>
          <cell r="Q3340">
            <v>6039.9834546000002</v>
          </cell>
          <cell r="R3340">
            <v>-1425</v>
          </cell>
        </row>
        <row r="3341">
          <cell r="E3341" t="str">
            <v>SLT0010737</v>
          </cell>
          <cell r="F3341" t="str">
            <v>坐垫舒适性海绵2</v>
          </cell>
          <cell r="G3341" t="str">
            <v>轻卡减震</v>
          </cell>
          <cell r="H3341" t="str">
            <v>EA</v>
          </cell>
          <cell r="I3341">
            <v>1888.000000001</v>
          </cell>
          <cell r="J3341">
            <v>4.2322771914999997</v>
          </cell>
          <cell r="K3341">
            <v>4.5864000000000003</v>
          </cell>
          <cell r="L3341">
            <v>7990.5393375561998</v>
          </cell>
          <cell r="M3341">
            <v>1500</v>
          </cell>
          <cell r="N3341">
            <v>4.3744027218000001</v>
          </cell>
          <cell r="O3341">
            <v>4.5864000000000003</v>
          </cell>
          <cell r="P3341">
            <v>-0.2119972782</v>
          </cell>
          <cell r="Q3341">
            <v>6561.6040826999997</v>
          </cell>
          <cell r="R3341">
            <v>-1425</v>
          </cell>
        </row>
        <row r="3342">
          <cell r="E3342" t="str">
            <v>SLT0010827</v>
          </cell>
          <cell r="F3342" t="str">
            <v>底座模块化总成</v>
          </cell>
          <cell r="G3342" t="str">
            <v>一汽轻卡减震</v>
          </cell>
          <cell r="H3342" t="str">
            <v>EA</v>
          </cell>
          <cell r="I3342">
            <v>-4499</v>
          </cell>
          <cell r="J3342">
            <v>467.99808606710002</v>
          </cell>
          <cell r="K3342">
            <v>507.15638999999999</v>
          </cell>
          <cell r="L3342">
            <v>-2105523.3892158801</v>
          </cell>
          <cell r="M3342">
            <v>0</v>
          </cell>
          <cell r="N3342">
            <v>487.1848632512</v>
          </cell>
          <cell r="O3342">
            <v>507.15638999999999</v>
          </cell>
          <cell r="P3342">
            <v>-19.971526748799999</v>
          </cell>
          <cell r="Q3342">
            <v>0</v>
          </cell>
          <cell r="R3342">
            <v>-649</v>
          </cell>
        </row>
        <row r="3343">
          <cell r="E3343" t="str">
            <v>SLT0010846</v>
          </cell>
          <cell r="F3343" t="str">
            <v>2080副座椅总成</v>
          </cell>
          <cell r="G3343" t="str">
            <v>LZ161351000360/1</v>
          </cell>
          <cell r="H3343" t="str">
            <v>EA</v>
          </cell>
          <cell r="I3343">
            <v>14</v>
          </cell>
          <cell r="J3343">
            <v>386.10118015979998</v>
          </cell>
          <cell r="K3343">
            <v>402.90858524790002</v>
          </cell>
          <cell r="L3343">
            <v>5405.4165222372003</v>
          </cell>
          <cell r="M3343">
            <v>54</v>
          </cell>
          <cell r="N3343">
            <v>396.96404761150001</v>
          </cell>
          <cell r="O3343">
            <v>402.90858524790002</v>
          </cell>
          <cell r="P3343">
            <v>-5.9445376363999998</v>
          </cell>
          <cell r="Q3343">
            <v>21436.058571021</v>
          </cell>
          <cell r="R3343">
            <v>-12</v>
          </cell>
        </row>
        <row r="3344">
          <cell r="E3344" t="str">
            <v>SLT0010848</v>
          </cell>
          <cell r="F3344" t="str">
            <v>副驾靠背护面总成</v>
          </cell>
          <cell r="G3344" t="str">
            <v>统帅PVC通风加热</v>
          </cell>
          <cell r="H3344" t="str">
            <v>EA</v>
          </cell>
          <cell r="I3344">
            <v>206</v>
          </cell>
          <cell r="J3344">
            <v>64.819159351300002</v>
          </cell>
          <cell r="K3344">
            <v>67.285349874999994</v>
          </cell>
          <cell r="L3344">
            <v>13352.7468263678</v>
          </cell>
          <cell r="M3344">
            <v>0</v>
          </cell>
          <cell r="N3344">
            <v>67.320472097500001</v>
          </cell>
          <cell r="O3344">
            <v>67.285349874999994</v>
          </cell>
          <cell r="P3344">
            <v>3.5122222500000001E-2</v>
          </cell>
          <cell r="Q3344">
            <v>0</v>
          </cell>
          <cell r="R3344">
            <v>-54</v>
          </cell>
        </row>
        <row r="3345">
          <cell r="E3345" t="str">
            <v>SLT0010849</v>
          </cell>
          <cell r="F3345" t="str">
            <v>副驾座垫护面总成</v>
          </cell>
          <cell r="G3345" t="str">
            <v>统帅PVC通风加热</v>
          </cell>
          <cell r="H3345" t="str">
            <v>EA</v>
          </cell>
          <cell r="I3345">
            <v>206</v>
          </cell>
          <cell r="J3345">
            <v>51.353793405899999</v>
          </cell>
          <cell r="K3345">
            <v>53.284781500000001</v>
          </cell>
          <cell r="L3345">
            <v>10578.8814416154</v>
          </cell>
          <cell r="M3345">
            <v>0</v>
          </cell>
          <cell r="N3345">
            <v>53.338001417699999</v>
          </cell>
          <cell r="O3345">
            <v>53.284781500000001</v>
          </cell>
          <cell r="P3345">
            <v>5.3219917700000001E-2</v>
          </cell>
          <cell r="Q3345">
            <v>0</v>
          </cell>
          <cell r="R3345">
            <v>-54</v>
          </cell>
        </row>
        <row r="3346">
          <cell r="E3346" t="str">
            <v>SLT0010853</v>
          </cell>
          <cell r="F3346" t="str">
            <v>驾驶员靠背护面总成</v>
          </cell>
          <cell r="G3346" t="str">
            <v>统帅1880PVC无扶手</v>
          </cell>
          <cell r="H3346" t="str">
            <v>EA</v>
          </cell>
          <cell r="I3346">
            <v>59</v>
          </cell>
          <cell r="J3346">
            <v>51.640041383700002</v>
          </cell>
          <cell r="K3346">
            <v>54.068156999999999</v>
          </cell>
          <cell r="L3346">
            <v>3046.7624416383001</v>
          </cell>
          <cell r="M3346">
            <v>612</v>
          </cell>
          <cell r="N3346">
            <v>53.5819262005</v>
          </cell>
          <cell r="O3346">
            <v>54.068156999999999</v>
          </cell>
          <cell r="P3346">
            <v>-0.48623079949999998</v>
          </cell>
          <cell r="Q3346">
            <v>32792.138834705998</v>
          </cell>
          <cell r="R3346">
            <v>-518</v>
          </cell>
        </row>
        <row r="3347">
          <cell r="E3347" t="str">
            <v>SLT0010854</v>
          </cell>
          <cell r="F3347" t="str">
            <v>驾驶员座椅总成</v>
          </cell>
          <cell r="G3347" t="str">
            <v>L168100000146</v>
          </cell>
          <cell r="H3347" t="str">
            <v>EA</v>
          </cell>
          <cell r="I3347">
            <v>59</v>
          </cell>
          <cell r="J3347">
            <v>554.66371927399996</v>
          </cell>
          <cell r="K3347">
            <v>592.68549855369997</v>
          </cell>
          <cell r="L3347">
            <v>32725.159437165999</v>
          </cell>
          <cell r="M3347">
            <v>87</v>
          </cell>
          <cell r="N3347">
            <v>524.01913796259998</v>
          </cell>
          <cell r="O3347">
            <v>592.68549855369997</v>
          </cell>
          <cell r="P3347">
            <v>-68.666360591100002</v>
          </cell>
          <cell r="Q3347">
            <v>45589.665002746202</v>
          </cell>
          <cell r="R3347">
            <v>-50</v>
          </cell>
        </row>
        <row r="3348">
          <cell r="E3348" t="str">
            <v>SLT0010856</v>
          </cell>
          <cell r="F3348" t="str">
            <v>驾驶员头枕骨架泡沫总成</v>
          </cell>
          <cell r="H3348" t="str">
            <v>EA</v>
          </cell>
          <cell r="I3348">
            <v>423</v>
          </cell>
          <cell r="J3348">
            <v>15.087592029</v>
          </cell>
          <cell r="K3348">
            <v>16.350000000000001</v>
          </cell>
          <cell r="L3348">
            <v>6382.0514282670001</v>
          </cell>
          <cell r="M3348">
            <v>731</v>
          </cell>
          <cell r="N3348">
            <v>15.5942535543</v>
          </cell>
          <cell r="O3348">
            <v>16.350000000000001</v>
          </cell>
          <cell r="P3348">
            <v>-0.75574644570000005</v>
          </cell>
          <cell r="Q3348">
            <v>11399.399348193299</v>
          </cell>
          <cell r="R3348">
            <v>-1025</v>
          </cell>
        </row>
        <row r="3349">
          <cell r="E3349" t="str">
            <v>SLT0010861</v>
          </cell>
          <cell r="F3349" t="str">
            <v>头枕面套总成</v>
          </cell>
          <cell r="G3349" t="str">
            <v>欧马可仿皮面料</v>
          </cell>
          <cell r="H3349" t="str">
            <v>EA</v>
          </cell>
          <cell r="I3349">
            <v>354</v>
          </cell>
          <cell r="J3349">
            <v>17.684429611900001</v>
          </cell>
          <cell r="K3349">
            <v>19.16412</v>
          </cell>
          <cell r="L3349">
            <v>6260.2880826126002</v>
          </cell>
          <cell r="M3349">
            <v>800</v>
          </cell>
          <cell r="N3349">
            <v>18.278296417499998</v>
          </cell>
          <cell r="O3349">
            <v>19.16412</v>
          </cell>
          <cell r="P3349">
            <v>-0.88582358250000004</v>
          </cell>
          <cell r="Q3349">
            <v>14622.637134000001</v>
          </cell>
          <cell r="R3349">
            <v>-782</v>
          </cell>
        </row>
        <row r="3350">
          <cell r="E3350" t="str">
            <v>SLT0010863</v>
          </cell>
          <cell r="F3350" t="str">
            <v>驾驶员靠背泡沫总成</v>
          </cell>
          <cell r="G3350" t="str">
            <v>欧马可升级非通风</v>
          </cell>
          <cell r="H3350" t="str">
            <v>EA</v>
          </cell>
          <cell r="I3350">
            <v>866</v>
          </cell>
          <cell r="J3350">
            <v>29.570670839600002</v>
          </cell>
          <cell r="K3350">
            <v>29.953915976600001</v>
          </cell>
          <cell r="L3350">
            <v>25608.200947093599</v>
          </cell>
          <cell r="M3350">
            <v>547</v>
          </cell>
          <cell r="N3350">
            <v>30.601783348200001</v>
          </cell>
          <cell r="O3350">
            <v>29.953915976600001</v>
          </cell>
          <cell r="P3350">
            <v>0.64786737159999996</v>
          </cell>
          <cell r="Q3350">
            <v>16739.175491465401</v>
          </cell>
          <cell r="R3350">
            <v>-512</v>
          </cell>
        </row>
        <row r="3351">
          <cell r="E3351" t="str">
            <v>SLT0010864</v>
          </cell>
          <cell r="F3351" t="str">
            <v>驾驶员通风靠背泡沫总成</v>
          </cell>
          <cell r="G3351" t="str">
            <v>欧马可升级 通风</v>
          </cell>
          <cell r="H3351" t="str">
            <v>EA</v>
          </cell>
          <cell r="I3351">
            <v>86</v>
          </cell>
          <cell r="J3351">
            <v>29.570670839600002</v>
          </cell>
          <cell r="K3351">
            <v>29.953915976600001</v>
          </cell>
          <cell r="L3351">
            <v>2543.0776922056002</v>
          </cell>
          <cell r="M3351">
            <v>91</v>
          </cell>
          <cell r="N3351">
            <v>30.601783348200001</v>
          </cell>
          <cell r="O3351">
            <v>29.953915976600001</v>
          </cell>
          <cell r="P3351">
            <v>0.64786737159999996</v>
          </cell>
          <cell r="Q3351">
            <v>2784.7622846862</v>
          </cell>
          <cell r="R3351">
            <v>-8</v>
          </cell>
        </row>
        <row r="3352">
          <cell r="E3352" t="str">
            <v>SLT0010865</v>
          </cell>
          <cell r="F3352" t="str">
            <v>驾驶员靠背面套总成</v>
          </cell>
          <cell r="G3352" t="str">
            <v>欧马可织物面料</v>
          </cell>
          <cell r="H3352" t="str">
            <v>EA</v>
          </cell>
          <cell r="I3352">
            <v>254</v>
          </cell>
          <cell r="J3352">
            <v>53.174773942000002</v>
          </cell>
          <cell r="K3352">
            <v>57.624009999999998</v>
          </cell>
          <cell r="L3352">
            <v>13506.392581268001</v>
          </cell>
          <cell r="M3352">
            <v>355</v>
          </cell>
          <cell r="N3352">
            <v>54.9604539913</v>
          </cell>
          <cell r="O3352">
            <v>57.624009999999998</v>
          </cell>
          <cell r="P3352">
            <v>-2.6635560087000001</v>
          </cell>
          <cell r="Q3352">
            <v>19510.9611669115</v>
          </cell>
          <cell r="R3352">
            <v>-284</v>
          </cell>
        </row>
        <row r="3353">
          <cell r="E3353" t="str">
            <v>SLT0010870</v>
          </cell>
          <cell r="F3353" t="str">
            <v>靠背粘扣A</v>
          </cell>
          <cell r="G3353" t="str">
            <v>欧马可升级</v>
          </cell>
          <cell r="H3353" t="str">
            <v>EA</v>
          </cell>
          <cell r="I3353">
            <v>24076</v>
          </cell>
          <cell r="J3353">
            <v>0.95047215839999999</v>
          </cell>
          <cell r="K3353">
            <v>1.03</v>
          </cell>
          <cell r="L3353">
            <v>22883.567685638402</v>
          </cell>
          <cell r="M3353">
            <v>0</v>
          </cell>
          <cell r="N3353">
            <v>0.98239028510000004</v>
          </cell>
          <cell r="O3353">
            <v>1.03</v>
          </cell>
          <cell r="P3353">
            <v>-4.7609714900000003E-2</v>
          </cell>
          <cell r="Q3353">
            <v>0</v>
          </cell>
          <cell r="R3353">
            <v>-1276</v>
          </cell>
        </row>
        <row r="3354">
          <cell r="E3354" t="str">
            <v>SLT0010871</v>
          </cell>
          <cell r="F3354" t="str">
            <v>靠背粘扣B</v>
          </cell>
          <cell r="G3354" t="str">
            <v>欧马可升级</v>
          </cell>
          <cell r="H3354" t="str">
            <v>EA</v>
          </cell>
          <cell r="I3354">
            <v>24076</v>
          </cell>
          <cell r="J3354">
            <v>0.23069712580000001</v>
          </cell>
          <cell r="K3354">
            <v>0.25</v>
          </cell>
          <cell r="L3354">
            <v>5554.2640007607997</v>
          </cell>
          <cell r="M3354">
            <v>0</v>
          </cell>
          <cell r="N3354">
            <v>0.23844424389999999</v>
          </cell>
          <cell r="O3354">
            <v>0.25</v>
          </cell>
          <cell r="P3354">
            <v>-1.15557561E-2</v>
          </cell>
          <cell r="Q3354">
            <v>0</v>
          </cell>
          <cell r="R3354">
            <v>-1276</v>
          </cell>
        </row>
        <row r="3355">
          <cell r="E3355" t="str">
            <v>SLT0010873</v>
          </cell>
          <cell r="F3355" t="str">
            <v>靠背加热垫总成</v>
          </cell>
          <cell r="G3355" t="str">
            <v>24V</v>
          </cell>
          <cell r="H3355" t="str">
            <v>EA</v>
          </cell>
          <cell r="I3355">
            <v>124</v>
          </cell>
          <cell r="J3355">
            <v>17.486842137499998</v>
          </cell>
          <cell r="K3355">
            <v>18.95</v>
          </cell>
          <cell r="L3355">
            <v>2168.36842505</v>
          </cell>
          <cell r="M3355">
            <v>100</v>
          </cell>
          <cell r="N3355">
            <v>18.074073691399999</v>
          </cell>
          <cell r="O3355">
            <v>18.95</v>
          </cell>
          <cell r="P3355">
            <v>-0.87592630859999998</v>
          </cell>
          <cell r="Q3355">
            <v>1807.4073691399999</v>
          </cell>
          <cell r="R3355">
            <v>-158</v>
          </cell>
        </row>
        <row r="3356">
          <cell r="E3356" t="str">
            <v>SLT0010875</v>
          </cell>
          <cell r="F3356" t="str">
            <v>背骨架焊接总成</v>
          </cell>
          <cell r="G3356" t="str">
            <v>欧马可升级基础款 标配</v>
          </cell>
          <cell r="H3356" t="str">
            <v>EA</v>
          </cell>
          <cell r="I3356">
            <v>-878.2</v>
          </cell>
          <cell r="J3356">
            <v>103.6577276805</v>
          </cell>
          <cell r="K3356">
            <v>112.33096999999999</v>
          </cell>
          <cell r="L3356">
            <v>-91032.216449015104</v>
          </cell>
          <cell r="M3356">
            <v>0</v>
          </cell>
          <cell r="N3356">
            <v>109.1026531772</v>
          </cell>
          <cell r="O3356">
            <v>112.33096999999999</v>
          </cell>
          <cell r="P3356">
            <v>-3.2283168228000001</v>
          </cell>
          <cell r="Q3356">
            <v>0</v>
          </cell>
          <cell r="R3356">
            <v>-189</v>
          </cell>
        </row>
        <row r="3357">
          <cell r="E3357" t="str">
            <v>SLT0010903</v>
          </cell>
          <cell r="F3357" t="str">
            <v>衬套</v>
          </cell>
          <cell r="G3357" t="str">
            <v>φ10</v>
          </cell>
          <cell r="H3357" t="str">
            <v>EA</v>
          </cell>
          <cell r="I3357">
            <v>3795</v>
          </cell>
          <cell r="J3357">
            <v>1.0981183188999999</v>
          </cell>
          <cell r="K3357">
            <v>1.19</v>
          </cell>
          <cell r="L3357">
            <v>4167.3590202255</v>
          </cell>
          <cell r="M3357">
            <v>0</v>
          </cell>
          <cell r="N3357">
            <v>1.1349946012000001</v>
          </cell>
          <cell r="O3357">
            <v>1.19</v>
          </cell>
          <cell r="P3357">
            <v>-5.5005398800000001E-2</v>
          </cell>
          <cell r="Q3357">
            <v>0</v>
          </cell>
          <cell r="R3357">
            <v>-458</v>
          </cell>
        </row>
        <row r="3358">
          <cell r="E3358" t="str">
            <v>SLT0010910</v>
          </cell>
          <cell r="F3358" t="str">
            <v>扶手旋转轴</v>
          </cell>
          <cell r="G3358" t="str">
            <v>M8镀黑锌</v>
          </cell>
          <cell r="H3358" t="str">
            <v>EA</v>
          </cell>
          <cell r="I3358">
            <v>1781</v>
          </cell>
          <cell r="J3358">
            <v>1.6715390949</v>
          </cell>
          <cell r="K3358">
            <v>1.8113999999999999</v>
          </cell>
          <cell r="L3358">
            <v>2977.0111280168999</v>
          </cell>
          <cell r="M3358">
            <v>2431</v>
          </cell>
          <cell r="N3358">
            <v>1.7276716139999999</v>
          </cell>
          <cell r="O3358">
            <v>1.8113999999999999</v>
          </cell>
          <cell r="P3358">
            <v>-8.3728386000000002E-2</v>
          </cell>
          <cell r="Q3358">
            <v>4199.9696936339997</v>
          </cell>
          <cell r="R3358">
            <v>-520</v>
          </cell>
        </row>
        <row r="3359">
          <cell r="E3359" t="str">
            <v>SLT0010923</v>
          </cell>
          <cell r="F3359" t="str">
            <v>二级解锁拉带</v>
          </cell>
          <cell r="H3359" t="str">
            <v>EA</v>
          </cell>
          <cell r="I3359">
            <v>4589</v>
          </cell>
          <cell r="J3359">
            <v>1.5687404556</v>
          </cell>
          <cell r="K3359">
            <v>1.7</v>
          </cell>
          <cell r="L3359">
            <v>7198.9499507483997</v>
          </cell>
          <cell r="M3359">
            <v>0</v>
          </cell>
          <cell r="N3359">
            <v>1.6214208589000001</v>
          </cell>
          <cell r="O3359">
            <v>1.7</v>
          </cell>
          <cell r="P3359">
            <v>-7.85791411E-2</v>
          </cell>
          <cell r="Q3359">
            <v>0</v>
          </cell>
          <cell r="R3359">
            <v>-520</v>
          </cell>
        </row>
        <row r="3360">
          <cell r="E3360" t="str">
            <v>SLT0010924</v>
          </cell>
          <cell r="F3360" t="str">
            <v>背板支撑块</v>
          </cell>
          <cell r="H3360" t="str">
            <v>EA</v>
          </cell>
          <cell r="I3360">
            <v>-2611</v>
          </cell>
          <cell r="J3360">
            <v>3.2935521308000002</v>
          </cell>
          <cell r="K3360">
            <v>3.5691299999999999</v>
          </cell>
          <cell r="L3360">
            <v>-8599.4646135187995</v>
          </cell>
          <cell r="M3360">
            <v>0</v>
          </cell>
          <cell r="N3360">
            <v>3.4041540175999998</v>
          </cell>
          <cell r="O3360">
            <v>3.5691299999999999</v>
          </cell>
          <cell r="P3360">
            <v>-0.1649759824</v>
          </cell>
          <cell r="Q3360">
            <v>0</v>
          </cell>
          <cell r="R3360">
            <v>-520</v>
          </cell>
        </row>
        <row r="3361">
          <cell r="E3361" t="str">
            <v>SLT0010925</v>
          </cell>
          <cell r="F3361" t="str">
            <v>基础款左滑轨总成</v>
          </cell>
          <cell r="H3361" t="str">
            <v>EA</v>
          </cell>
          <cell r="I3361">
            <v>62</v>
          </cell>
          <cell r="J3361">
            <v>51.745055565599998</v>
          </cell>
          <cell r="K3361">
            <v>56.48</v>
          </cell>
          <cell r="L3361">
            <v>3208.1934450672002</v>
          </cell>
          <cell r="M3361">
            <v>83</v>
          </cell>
          <cell r="N3361">
            <v>29.97</v>
          </cell>
          <cell r="O3361">
            <v>56.48</v>
          </cell>
          <cell r="P3361">
            <v>-26.51</v>
          </cell>
          <cell r="Q3361">
            <v>2487.5100000000002</v>
          </cell>
          <cell r="R3361">
            <v>-145</v>
          </cell>
        </row>
        <row r="3362">
          <cell r="E3362" t="str">
            <v>SLT0010926</v>
          </cell>
          <cell r="F3362" t="str">
            <v>基础款右滑轨总成</v>
          </cell>
          <cell r="H3362" t="str">
            <v>EA</v>
          </cell>
          <cell r="I3362">
            <v>62</v>
          </cell>
          <cell r="J3362">
            <v>51.283661314</v>
          </cell>
          <cell r="K3362">
            <v>55.98</v>
          </cell>
          <cell r="L3362">
            <v>3179.5870014679999</v>
          </cell>
          <cell r="M3362">
            <v>83</v>
          </cell>
          <cell r="N3362">
            <v>29.47</v>
          </cell>
          <cell r="O3362">
            <v>55.98</v>
          </cell>
          <cell r="P3362">
            <v>-26.51</v>
          </cell>
          <cell r="Q3362">
            <v>2446.0100000000002</v>
          </cell>
          <cell r="R3362">
            <v>-145</v>
          </cell>
        </row>
        <row r="3363">
          <cell r="E3363" t="str">
            <v>SLT0010927</v>
          </cell>
          <cell r="F3363" t="str">
            <v>滑轨解锁手把</v>
          </cell>
          <cell r="H3363" t="str">
            <v>EA</v>
          </cell>
          <cell r="I3363">
            <v>221</v>
          </cell>
          <cell r="J3363">
            <v>3.2482155316000001</v>
          </cell>
          <cell r="K3363">
            <v>3.52</v>
          </cell>
          <cell r="L3363">
            <v>717.85563248359995</v>
          </cell>
          <cell r="M3363">
            <v>291</v>
          </cell>
          <cell r="N3363">
            <v>3.52</v>
          </cell>
          <cell r="O3363">
            <v>3.52</v>
          </cell>
          <cell r="P3363">
            <v>0</v>
          </cell>
          <cell r="Q3363">
            <v>1024.32</v>
          </cell>
          <cell r="R3363">
            <v>-512</v>
          </cell>
        </row>
        <row r="3364">
          <cell r="E3364" t="str">
            <v>SLT0010929</v>
          </cell>
          <cell r="F3364" t="str">
            <v>驾驶员大护板固定钢丝A</v>
          </cell>
          <cell r="H3364" t="str">
            <v>EA</v>
          </cell>
          <cell r="I3364">
            <v>43</v>
          </cell>
          <cell r="J3364">
            <v>0.69578253150000002</v>
          </cell>
          <cell r="K3364">
            <v>0.754</v>
          </cell>
          <cell r="L3364">
            <v>29.918648854499999</v>
          </cell>
          <cell r="M3364">
            <v>176</v>
          </cell>
          <cell r="N3364">
            <v>0.71914783979999997</v>
          </cell>
          <cell r="O3364">
            <v>0.754</v>
          </cell>
          <cell r="P3364">
            <v>-3.4852160200000003E-2</v>
          </cell>
          <cell r="Q3364">
            <v>126.5700198048</v>
          </cell>
          <cell r="R3364">
            <v>-189</v>
          </cell>
        </row>
        <row r="3365">
          <cell r="E3365" t="str">
            <v>SLT0010930</v>
          </cell>
          <cell r="F3365" t="str">
            <v>驾驶员大护板固定钢丝B</v>
          </cell>
          <cell r="H3365" t="str">
            <v>EA</v>
          </cell>
          <cell r="I3365">
            <v>63</v>
          </cell>
          <cell r="J3365">
            <v>0.69578253150000002</v>
          </cell>
          <cell r="K3365">
            <v>0.754</v>
          </cell>
          <cell r="L3365">
            <v>43.834299484500001</v>
          </cell>
          <cell r="M3365">
            <v>176</v>
          </cell>
          <cell r="N3365">
            <v>0.71914783979999997</v>
          </cell>
          <cell r="O3365">
            <v>0.754</v>
          </cell>
          <cell r="P3365">
            <v>-3.4852160200000003E-2</v>
          </cell>
          <cell r="Q3365">
            <v>126.5700198048</v>
          </cell>
          <cell r="R3365">
            <v>-189</v>
          </cell>
        </row>
        <row r="3366">
          <cell r="E3366" t="str">
            <v>SLT0010931</v>
          </cell>
          <cell r="F3366" t="str">
            <v>安全带带扣总成</v>
          </cell>
          <cell r="H3366" t="str">
            <v>EA</v>
          </cell>
          <cell r="I3366">
            <v>4707</v>
          </cell>
          <cell r="J3366">
            <v>11.8393764973</v>
          </cell>
          <cell r="K3366">
            <v>12.83</v>
          </cell>
          <cell r="L3366">
            <v>55727.9451727911</v>
          </cell>
          <cell r="M3366">
            <v>2160</v>
          </cell>
          <cell r="N3366">
            <v>12.236958599499999</v>
          </cell>
          <cell r="O3366">
            <v>12.83</v>
          </cell>
          <cell r="P3366">
            <v>-0.59304140049999998</v>
          </cell>
          <cell r="Q3366">
            <v>26431.830574920001</v>
          </cell>
          <cell r="R3366">
            <v>-552</v>
          </cell>
        </row>
        <row r="3367">
          <cell r="E3367" t="str">
            <v>SLT0010933</v>
          </cell>
          <cell r="F3367" t="str">
            <v>驾驶员座垫泡沫总成</v>
          </cell>
          <cell r="G3367" t="str">
            <v>基础款欧马可标配</v>
          </cell>
          <cell r="H3367" t="str">
            <v>EA</v>
          </cell>
          <cell r="I3367">
            <v>817</v>
          </cell>
          <cell r="J3367">
            <v>26.3372099244</v>
          </cell>
          <cell r="K3367">
            <v>26.4499051403</v>
          </cell>
          <cell r="L3367">
            <v>21517.5005082348</v>
          </cell>
          <cell r="M3367">
            <v>483</v>
          </cell>
          <cell r="N3367">
            <v>27.2597384896</v>
          </cell>
          <cell r="O3367">
            <v>26.4499051403</v>
          </cell>
          <cell r="P3367">
            <v>0.80983334929999995</v>
          </cell>
          <cell r="Q3367">
            <v>13166.453690476799</v>
          </cell>
          <cell r="R3367">
            <v>-189</v>
          </cell>
        </row>
        <row r="3368">
          <cell r="E3368" t="str">
            <v>SLT0010937</v>
          </cell>
          <cell r="F3368" t="str">
            <v>坐垫通风袋体</v>
          </cell>
          <cell r="H3368" t="str">
            <v>EA</v>
          </cell>
          <cell r="I3368">
            <v>70</v>
          </cell>
          <cell r="J3368">
            <v>14.5800583521</v>
          </cell>
          <cell r="K3368">
            <v>15.8</v>
          </cell>
          <cell r="L3368">
            <v>1020.604084647</v>
          </cell>
          <cell r="M3368">
            <v>50</v>
          </cell>
          <cell r="N3368">
            <v>15.0696762176</v>
          </cell>
          <cell r="O3368">
            <v>15.8</v>
          </cell>
          <cell r="P3368">
            <v>-0.73032378239999995</v>
          </cell>
          <cell r="Q3368">
            <v>753.48381087999996</v>
          </cell>
          <cell r="R3368">
            <v>0</v>
          </cell>
        </row>
        <row r="3369">
          <cell r="E3369" t="str">
            <v>SLT0010938</v>
          </cell>
          <cell r="F3369" t="str">
            <v>驾驶员座垫面套总成</v>
          </cell>
          <cell r="G3369" t="str">
            <v>基础款欧马可织物面料</v>
          </cell>
          <cell r="H3369" t="str">
            <v>EA</v>
          </cell>
          <cell r="I3369">
            <v>73</v>
          </cell>
          <cell r="J3369">
            <v>31.134884101299999</v>
          </cell>
          <cell r="K3369">
            <v>33.74</v>
          </cell>
          <cell r="L3369">
            <v>2272.8465393949</v>
          </cell>
          <cell r="M3369">
            <v>100</v>
          </cell>
          <cell r="N3369">
            <v>32.1804351635</v>
          </cell>
          <cell r="O3369">
            <v>33.74</v>
          </cell>
          <cell r="P3369">
            <v>-1.5595648365000001</v>
          </cell>
          <cell r="Q3369">
            <v>3218.0435163500001</v>
          </cell>
          <cell r="R3369">
            <v>-87</v>
          </cell>
        </row>
        <row r="3370">
          <cell r="E3370" t="str">
            <v>SLT0010942</v>
          </cell>
          <cell r="F3370" t="str">
            <v>主驾靠背一级解锁手柄蓝黑</v>
          </cell>
          <cell r="G3370" t="str">
            <v>欧马可升级</v>
          </cell>
          <cell r="H3370" t="str">
            <v>EA</v>
          </cell>
          <cell r="I3370">
            <v>-2205</v>
          </cell>
          <cell r="J3370">
            <v>2.9093491374</v>
          </cell>
          <cell r="K3370">
            <v>3.1527799999999999</v>
          </cell>
          <cell r="L3370">
            <v>-6415.1148479670001</v>
          </cell>
          <cell r="M3370">
            <v>0</v>
          </cell>
          <cell r="N3370">
            <v>3.8168723905999999</v>
          </cell>
          <cell r="O3370">
            <v>3.1527799999999999</v>
          </cell>
          <cell r="P3370">
            <v>0.66409239060000003</v>
          </cell>
          <cell r="Q3370">
            <v>0</v>
          </cell>
          <cell r="R3370">
            <v>-418</v>
          </cell>
        </row>
        <row r="3371">
          <cell r="E3371" t="str">
            <v>SLT0010943</v>
          </cell>
          <cell r="F3371" t="str">
            <v>主驾二级调节左罩壳蓝黑</v>
          </cell>
          <cell r="G3371" t="str">
            <v>欧马可升级</v>
          </cell>
          <cell r="H3371" t="str">
            <v>EA</v>
          </cell>
          <cell r="I3371">
            <v>-2205</v>
          </cell>
          <cell r="J3371">
            <v>3.3309158373000001</v>
          </cell>
          <cell r="K3371">
            <v>3.6096200000000001</v>
          </cell>
          <cell r="L3371">
            <v>-7344.6694212465</v>
          </cell>
          <cell r="M3371">
            <v>0</v>
          </cell>
          <cell r="N3371">
            <v>4.1461638914999996</v>
          </cell>
          <cell r="O3371">
            <v>3.6096200000000001</v>
          </cell>
          <cell r="P3371">
            <v>0.53654389150000004</v>
          </cell>
          <cell r="Q3371">
            <v>0</v>
          </cell>
          <cell r="R3371">
            <v>-418</v>
          </cell>
        </row>
        <row r="3372">
          <cell r="E3372" t="str">
            <v>SLT0010944</v>
          </cell>
          <cell r="F3372" t="str">
            <v>主驾右侧罩壳蓝黑</v>
          </cell>
          <cell r="G3372" t="str">
            <v>欧马可升级</v>
          </cell>
          <cell r="H3372" t="str">
            <v>EA</v>
          </cell>
          <cell r="I3372">
            <v>-2205</v>
          </cell>
          <cell r="J3372">
            <v>3.3309158373000001</v>
          </cell>
          <cell r="K3372">
            <v>3.6096200000000001</v>
          </cell>
          <cell r="L3372">
            <v>-7344.6694212465</v>
          </cell>
          <cell r="M3372">
            <v>0</v>
          </cell>
          <cell r="N3372">
            <v>4.2198431629000002</v>
          </cell>
          <cell r="O3372">
            <v>3.6096200000000001</v>
          </cell>
          <cell r="P3372">
            <v>0.6102231629</v>
          </cell>
          <cell r="Q3372">
            <v>0</v>
          </cell>
          <cell r="R3372">
            <v>-418</v>
          </cell>
        </row>
        <row r="3373">
          <cell r="E3373" t="str">
            <v>SLT0010945</v>
          </cell>
          <cell r="F3373" t="str">
            <v>主驾驶左侧大护板蓝黑</v>
          </cell>
          <cell r="G3373" t="str">
            <v>基础款欧马可升级</v>
          </cell>
          <cell r="H3373" t="str">
            <v>EA</v>
          </cell>
          <cell r="I3373">
            <v>-824</v>
          </cell>
          <cell r="J3373">
            <v>4.2885580623999999</v>
          </cell>
          <cell r="K3373">
            <v>4.6473899999999997</v>
          </cell>
          <cell r="L3373">
            <v>-3533.7718434175999</v>
          </cell>
          <cell r="M3373">
            <v>0</v>
          </cell>
          <cell r="N3373">
            <v>6.6567051849999999</v>
          </cell>
          <cell r="O3373">
            <v>4.6473899999999997</v>
          </cell>
          <cell r="P3373">
            <v>2.0093151850000002</v>
          </cell>
          <cell r="Q3373">
            <v>0</v>
          </cell>
          <cell r="R3373">
            <v>-127</v>
          </cell>
        </row>
        <row r="3374">
          <cell r="E3374" t="str">
            <v>SLT0010946</v>
          </cell>
          <cell r="F3374" t="str">
            <v>扶手堵盖</v>
          </cell>
          <cell r="H3374" t="str">
            <v>EA</v>
          </cell>
          <cell r="I3374">
            <v>1459</v>
          </cell>
          <cell r="J3374">
            <v>0.2030134707</v>
          </cell>
          <cell r="K3374">
            <v>0.22</v>
          </cell>
          <cell r="L3374">
            <v>296.1966537513</v>
          </cell>
          <cell r="M3374">
            <v>0</v>
          </cell>
          <cell r="N3374">
            <v>0.2098309347</v>
          </cell>
          <cell r="O3374">
            <v>0.22</v>
          </cell>
          <cell r="P3374">
            <v>-1.01690653E-2</v>
          </cell>
          <cell r="Q3374">
            <v>0</v>
          </cell>
          <cell r="R3374">
            <v>-520</v>
          </cell>
        </row>
        <row r="3375">
          <cell r="E3375" t="str">
            <v>SLT0010947</v>
          </cell>
          <cell r="F3375" t="str">
            <v>扶手总成</v>
          </cell>
          <cell r="H3375" t="str">
            <v>EA</v>
          </cell>
          <cell r="I3375">
            <v>1459</v>
          </cell>
          <cell r="J3375">
            <v>36.911540131999999</v>
          </cell>
          <cell r="K3375">
            <v>40</v>
          </cell>
          <cell r="L3375">
            <v>53853.937052588</v>
          </cell>
          <cell r="M3375">
            <v>0</v>
          </cell>
          <cell r="N3375">
            <v>38.151079031999998</v>
          </cell>
          <cell r="O3375">
            <v>40</v>
          </cell>
          <cell r="P3375">
            <v>-1.8489209680000001</v>
          </cell>
          <cell r="Q3375">
            <v>0</v>
          </cell>
          <cell r="R3375">
            <v>-522</v>
          </cell>
        </row>
        <row r="3376">
          <cell r="E3376" t="str">
            <v>SLT0010948</v>
          </cell>
          <cell r="F3376" t="str">
            <v>φ16衬套</v>
          </cell>
          <cell r="G3376" t="str">
            <v>塑料件</v>
          </cell>
          <cell r="H3376" t="str">
            <v>EA</v>
          </cell>
          <cell r="I3376">
            <v>9778</v>
          </cell>
          <cell r="J3376">
            <v>0.96892792849999998</v>
          </cell>
          <cell r="K3376">
            <v>1.05</v>
          </cell>
          <cell r="L3376">
            <v>9474.1772848729997</v>
          </cell>
          <cell r="M3376">
            <v>0</v>
          </cell>
          <cell r="N3376">
            <v>1.0014658246000001</v>
          </cell>
          <cell r="O3376">
            <v>1.05</v>
          </cell>
          <cell r="P3376">
            <v>-4.8534175399999997E-2</v>
          </cell>
          <cell r="Q3376">
            <v>0</v>
          </cell>
          <cell r="R3376">
            <v>-1040</v>
          </cell>
        </row>
        <row r="3377">
          <cell r="E3377" t="str">
            <v>SLT0010949</v>
          </cell>
          <cell r="F3377" t="str">
            <v>座垫骨架电泳总成</v>
          </cell>
          <cell r="G3377" t="str">
            <v>基础款欧马可 非通风</v>
          </cell>
          <cell r="H3377" t="str">
            <v>EA</v>
          </cell>
          <cell r="I3377">
            <v>-883</v>
          </cell>
          <cell r="J3377">
            <v>27.605190392600001</v>
          </cell>
          <cell r="K3377">
            <v>29.91497</v>
          </cell>
          <cell r="L3377">
            <v>-24375.383116665798</v>
          </cell>
          <cell r="M3377">
            <v>0</v>
          </cell>
          <cell r="N3377">
            <v>28.905241330799999</v>
          </cell>
          <cell r="O3377">
            <v>29.91497</v>
          </cell>
          <cell r="P3377">
            <v>-1.0097286692</v>
          </cell>
          <cell r="Q3377">
            <v>0</v>
          </cell>
          <cell r="R3377">
            <v>-189</v>
          </cell>
        </row>
        <row r="3378">
          <cell r="E3378" t="str">
            <v>SLT0010950</v>
          </cell>
          <cell r="F3378" t="str">
            <v>主驾背板总成</v>
          </cell>
          <cell r="H3378" t="str">
            <v>EA</v>
          </cell>
          <cell r="I3378">
            <v>1149</v>
          </cell>
          <cell r="J3378">
            <v>18.520365261199998</v>
          </cell>
          <cell r="K3378">
            <v>20.07</v>
          </cell>
          <cell r="L3378">
            <v>21279.899685118799</v>
          </cell>
          <cell r="M3378">
            <v>0</v>
          </cell>
          <cell r="N3378">
            <v>19.1423039043</v>
          </cell>
          <cell r="O3378">
            <v>20.07</v>
          </cell>
          <cell r="P3378">
            <v>-0.9276960957</v>
          </cell>
          <cell r="Q3378">
            <v>0</v>
          </cell>
          <cell r="R3378">
            <v>-520</v>
          </cell>
        </row>
        <row r="3379">
          <cell r="E3379" t="str">
            <v>SLT0010966</v>
          </cell>
          <cell r="F3379" t="str">
            <v>驾驶员座椅总成</v>
          </cell>
          <cell r="G3379" t="str">
            <v>L168100000109</v>
          </cell>
          <cell r="H3379" t="str">
            <v>EA</v>
          </cell>
          <cell r="I3379">
            <v>155</v>
          </cell>
          <cell r="J3379">
            <v>575.08576708279998</v>
          </cell>
          <cell r="K3379">
            <v>614.81629855369999</v>
          </cell>
          <cell r="L3379">
            <v>89138.293897833995</v>
          </cell>
          <cell r="M3379">
            <v>62</v>
          </cell>
          <cell r="N3379">
            <v>544.21401106179997</v>
          </cell>
          <cell r="O3379">
            <v>614.81629855369999</v>
          </cell>
          <cell r="P3379">
            <v>-70.6022874919</v>
          </cell>
          <cell r="Q3379">
            <v>33741.268685831601</v>
          </cell>
          <cell r="R3379">
            <v>-64</v>
          </cell>
        </row>
        <row r="3380">
          <cell r="E3380" t="str">
            <v>SLT0010968</v>
          </cell>
          <cell r="F3380" t="str">
            <v>驾驶员座椅总成</v>
          </cell>
          <cell r="G3380" t="str">
            <v>L168100000157</v>
          </cell>
          <cell r="H3380" t="str">
            <v>EA</v>
          </cell>
          <cell r="I3380">
            <v>1</v>
          </cell>
          <cell r="J3380">
            <v>660.83505824229997</v>
          </cell>
          <cell r="K3380">
            <v>707.74039855369995</v>
          </cell>
          <cell r="L3380">
            <v>660.83505824229997</v>
          </cell>
          <cell r="M3380">
            <v>0</v>
          </cell>
          <cell r="N3380">
            <v>704.56683855369999</v>
          </cell>
          <cell r="O3380">
            <v>707.74039855369995</v>
          </cell>
          <cell r="P3380">
            <v>-3.1735600000000002</v>
          </cell>
          <cell r="Q3380">
            <v>0</v>
          </cell>
          <cell r="R3380">
            <v>-1</v>
          </cell>
        </row>
        <row r="3381">
          <cell r="E3381" t="str">
            <v>SLT0010969</v>
          </cell>
          <cell r="F3381" t="str">
            <v>驾驶员座椅总成</v>
          </cell>
          <cell r="G3381" t="str">
            <v>L168100000160</v>
          </cell>
          <cell r="H3381" t="str">
            <v>EA</v>
          </cell>
          <cell r="I3381">
            <v>3</v>
          </cell>
          <cell r="J3381">
            <v>719.07587647230002</v>
          </cell>
          <cell r="K3381">
            <v>770.85433855370002</v>
          </cell>
          <cell r="L3381">
            <v>2157.2276294169001</v>
          </cell>
          <cell r="M3381">
            <v>40</v>
          </cell>
          <cell r="N3381">
            <v>739.90545005360002</v>
          </cell>
          <cell r="O3381">
            <v>770.85433855370002</v>
          </cell>
          <cell r="P3381">
            <v>-30.948888500100001</v>
          </cell>
          <cell r="Q3381">
            <v>29596.218002144</v>
          </cell>
          <cell r="R3381">
            <v>-2</v>
          </cell>
        </row>
        <row r="3382">
          <cell r="E3382" t="str">
            <v>SLT0010973</v>
          </cell>
          <cell r="F3382" t="str">
            <v>头枕面套总成</v>
          </cell>
          <cell r="G3382" t="str">
            <v>奥铃仿皮面料</v>
          </cell>
          <cell r="H3382" t="str">
            <v>EA</v>
          </cell>
          <cell r="I3382">
            <v>2521</v>
          </cell>
          <cell r="J3382">
            <v>18.654464886500001</v>
          </cell>
          <cell r="K3382">
            <v>20.215319999999998</v>
          </cell>
          <cell r="L3382">
            <v>47027.905978866504</v>
          </cell>
          <cell r="M3382">
            <v>500</v>
          </cell>
          <cell r="N3382">
            <v>19.280906774399998</v>
          </cell>
          <cell r="O3382">
            <v>20.215319999999998</v>
          </cell>
          <cell r="P3382">
            <v>-0.93441322559999995</v>
          </cell>
          <cell r="Q3382">
            <v>9640.4533871999993</v>
          </cell>
          <cell r="R3382">
            <v>-196</v>
          </cell>
        </row>
        <row r="3383">
          <cell r="E3383" t="str">
            <v>SLT0010976</v>
          </cell>
          <cell r="F3383" t="str">
            <v>驾驶员靠背面套总成</v>
          </cell>
          <cell r="G3383" t="str">
            <v>奥铃织物面料</v>
          </cell>
          <cell r="H3383" t="str">
            <v>EA</v>
          </cell>
          <cell r="I3383">
            <v>1561</v>
          </cell>
          <cell r="J3383">
            <v>63.028254212999997</v>
          </cell>
          <cell r="K3383">
            <v>68.301950000000005</v>
          </cell>
          <cell r="L3383">
            <v>98387.104826493</v>
          </cell>
          <cell r="M3383">
            <v>400</v>
          </cell>
          <cell r="N3383">
            <v>65.144827312199993</v>
          </cell>
          <cell r="O3383">
            <v>68.301950000000005</v>
          </cell>
          <cell r="P3383">
            <v>-3.1571226877999998</v>
          </cell>
          <cell r="Q3383">
            <v>26057.930924879998</v>
          </cell>
          <cell r="R3383">
            <v>-75</v>
          </cell>
        </row>
        <row r="3384">
          <cell r="E3384" t="str">
            <v>SLT0010978</v>
          </cell>
          <cell r="F3384" t="str">
            <v>驾驶员靠背面套总成</v>
          </cell>
          <cell r="G3384" t="str">
            <v>欧马可仿皮面料</v>
          </cell>
          <cell r="H3384" t="str">
            <v>EA</v>
          </cell>
          <cell r="I3384">
            <v>36</v>
          </cell>
          <cell r="J3384">
            <v>94.875909382100005</v>
          </cell>
          <cell r="K3384">
            <v>102.81435999999999</v>
          </cell>
          <cell r="L3384">
            <v>3415.5327377556</v>
          </cell>
          <cell r="M3384">
            <v>147</v>
          </cell>
          <cell r="N3384">
            <v>98.061969349600005</v>
          </cell>
          <cell r="O3384">
            <v>102.81435999999999</v>
          </cell>
          <cell r="P3384">
            <v>-4.7523906503999997</v>
          </cell>
          <cell r="Q3384">
            <v>14415.109494391199</v>
          </cell>
          <cell r="R3384">
            <v>-136</v>
          </cell>
        </row>
        <row r="3385">
          <cell r="E3385" t="str">
            <v>SLT0010989</v>
          </cell>
          <cell r="F3385" t="str">
            <v>驾驶员座垫面套总成</v>
          </cell>
          <cell r="G3385" t="str">
            <v>基础款奥铃织物面料</v>
          </cell>
          <cell r="H3385" t="str">
            <v>EA</v>
          </cell>
          <cell r="I3385">
            <v>1067</v>
          </cell>
          <cell r="J3385">
            <v>38.987814264400001</v>
          </cell>
          <cell r="K3385">
            <v>42.25</v>
          </cell>
          <cell r="L3385">
            <v>41599.997820114797</v>
          </cell>
          <cell r="M3385">
            <v>0</v>
          </cell>
          <cell r="N3385">
            <v>40.297077227499997</v>
          </cell>
          <cell r="O3385">
            <v>42.25</v>
          </cell>
          <cell r="P3385">
            <v>-1.9529227725</v>
          </cell>
          <cell r="Q3385">
            <v>0</v>
          </cell>
          <cell r="R3385">
            <v>-62</v>
          </cell>
        </row>
        <row r="3386">
          <cell r="E3386" t="str">
            <v>SLT0010990</v>
          </cell>
          <cell r="F3386" t="str">
            <v>驾驶员座垫面套总成</v>
          </cell>
          <cell r="G3386" t="str">
            <v>欧马可基础款仿皮面料</v>
          </cell>
          <cell r="H3386" t="str">
            <v>EA</v>
          </cell>
          <cell r="I3386">
            <v>44</v>
          </cell>
          <cell r="J3386">
            <v>68.096614700000003</v>
          </cell>
          <cell r="K3386">
            <v>73.794390000000007</v>
          </cell>
          <cell r="L3386">
            <v>2996.2510468</v>
          </cell>
          <cell r="M3386">
            <v>0</v>
          </cell>
          <cell r="N3386">
            <v>70.383390125199995</v>
          </cell>
          <cell r="O3386">
            <v>73.794390000000007</v>
          </cell>
          <cell r="P3386">
            <v>-3.4109998747999999</v>
          </cell>
          <cell r="Q3386">
            <v>0</v>
          </cell>
          <cell r="R3386">
            <v>-40</v>
          </cell>
        </row>
        <row r="3387">
          <cell r="E3387" t="str">
            <v>SLT0010992</v>
          </cell>
          <cell r="F3387" t="str">
            <v>减震座椅座垫加热垫总成</v>
          </cell>
          <cell r="G3387" t="str">
            <v>24V欧马可升级</v>
          </cell>
          <cell r="H3387" t="str">
            <v>EA</v>
          </cell>
          <cell r="I3387">
            <v>134</v>
          </cell>
          <cell r="J3387">
            <v>23.032801042399999</v>
          </cell>
          <cell r="K3387">
            <v>24.96</v>
          </cell>
          <cell r="L3387">
            <v>3086.3953396816</v>
          </cell>
          <cell r="M3387">
            <v>120</v>
          </cell>
          <cell r="N3387">
            <v>23.806273315999999</v>
          </cell>
          <cell r="O3387">
            <v>24.96</v>
          </cell>
          <cell r="P3387">
            <v>-1.153726684</v>
          </cell>
          <cell r="Q3387">
            <v>2856.7527979199999</v>
          </cell>
          <cell r="R3387">
            <v>-118</v>
          </cell>
        </row>
        <row r="3388">
          <cell r="E3388" t="str">
            <v>SLT0010995</v>
          </cell>
          <cell r="F3388" t="str">
            <v>背骨架焊接总成</v>
          </cell>
          <cell r="G3388" t="str">
            <v>欧马可升级基础款通风</v>
          </cell>
          <cell r="H3388" t="str">
            <v>EA</v>
          </cell>
          <cell r="I3388">
            <v>-30</v>
          </cell>
          <cell r="J3388">
            <v>104.8113978674</v>
          </cell>
          <cell r="K3388">
            <v>113.58117</v>
          </cell>
          <cell r="L3388">
            <v>-3144.341936022</v>
          </cell>
          <cell r="M3388">
            <v>0</v>
          </cell>
          <cell r="N3388">
            <v>110.2950651524</v>
          </cell>
          <cell r="O3388">
            <v>113.58117</v>
          </cell>
          <cell r="P3388">
            <v>-3.2861048475999999</v>
          </cell>
          <cell r="Q3388">
            <v>0</v>
          </cell>
          <cell r="R3388">
            <v>0</v>
          </cell>
        </row>
        <row r="3389">
          <cell r="E3389" t="str">
            <v>SLT0010999</v>
          </cell>
          <cell r="F3389" t="str">
            <v>驾驶员通风座垫泡沫总成</v>
          </cell>
          <cell r="G3389" t="str">
            <v>欧马可升级基础款通风</v>
          </cell>
          <cell r="H3389" t="str">
            <v>EA</v>
          </cell>
          <cell r="I3389">
            <v>84</v>
          </cell>
          <cell r="J3389">
            <v>26.3372099244</v>
          </cell>
          <cell r="K3389">
            <v>26.4499051403</v>
          </cell>
          <cell r="L3389">
            <v>2212.3256336496001</v>
          </cell>
          <cell r="M3389">
            <v>48</v>
          </cell>
          <cell r="N3389">
            <v>27.2597384896</v>
          </cell>
          <cell r="O3389">
            <v>26.4499051403</v>
          </cell>
          <cell r="P3389">
            <v>0.80983334929999995</v>
          </cell>
          <cell r="Q3389">
            <v>1308.4674475008001</v>
          </cell>
          <cell r="R3389">
            <v>0</v>
          </cell>
        </row>
        <row r="3390">
          <cell r="E3390" t="str">
            <v>SLT0011007</v>
          </cell>
          <cell r="F3390" t="str">
            <v>减震驾驶员座椅总成</v>
          </cell>
          <cell r="G3390" t="str">
            <v>L168100000113</v>
          </cell>
          <cell r="H3390" t="str">
            <v>EA</v>
          </cell>
          <cell r="I3390">
            <v>409</v>
          </cell>
          <cell r="J3390">
            <v>1018.9095928098</v>
          </cell>
          <cell r="K3390">
            <v>1086.5158759343999</v>
          </cell>
          <cell r="L3390">
            <v>416734.02345920802</v>
          </cell>
          <cell r="M3390">
            <v>195</v>
          </cell>
          <cell r="N3390">
            <v>1065.8971342996999</v>
          </cell>
          <cell r="O3390">
            <v>1086.5158759343999</v>
          </cell>
          <cell r="P3390">
            <v>-20.618741634700001</v>
          </cell>
          <cell r="Q3390">
            <v>207849.941188442</v>
          </cell>
          <cell r="R3390">
            <v>-344</v>
          </cell>
        </row>
        <row r="3391">
          <cell r="E3391" t="str">
            <v>SLT0011009</v>
          </cell>
          <cell r="F3391" t="str">
            <v>减震驾驶员座椅总成</v>
          </cell>
          <cell r="G3391" t="str">
            <v>L168100000114</v>
          </cell>
          <cell r="H3391" t="str">
            <v>EA</v>
          </cell>
          <cell r="I3391">
            <v>525</v>
          </cell>
          <cell r="J3391">
            <v>1039.6084771696001</v>
          </cell>
          <cell r="K3391">
            <v>1108.9466759344</v>
          </cell>
          <cell r="L3391">
            <v>545794.45051403996</v>
          </cell>
          <cell r="M3391">
            <v>10</v>
          </cell>
          <cell r="N3391">
            <v>1085.9203466188001</v>
          </cell>
          <cell r="O3391">
            <v>1108.9466759344</v>
          </cell>
          <cell r="P3391">
            <v>-23.026329315600002</v>
          </cell>
          <cell r="Q3391">
            <v>10859.203466188001</v>
          </cell>
          <cell r="R3391">
            <v>-177</v>
          </cell>
        </row>
        <row r="3392">
          <cell r="E3392" t="str">
            <v>SLT0011010</v>
          </cell>
          <cell r="F3392" t="str">
            <v>减震驾驶员座椅总成</v>
          </cell>
          <cell r="G3392" t="str">
            <v>L168100000162</v>
          </cell>
          <cell r="H3392" t="str">
            <v>EA</v>
          </cell>
          <cell r="I3392">
            <v>74</v>
          </cell>
          <cell r="J3392">
            <v>1406.3090886227001</v>
          </cell>
          <cell r="K3392">
            <v>1506.3298359344001</v>
          </cell>
          <cell r="L3392">
            <v>104066.87255807999</v>
          </cell>
          <cell r="M3392">
            <v>88</v>
          </cell>
          <cell r="N3392">
            <v>1464.5352411337999</v>
          </cell>
          <cell r="O3392">
            <v>1506.3298359344001</v>
          </cell>
          <cell r="P3392">
            <v>-41.794594800600002</v>
          </cell>
          <cell r="Q3392">
            <v>128879.10121977401</v>
          </cell>
          <cell r="R3392">
            <v>-65</v>
          </cell>
        </row>
        <row r="3393">
          <cell r="E3393" t="str">
            <v>SLT0011011</v>
          </cell>
          <cell r="F3393" t="str">
            <v>副驾驶员座椅总成</v>
          </cell>
          <cell r="G3393" t="str">
            <v>L168100000147</v>
          </cell>
          <cell r="H3393" t="str">
            <v>EA</v>
          </cell>
          <cell r="I3393">
            <v>352</v>
          </cell>
          <cell r="J3393">
            <v>563.29071674329998</v>
          </cell>
          <cell r="K3393">
            <v>597.32705245449995</v>
          </cell>
          <cell r="L3393">
            <v>198278.33229364199</v>
          </cell>
          <cell r="M3393">
            <v>193</v>
          </cell>
          <cell r="N3393">
            <v>578.30317166689997</v>
          </cell>
          <cell r="O3393">
            <v>597.32705245449995</v>
          </cell>
          <cell r="P3393">
            <v>-19.0238807876</v>
          </cell>
          <cell r="Q3393">
            <v>111612.51213171201</v>
          </cell>
          <cell r="R3393">
            <v>-347</v>
          </cell>
        </row>
        <row r="3394">
          <cell r="E3394" t="str">
            <v>SLT0011012</v>
          </cell>
          <cell r="F3394" t="str">
            <v>副驾驶员座椅总成</v>
          </cell>
          <cell r="G3394" t="str">
            <v>L168100000148</v>
          </cell>
          <cell r="H3394" t="str">
            <v>EA</v>
          </cell>
          <cell r="I3394">
            <v>536</v>
          </cell>
          <cell r="J3394">
            <v>591.283662865</v>
          </cell>
          <cell r="K3394">
            <v>627.66222245450001</v>
          </cell>
          <cell r="L3394">
            <v>316928.04329563997</v>
          </cell>
          <cell r="M3394">
            <v>8</v>
          </cell>
          <cell r="N3394">
            <v>605.18871394919995</v>
          </cell>
          <cell r="O3394">
            <v>627.66222245450001</v>
          </cell>
          <cell r="P3394">
            <v>-22.4735085053</v>
          </cell>
          <cell r="Q3394">
            <v>4841.5097115935996</v>
          </cell>
          <cell r="R3394">
            <v>-200</v>
          </cell>
        </row>
        <row r="3395">
          <cell r="E3395" t="str">
            <v>SLT0011013</v>
          </cell>
          <cell r="F3395" t="str">
            <v>副驾驶员座椅总成</v>
          </cell>
          <cell r="G3395" t="str">
            <v>L168100000163</v>
          </cell>
          <cell r="H3395" t="str">
            <v>EA</v>
          </cell>
          <cell r="I3395">
            <v>83</v>
          </cell>
          <cell r="J3395">
            <v>724.55560224440001</v>
          </cell>
          <cell r="K3395">
            <v>772.08528245449997</v>
          </cell>
          <cell r="L3395">
            <v>60138.114986285203</v>
          </cell>
          <cell r="M3395">
            <v>91</v>
          </cell>
          <cell r="N3395">
            <v>744.98354777240002</v>
          </cell>
          <cell r="O3395">
            <v>772.08528245449997</v>
          </cell>
          <cell r="P3395">
            <v>-27.101734682099998</v>
          </cell>
          <cell r="Q3395">
            <v>67793.502847288401</v>
          </cell>
          <cell r="R3395">
            <v>-63</v>
          </cell>
        </row>
        <row r="3396">
          <cell r="E3396" t="str">
            <v>SLT0011014</v>
          </cell>
          <cell r="F3396" t="str">
            <v>副驾驶员座椅总成</v>
          </cell>
          <cell r="G3396" t="str">
            <v>L168100000149</v>
          </cell>
          <cell r="H3396" t="str">
            <v>EA</v>
          </cell>
          <cell r="I3396">
            <v>106</v>
          </cell>
          <cell r="J3396">
            <v>550.9869391702</v>
          </cell>
          <cell r="K3396">
            <v>583.99379613240001</v>
          </cell>
          <cell r="L3396">
            <v>58404.615552041199</v>
          </cell>
          <cell r="M3396">
            <v>68</v>
          </cell>
          <cell r="N3396">
            <v>565.63959010359997</v>
          </cell>
          <cell r="O3396">
            <v>583.99379613240001</v>
          </cell>
          <cell r="P3396">
            <v>-18.3542060288</v>
          </cell>
          <cell r="Q3396">
            <v>38463.492127044803</v>
          </cell>
          <cell r="R3396">
            <v>-22</v>
          </cell>
        </row>
        <row r="3397">
          <cell r="E3397" t="str">
            <v>SLT0011015</v>
          </cell>
          <cell r="F3397" t="str">
            <v>副驾驶员座椅总成</v>
          </cell>
          <cell r="G3397" t="str">
            <v>L168100000150</v>
          </cell>
          <cell r="H3397" t="str">
            <v>EA</v>
          </cell>
          <cell r="I3397">
            <v>210</v>
          </cell>
          <cell r="J3397">
            <v>576.70981072749998</v>
          </cell>
          <cell r="K3397">
            <v>611.86895234669998</v>
          </cell>
          <cell r="L3397">
            <v>121109.060252775</v>
          </cell>
          <cell r="M3397">
            <v>38</v>
          </cell>
          <cell r="N3397">
            <v>590.17882550620004</v>
          </cell>
          <cell r="O3397">
            <v>611.86895234669998</v>
          </cell>
          <cell r="P3397">
            <v>-21.6901268405</v>
          </cell>
          <cell r="Q3397">
            <v>22426.795369235599</v>
          </cell>
          <cell r="R3397">
            <v>-39</v>
          </cell>
        </row>
        <row r="3398">
          <cell r="E3398" t="str">
            <v>SLT0011016</v>
          </cell>
          <cell r="F3398" t="str">
            <v>副驾驶员座椅总成</v>
          </cell>
          <cell r="G3398" t="str">
            <v>L168100000164</v>
          </cell>
          <cell r="H3398" t="str">
            <v>EA</v>
          </cell>
          <cell r="I3398">
            <v>19</v>
          </cell>
          <cell r="J3398">
            <v>711.80703138479998</v>
          </cell>
          <cell r="K3398">
            <v>758.27001613239997</v>
          </cell>
          <cell r="L3398">
            <v>13524.3335963112</v>
          </cell>
          <cell r="M3398">
            <v>12</v>
          </cell>
          <cell r="N3398">
            <v>731.86023616909995</v>
          </cell>
          <cell r="O3398">
            <v>758.27001613239997</v>
          </cell>
          <cell r="P3398">
            <v>-26.4097799633</v>
          </cell>
          <cell r="Q3398">
            <v>8782.3228340292007</v>
          </cell>
          <cell r="R3398">
            <v>-2</v>
          </cell>
        </row>
        <row r="3399">
          <cell r="E3399" t="str">
            <v>SLT0011025</v>
          </cell>
          <cell r="F3399" t="str">
            <v>前排安全带锁扣总成</v>
          </cell>
          <cell r="G3399" t="str">
            <v>L1822010402A0带报警</v>
          </cell>
          <cell r="H3399" t="str">
            <v>EA</v>
          </cell>
          <cell r="I3399">
            <v>1783</v>
          </cell>
          <cell r="J3399">
            <v>7.8473934320999996</v>
          </cell>
          <cell r="K3399">
            <v>8.5039999999999996</v>
          </cell>
          <cell r="L3399">
            <v>13991.9024894343</v>
          </cell>
          <cell r="M3399">
            <v>2040</v>
          </cell>
          <cell r="N3399">
            <v>8.1109194022000004</v>
          </cell>
          <cell r="O3399">
            <v>8.5039999999999996</v>
          </cell>
          <cell r="P3399">
            <v>-0.39308059779999999</v>
          </cell>
          <cell r="Q3399">
            <v>16546.275580488</v>
          </cell>
          <cell r="R3399">
            <v>-689</v>
          </cell>
        </row>
        <row r="3400">
          <cell r="E3400" t="str">
            <v>SLT0011027</v>
          </cell>
          <cell r="F3400" t="str">
            <v>副驾靠背装配总成</v>
          </cell>
          <cell r="G3400" t="str">
            <v>欧马可升级</v>
          </cell>
          <cell r="H3400" t="str">
            <v>EA</v>
          </cell>
          <cell r="I3400">
            <v>-2607</v>
          </cell>
          <cell r="J3400">
            <v>60.613547396999998</v>
          </cell>
          <cell r="K3400">
            <v>65.685199999999995</v>
          </cell>
          <cell r="L3400">
            <v>-158019.51806397899</v>
          </cell>
          <cell r="M3400">
            <v>0</v>
          </cell>
          <cell r="N3400">
            <v>55.382147405600001</v>
          </cell>
          <cell r="O3400">
            <v>65.685199999999995</v>
          </cell>
          <cell r="P3400">
            <v>-10.3030525944</v>
          </cell>
          <cell r="Q3400">
            <v>0</v>
          </cell>
          <cell r="R3400">
            <v>-440</v>
          </cell>
        </row>
        <row r="3401">
          <cell r="E3401" t="str">
            <v>SLT0011051</v>
          </cell>
          <cell r="F3401" t="str">
            <v>固定板锁付螺纹套筒</v>
          </cell>
          <cell r="H3401" t="str">
            <v>EA</v>
          </cell>
          <cell r="I3401">
            <v>-200</v>
          </cell>
          <cell r="J3401">
            <v>1.0150673536000001</v>
          </cell>
          <cell r="K3401">
            <v>1.1000000000000001</v>
          </cell>
          <cell r="L3401">
            <v>-203.01347071999999</v>
          </cell>
          <cell r="M3401">
            <v>472</v>
          </cell>
          <cell r="N3401">
            <v>1.0491546733999999</v>
          </cell>
          <cell r="O3401">
            <v>1.1000000000000001</v>
          </cell>
          <cell r="P3401">
            <v>-5.0845326599999997E-2</v>
          </cell>
          <cell r="Q3401">
            <v>495.20100584480002</v>
          </cell>
          <cell r="R3401">
            <v>-458</v>
          </cell>
        </row>
        <row r="3402">
          <cell r="E3402" t="str">
            <v>SLT0011052</v>
          </cell>
          <cell r="F3402" t="str">
            <v>副驾右罩壳蓝黑</v>
          </cell>
          <cell r="G3402" t="str">
            <v>欧马可升级</v>
          </cell>
          <cell r="H3402" t="str">
            <v>EA</v>
          </cell>
          <cell r="I3402">
            <v>-2410</v>
          </cell>
          <cell r="J3402">
            <v>3.3309158373000001</v>
          </cell>
          <cell r="K3402">
            <v>3.6096200000000001</v>
          </cell>
          <cell r="L3402">
            <v>-8027.5071678929999</v>
          </cell>
          <cell r="M3402">
            <v>0</v>
          </cell>
          <cell r="N3402">
            <v>4.4074797073000003</v>
          </cell>
          <cell r="O3402">
            <v>3.6096200000000001</v>
          </cell>
          <cell r="P3402">
            <v>0.7978597073</v>
          </cell>
          <cell r="Q3402">
            <v>0</v>
          </cell>
          <cell r="R3402">
            <v>-364</v>
          </cell>
        </row>
        <row r="3403">
          <cell r="E3403" t="str">
            <v>SLT0011053</v>
          </cell>
          <cell r="F3403" t="str">
            <v>副驾靠背背板总成</v>
          </cell>
          <cell r="H3403" t="str">
            <v>EA</v>
          </cell>
          <cell r="I3403">
            <v>1090</v>
          </cell>
          <cell r="J3403">
            <v>20.4397653481</v>
          </cell>
          <cell r="K3403">
            <v>22.15</v>
          </cell>
          <cell r="L3403">
            <v>22279.344229429</v>
          </cell>
          <cell r="M3403">
            <v>0</v>
          </cell>
          <cell r="N3403">
            <v>21.126160014</v>
          </cell>
          <cell r="O3403">
            <v>22.15</v>
          </cell>
          <cell r="P3403">
            <v>-1.023839986</v>
          </cell>
          <cell r="Q3403">
            <v>0</v>
          </cell>
          <cell r="R3403">
            <v>-458</v>
          </cell>
        </row>
        <row r="3404">
          <cell r="E3404" t="str">
            <v>SLT0011054</v>
          </cell>
          <cell r="F3404" t="str">
            <v>副驾靠背解锁手把蓝黑</v>
          </cell>
          <cell r="G3404" t="str">
            <v>欧马可升级</v>
          </cell>
          <cell r="H3404" t="str">
            <v>EA</v>
          </cell>
          <cell r="I3404">
            <v>-2385</v>
          </cell>
          <cell r="J3404">
            <v>2.9093491374</v>
          </cell>
          <cell r="K3404">
            <v>3.1527799999999999</v>
          </cell>
          <cell r="L3404">
            <v>-6938.7976926990004</v>
          </cell>
          <cell r="M3404">
            <v>0</v>
          </cell>
          <cell r="N3404">
            <v>3.8168723905999999</v>
          </cell>
          <cell r="O3404">
            <v>3.1527799999999999</v>
          </cell>
          <cell r="P3404">
            <v>0.66409239060000003</v>
          </cell>
          <cell r="Q3404">
            <v>0</v>
          </cell>
          <cell r="R3404">
            <v>-364</v>
          </cell>
        </row>
        <row r="3405">
          <cell r="E3405" t="str">
            <v>SLT0011058</v>
          </cell>
          <cell r="F3405" t="str">
            <v>副驾靠背面套总成</v>
          </cell>
          <cell r="G3405" t="str">
            <v>欧马可织物面料</v>
          </cell>
          <cell r="H3405" t="str">
            <v>EA</v>
          </cell>
          <cell r="I3405">
            <v>189</v>
          </cell>
          <cell r="J3405">
            <v>53.0049716296</v>
          </cell>
          <cell r="K3405">
            <v>57.44</v>
          </cell>
          <cell r="L3405">
            <v>10017.939637994399</v>
          </cell>
          <cell r="M3405">
            <v>200</v>
          </cell>
          <cell r="N3405">
            <v>54.784949490000002</v>
          </cell>
          <cell r="O3405">
            <v>57.44</v>
          </cell>
          <cell r="P3405">
            <v>-2.6550505100000001</v>
          </cell>
          <cell r="Q3405">
            <v>10956.989898</v>
          </cell>
          <cell r="R3405">
            <v>-262</v>
          </cell>
        </row>
        <row r="3406">
          <cell r="E3406" t="str">
            <v>SLT0011059</v>
          </cell>
          <cell r="F3406" t="str">
            <v>副驾靠背面套总成</v>
          </cell>
          <cell r="G3406" t="str">
            <v>奥铃织物面料</v>
          </cell>
          <cell r="H3406" t="str">
            <v>EA</v>
          </cell>
          <cell r="I3406">
            <v>1395</v>
          </cell>
          <cell r="J3406">
            <v>62.061098038399997</v>
          </cell>
          <cell r="K3406">
            <v>67.253870000000006</v>
          </cell>
          <cell r="L3406">
            <v>86575.231763567994</v>
          </cell>
          <cell r="M3406">
            <v>444</v>
          </cell>
          <cell r="N3406">
            <v>64.145192739400002</v>
          </cell>
          <cell r="O3406">
            <v>67.253870000000006</v>
          </cell>
          <cell r="P3406">
            <v>-3.1086772605999999</v>
          </cell>
          <cell r="Q3406">
            <v>28480.465576293602</v>
          </cell>
          <cell r="R3406">
            <v>-47</v>
          </cell>
        </row>
        <row r="3407">
          <cell r="E3407" t="str">
            <v>SLT0011060</v>
          </cell>
          <cell r="F3407" t="str">
            <v>副驾靠背面套总成</v>
          </cell>
          <cell r="G3407" t="str">
            <v>欧马可仿皮面料</v>
          </cell>
          <cell r="H3407" t="str">
            <v>EA</v>
          </cell>
          <cell r="I3407">
            <v>67</v>
          </cell>
          <cell r="J3407">
            <v>94.203076600700001</v>
          </cell>
          <cell r="K3407">
            <v>102.08523</v>
          </cell>
          <cell r="L3407">
            <v>6311.6061322469004</v>
          </cell>
          <cell r="M3407">
            <v>100</v>
          </cell>
          <cell r="N3407">
            <v>97.366541943200005</v>
          </cell>
          <cell r="O3407">
            <v>102.08523</v>
          </cell>
          <cell r="P3407">
            <v>-4.7186880567999996</v>
          </cell>
          <cell r="Q3407">
            <v>9736.6541943200009</v>
          </cell>
          <cell r="R3407">
            <v>-103</v>
          </cell>
        </row>
        <row r="3408">
          <cell r="E3408" t="str">
            <v>SLT0011061</v>
          </cell>
          <cell r="F3408" t="str">
            <v>副驾靠背泡沫总成</v>
          </cell>
          <cell r="H3408" t="str">
            <v>EA</v>
          </cell>
          <cell r="I3408">
            <v>905</v>
          </cell>
          <cell r="J3408">
            <v>29.570670839600002</v>
          </cell>
          <cell r="K3408">
            <v>29.953915976600001</v>
          </cell>
          <cell r="L3408">
            <v>26761.457109838</v>
          </cell>
          <cell r="M3408">
            <v>0</v>
          </cell>
          <cell r="N3408">
            <v>30.601783348200001</v>
          </cell>
          <cell r="O3408">
            <v>29.953915976600001</v>
          </cell>
          <cell r="P3408">
            <v>0.64786737159999996</v>
          </cell>
          <cell r="Q3408">
            <v>0</v>
          </cell>
          <cell r="R3408">
            <v>-458</v>
          </cell>
        </row>
        <row r="3409">
          <cell r="E3409" t="str">
            <v>SLT0011072</v>
          </cell>
          <cell r="F3409" t="str">
            <v>小背面套总成</v>
          </cell>
          <cell r="G3409" t="str">
            <v>2060车身+欧马可织物面料</v>
          </cell>
          <cell r="H3409" t="str">
            <v>EA</v>
          </cell>
          <cell r="I3409">
            <v>127</v>
          </cell>
          <cell r="J3409">
            <v>44.044695262499999</v>
          </cell>
          <cell r="K3409">
            <v>47.73</v>
          </cell>
          <cell r="L3409">
            <v>5593.6762983375002</v>
          </cell>
          <cell r="M3409">
            <v>250</v>
          </cell>
          <cell r="N3409">
            <v>45.5237750549</v>
          </cell>
          <cell r="O3409">
            <v>47.73</v>
          </cell>
          <cell r="P3409">
            <v>-2.2062249450999998</v>
          </cell>
          <cell r="Q3409">
            <v>11380.943763724999</v>
          </cell>
          <cell r="R3409">
            <v>-202</v>
          </cell>
        </row>
        <row r="3410">
          <cell r="E3410" t="str">
            <v>SLT0011073</v>
          </cell>
          <cell r="F3410" t="str">
            <v>小背面套总成</v>
          </cell>
          <cell r="G3410" t="str">
            <v>2060车身+奥铃织物面料</v>
          </cell>
          <cell r="H3410" t="str">
            <v>EA</v>
          </cell>
          <cell r="I3410">
            <v>869</v>
          </cell>
          <cell r="J3410">
            <v>54.795181325999998</v>
          </cell>
          <cell r="K3410">
            <v>59.38</v>
          </cell>
          <cell r="L3410">
            <v>47617.012572293999</v>
          </cell>
          <cell r="M3410">
            <v>300</v>
          </cell>
          <cell r="N3410">
            <v>56.635276822999998</v>
          </cell>
          <cell r="O3410">
            <v>59.38</v>
          </cell>
          <cell r="P3410">
            <v>-2.744723177</v>
          </cell>
          <cell r="Q3410">
            <v>16990.583046899999</v>
          </cell>
          <cell r="R3410">
            <v>-23</v>
          </cell>
        </row>
        <row r="3411">
          <cell r="E3411" t="str">
            <v>SLT0011074</v>
          </cell>
          <cell r="F3411" t="str">
            <v>小背面套总成</v>
          </cell>
          <cell r="G3411" t="str">
            <v>2060车身+欧马可仿皮面料</v>
          </cell>
          <cell r="H3411" t="str">
            <v>EA</v>
          </cell>
          <cell r="I3411">
            <v>34</v>
          </cell>
          <cell r="J3411">
            <v>90.691958624500003</v>
          </cell>
          <cell r="K3411">
            <v>98.280330000000006</v>
          </cell>
          <cell r="L3411">
            <v>3083.5265932329999</v>
          </cell>
          <cell r="M3411">
            <v>100</v>
          </cell>
          <cell r="N3411">
            <v>93.737515927999993</v>
          </cell>
          <cell r="O3411">
            <v>98.280330000000006</v>
          </cell>
          <cell r="P3411">
            <v>-4.5428140719999996</v>
          </cell>
          <cell r="Q3411">
            <v>9373.7515927999993</v>
          </cell>
          <cell r="R3411">
            <v>-93</v>
          </cell>
        </row>
        <row r="3412">
          <cell r="E3412" t="str">
            <v>SLT0011075</v>
          </cell>
          <cell r="F3412" t="str">
            <v>副驾小背泡沫总成</v>
          </cell>
          <cell r="G3412" t="str">
            <v>欧马可升级2060副驾</v>
          </cell>
          <cell r="H3412" t="str">
            <v>EA</v>
          </cell>
          <cell r="I3412">
            <v>525</v>
          </cell>
          <cell r="J3412">
            <v>23.404615060400001</v>
          </cell>
          <cell r="K3412">
            <v>23.271934398900001</v>
          </cell>
          <cell r="L3412">
            <v>12287.42290671</v>
          </cell>
          <cell r="M3412">
            <v>0</v>
          </cell>
          <cell r="N3412">
            <v>24.228663166699999</v>
          </cell>
          <cell r="O3412">
            <v>23.271934398900001</v>
          </cell>
          <cell r="P3412">
            <v>0.95672876780000005</v>
          </cell>
          <cell r="Q3412">
            <v>0</v>
          </cell>
          <cell r="R3412">
            <v>-320</v>
          </cell>
        </row>
        <row r="3413">
          <cell r="E3413" t="str">
            <v>SLT0011080</v>
          </cell>
          <cell r="F3413" t="str">
            <v>副驾小背骨架焊接总成</v>
          </cell>
          <cell r="G3413" t="str">
            <v>欧马可升级2060副驾</v>
          </cell>
          <cell r="H3413" t="str">
            <v>EA</v>
          </cell>
          <cell r="I3413">
            <v>-2047</v>
          </cell>
          <cell r="J3413">
            <v>50.499287095</v>
          </cell>
          <cell r="K3413">
            <v>54.72466</v>
          </cell>
          <cell r="L3413">
            <v>-103372.04068346501</v>
          </cell>
          <cell r="M3413">
            <v>0</v>
          </cell>
          <cell r="N3413">
            <v>50.512267082599998</v>
          </cell>
          <cell r="O3413">
            <v>54.72466</v>
          </cell>
          <cell r="P3413">
            <v>-4.2123929173999999</v>
          </cell>
          <cell r="Q3413">
            <v>0</v>
          </cell>
          <cell r="R3413">
            <v>-320</v>
          </cell>
        </row>
        <row r="3414">
          <cell r="E3414" t="str">
            <v>SLT0011111</v>
          </cell>
          <cell r="F3414" t="str">
            <v>解锁手把固定座蓝黑</v>
          </cell>
          <cell r="G3414" t="str">
            <v>欧马可升级</v>
          </cell>
          <cell r="H3414" t="str">
            <v>EA</v>
          </cell>
          <cell r="I3414">
            <v>-2410</v>
          </cell>
          <cell r="J3414">
            <v>2.9093491374</v>
          </cell>
          <cell r="K3414">
            <v>3.1527799999999999</v>
          </cell>
          <cell r="L3414">
            <v>-7011.5314211340001</v>
          </cell>
          <cell r="M3414">
            <v>0</v>
          </cell>
          <cell r="N3414">
            <v>3.9306865970999998</v>
          </cell>
          <cell r="O3414">
            <v>3.1527799999999999</v>
          </cell>
          <cell r="P3414">
            <v>0.77790659709999999</v>
          </cell>
          <cell r="Q3414">
            <v>0</v>
          </cell>
          <cell r="R3414">
            <v>-364</v>
          </cell>
        </row>
        <row r="3415">
          <cell r="E3415" t="str">
            <v>SLT0011112</v>
          </cell>
          <cell r="F3415" t="str">
            <v>解锁手把蓝黑</v>
          </cell>
          <cell r="G3415" t="str">
            <v>欧马可升级</v>
          </cell>
          <cell r="H3415" t="str">
            <v>EA</v>
          </cell>
          <cell r="I3415">
            <v>-2410</v>
          </cell>
          <cell r="J3415">
            <v>2.9093491374</v>
          </cell>
          <cell r="K3415">
            <v>3.1527799999999999</v>
          </cell>
          <cell r="L3415">
            <v>-7011.5314211340001</v>
          </cell>
          <cell r="M3415">
            <v>0</v>
          </cell>
          <cell r="N3415">
            <v>3.3210323542000002</v>
          </cell>
          <cell r="O3415">
            <v>3.1527799999999999</v>
          </cell>
          <cell r="P3415">
            <v>0.16825235420000001</v>
          </cell>
          <cell r="Q3415">
            <v>0</v>
          </cell>
          <cell r="R3415">
            <v>-364</v>
          </cell>
        </row>
        <row r="3416">
          <cell r="E3416" t="str">
            <v>SLT0011113</v>
          </cell>
          <cell r="F3416" t="str">
            <v>解锁旋转轴</v>
          </cell>
          <cell r="G3416" t="str">
            <v>欧马可升级</v>
          </cell>
          <cell r="H3416" t="str">
            <v>EA</v>
          </cell>
          <cell r="I3416">
            <v>2342</v>
          </cell>
          <cell r="J3416">
            <v>0.54278419759999996</v>
          </cell>
          <cell r="K3416">
            <v>0.58819999999999995</v>
          </cell>
          <cell r="L3416">
            <v>1271.2005907792</v>
          </cell>
          <cell r="M3416">
            <v>2403</v>
          </cell>
          <cell r="N3416">
            <v>0.56101161720000003</v>
          </cell>
          <cell r="O3416">
            <v>0.58819999999999995</v>
          </cell>
          <cell r="P3416">
            <v>-2.7188382800000001E-2</v>
          </cell>
          <cell r="Q3416">
            <v>1348.1109161316001</v>
          </cell>
          <cell r="R3416">
            <v>-343</v>
          </cell>
        </row>
        <row r="3417">
          <cell r="E3417" t="str">
            <v>SLT0011114</v>
          </cell>
          <cell r="F3417" t="str">
            <v>扭簧</v>
          </cell>
          <cell r="G3417" t="str">
            <v>欧马可升级</v>
          </cell>
          <cell r="H3417" t="str">
            <v>EA</v>
          </cell>
          <cell r="I3417">
            <v>690</v>
          </cell>
          <cell r="J3417">
            <v>0.22331481780000001</v>
          </cell>
          <cell r="K3417">
            <v>0.24199999999999999</v>
          </cell>
          <cell r="L3417">
            <v>154.08722428199999</v>
          </cell>
          <cell r="M3417">
            <v>0</v>
          </cell>
          <cell r="N3417">
            <v>0.23081402810000001</v>
          </cell>
          <cell r="O3417">
            <v>0.24199999999999999</v>
          </cell>
          <cell r="P3417">
            <v>-1.1185971899999999E-2</v>
          </cell>
          <cell r="Q3417">
            <v>0</v>
          </cell>
          <cell r="R3417">
            <v>-458</v>
          </cell>
        </row>
        <row r="3418">
          <cell r="E3418" t="str">
            <v>SLT0011116</v>
          </cell>
          <cell r="F3418" t="str">
            <v>拉线总成</v>
          </cell>
          <cell r="G3418" t="str">
            <v>欧马可升级</v>
          </cell>
          <cell r="H3418" t="str">
            <v>EA</v>
          </cell>
          <cell r="I3418">
            <v>90</v>
          </cell>
          <cell r="J3418">
            <v>3.3866338070999999</v>
          </cell>
          <cell r="K3418">
            <v>3.67</v>
          </cell>
          <cell r="L3418">
            <v>304.79704263899998</v>
          </cell>
          <cell r="M3418">
            <v>489</v>
          </cell>
          <cell r="N3418">
            <v>3.5003615012</v>
          </cell>
          <cell r="O3418">
            <v>3.67</v>
          </cell>
          <cell r="P3418">
            <v>-0.16963849880000001</v>
          </cell>
          <cell r="Q3418">
            <v>1711.6767740867999</v>
          </cell>
          <cell r="R3418">
            <v>-463</v>
          </cell>
        </row>
        <row r="3419">
          <cell r="E3419" t="str">
            <v>SLT0011117</v>
          </cell>
          <cell r="F3419" t="str">
            <v>副驾左侧罩壳蓝黑</v>
          </cell>
          <cell r="G3419" t="str">
            <v>欧马可升级</v>
          </cell>
          <cell r="H3419" t="str">
            <v>EA</v>
          </cell>
          <cell r="I3419">
            <v>-2410</v>
          </cell>
          <cell r="J3419">
            <v>3.3309158373000001</v>
          </cell>
          <cell r="K3419">
            <v>3.6096200000000001</v>
          </cell>
          <cell r="L3419">
            <v>-8027.5071678929999</v>
          </cell>
          <cell r="M3419">
            <v>0</v>
          </cell>
          <cell r="N3419">
            <v>4.2394909686000002</v>
          </cell>
          <cell r="O3419">
            <v>3.6096200000000001</v>
          </cell>
          <cell r="P3419">
            <v>0.62987096860000003</v>
          </cell>
          <cell r="Q3419">
            <v>0</v>
          </cell>
          <cell r="R3419">
            <v>-364</v>
          </cell>
        </row>
        <row r="3420">
          <cell r="E3420" t="str">
            <v>SLT0011122</v>
          </cell>
          <cell r="F3420" t="str">
            <v>座垫面套总成</v>
          </cell>
          <cell r="G3420" t="str">
            <v>2060车身+欧马可织物面料</v>
          </cell>
          <cell r="H3420" t="str">
            <v>EA</v>
          </cell>
          <cell r="I3420">
            <v>154</v>
          </cell>
          <cell r="J3420">
            <v>50.725684026400003</v>
          </cell>
          <cell r="K3420">
            <v>54.97</v>
          </cell>
          <cell r="L3420">
            <v>7811.7553400655997</v>
          </cell>
          <cell r="M3420">
            <v>200</v>
          </cell>
          <cell r="N3420">
            <v>52.429120359700001</v>
          </cell>
          <cell r="O3420">
            <v>54.97</v>
          </cell>
          <cell r="P3420">
            <v>-2.5408796403</v>
          </cell>
          <cell r="Q3420">
            <v>10485.82407194</v>
          </cell>
          <cell r="R3420">
            <v>-195</v>
          </cell>
        </row>
        <row r="3421">
          <cell r="E3421" t="str">
            <v>SLT0011123</v>
          </cell>
          <cell r="F3421" t="str">
            <v>座垫面套总成</v>
          </cell>
          <cell r="G3421" t="str">
            <v>2060车身+奥铃织物面料</v>
          </cell>
          <cell r="H3421" t="str">
            <v>EA</v>
          </cell>
          <cell r="I3421">
            <v>664</v>
          </cell>
          <cell r="J3421">
            <v>60.534925816499999</v>
          </cell>
          <cell r="K3421">
            <v>65.599999999999994</v>
          </cell>
          <cell r="L3421">
            <v>40195.190742156003</v>
          </cell>
          <cell r="M3421">
            <v>300</v>
          </cell>
          <cell r="N3421">
            <v>62.567769612500001</v>
          </cell>
          <cell r="O3421">
            <v>65.599999999999994</v>
          </cell>
          <cell r="P3421">
            <v>-3.0322303874999998</v>
          </cell>
          <cell r="Q3421">
            <v>18770.330883750001</v>
          </cell>
          <cell r="R3421">
            <v>-9</v>
          </cell>
        </row>
        <row r="3422">
          <cell r="E3422" t="str">
            <v>SLT0011124</v>
          </cell>
          <cell r="F3422" t="str">
            <v>座垫面套总成</v>
          </cell>
          <cell r="G3422" t="str">
            <v>2060车身+欧马可仿皮面料</v>
          </cell>
          <cell r="H3422" t="str">
            <v>EA</v>
          </cell>
          <cell r="I3422">
            <v>41</v>
          </cell>
          <cell r="J3422">
            <v>124.1452011943</v>
          </cell>
          <cell r="K3422">
            <v>134.53267</v>
          </cell>
          <cell r="L3422">
            <v>5089.9532489662997</v>
          </cell>
          <cell r="M3422">
            <v>100</v>
          </cell>
          <cell r="N3422">
            <v>128.3141631389</v>
          </cell>
          <cell r="O3422">
            <v>134.53267</v>
          </cell>
          <cell r="P3422">
            <v>-6.2185068610999998</v>
          </cell>
          <cell r="Q3422">
            <v>12831.41631389</v>
          </cell>
          <cell r="R3422">
            <v>-91</v>
          </cell>
        </row>
        <row r="3423">
          <cell r="E3423" t="str">
            <v>SLT0011125</v>
          </cell>
          <cell r="F3423" t="str">
            <v>副驾座垫泡沫总成</v>
          </cell>
          <cell r="G3423" t="str">
            <v>欧马可升级2060副驾</v>
          </cell>
          <cell r="H3423" t="str">
            <v>EA</v>
          </cell>
          <cell r="I3423">
            <v>486</v>
          </cell>
          <cell r="J3423">
            <v>81.408111500199993</v>
          </cell>
          <cell r="K3423">
            <v>86.128695436100003</v>
          </cell>
          <cell r="L3423">
            <v>39564.342189097202</v>
          </cell>
          <cell r="M3423">
            <v>45</v>
          </cell>
          <cell r="N3423">
            <v>84.6520569937</v>
          </cell>
          <cell r="O3423">
            <v>86.128695436100003</v>
          </cell>
          <cell r="P3423">
            <v>-1.4766384424000001</v>
          </cell>
          <cell r="Q3423">
            <v>3809.3425647165</v>
          </cell>
          <cell r="R3423">
            <v>-320</v>
          </cell>
        </row>
        <row r="3424">
          <cell r="E3424" t="str">
            <v>SLT0011155</v>
          </cell>
          <cell r="F3424" t="str">
            <v>小背面套总成</v>
          </cell>
          <cell r="G3424" t="str">
            <v>1880车身+欧马可织物面料</v>
          </cell>
          <cell r="H3424" t="str">
            <v>EA</v>
          </cell>
          <cell r="I3424">
            <v>91</v>
          </cell>
          <cell r="J3424">
            <v>41.091772051900001</v>
          </cell>
          <cell r="K3424">
            <v>44.53</v>
          </cell>
          <cell r="L3424">
            <v>3739.3512567229</v>
          </cell>
          <cell r="M3424">
            <v>100</v>
          </cell>
          <cell r="N3424">
            <v>42.471688732399997</v>
          </cell>
          <cell r="O3424">
            <v>44.53</v>
          </cell>
          <cell r="P3424">
            <v>-2.0583112676000002</v>
          </cell>
          <cell r="Q3424">
            <v>4247.1688732399998</v>
          </cell>
          <cell r="R3424">
            <v>-71</v>
          </cell>
        </row>
        <row r="3425">
          <cell r="E3425" t="str">
            <v>SLT0011156</v>
          </cell>
          <cell r="F3425" t="str">
            <v>小背面套总成</v>
          </cell>
          <cell r="G3425" t="str">
            <v>1880车身+奥铃织物面料</v>
          </cell>
          <cell r="H3425" t="str">
            <v>EA</v>
          </cell>
          <cell r="I3425">
            <v>544</v>
          </cell>
          <cell r="J3425">
            <v>50.015136878900002</v>
          </cell>
          <cell r="K3425">
            <v>54.2</v>
          </cell>
          <cell r="L3425">
            <v>27208.2344621216</v>
          </cell>
          <cell r="M3425">
            <v>151</v>
          </cell>
          <cell r="N3425">
            <v>51.694712088400003</v>
          </cell>
          <cell r="O3425">
            <v>54.2</v>
          </cell>
          <cell r="P3425">
            <v>-2.5052879116</v>
          </cell>
          <cell r="Q3425">
            <v>7805.9015253484004</v>
          </cell>
          <cell r="R3425">
            <v>-39</v>
          </cell>
        </row>
        <row r="3426">
          <cell r="E3426" t="str">
            <v>SLT0011157</v>
          </cell>
          <cell r="F3426" t="str">
            <v>小背面套总成</v>
          </cell>
          <cell r="G3426" t="str">
            <v>1880车身+欧马可仿皮面料</v>
          </cell>
          <cell r="H3426" t="str">
            <v>EA</v>
          </cell>
          <cell r="I3426">
            <v>26</v>
          </cell>
          <cell r="J3426">
            <v>88.570578590099998</v>
          </cell>
          <cell r="K3426">
            <v>95.981449999999995</v>
          </cell>
          <cell r="L3426">
            <v>2302.8350433425999</v>
          </cell>
          <cell r="M3426">
            <v>50</v>
          </cell>
          <cell r="N3426">
            <v>91.544897113900007</v>
          </cell>
          <cell r="O3426">
            <v>95.981449999999995</v>
          </cell>
          <cell r="P3426">
            <v>-4.4365528861000003</v>
          </cell>
          <cell r="Q3426">
            <v>4577.2448556950003</v>
          </cell>
          <cell r="R3426">
            <v>-12</v>
          </cell>
        </row>
        <row r="3427">
          <cell r="E3427" t="str">
            <v>SLT0011158</v>
          </cell>
          <cell r="F3427" t="str">
            <v>副驾小背泡沫总成</v>
          </cell>
          <cell r="G3427" t="str">
            <v>欧马可升级1880副驾</v>
          </cell>
          <cell r="H3427" t="str">
            <v>EA</v>
          </cell>
          <cell r="I3427">
            <v>457</v>
          </cell>
          <cell r="J3427">
            <v>23.729425165399999</v>
          </cell>
          <cell r="K3427">
            <v>23.6239240817</v>
          </cell>
          <cell r="L3427">
            <v>10844.3473005878</v>
          </cell>
          <cell r="M3427">
            <v>0</v>
          </cell>
          <cell r="N3427">
            <v>24.564380791400001</v>
          </cell>
          <cell r="O3427">
            <v>23.6239240817</v>
          </cell>
          <cell r="P3427">
            <v>0.94045670969999995</v>
          </cell>
          <cell r="Q3427">
            <v>0</v>
          </cell>
          <cell r="R3427">
            <v>-138</v>
          </cell>
        </row>
        <row r="3428">
          <cell r="E3428" t="str">
            <v>SLT0011165</v>
          </cell>
          <cell r="F3428" t="str">
            <v>副驾小背骨架焊接总成</v>
          </cell>
          <cell r="G3428" t="str">
            <v>欧马可升级1880副驾</v>
          </cell>
          <cell r="H3428" t="str">
            <v>EA</v>
          </cell>
          <cell r="I3428">
            <v>-663</v>
          </cell>
          <cell r="J3428">
            <v>50.465476124200002</v>
          </cell>
          <cell r="K3428">
            <v>54.688020000000002</v>
          </cell>
          <cell r="L3428">
            <v>-33458.610670344598</v>
          </cell>
          <cell r="M3428">
            <v>0</v>
          </cell>
          <cell r="N3428">
            <v>50.540594258799999</v>
          </cell>
          <cell r="O3428">
            <v>54.688020000000002</v>
          </cell>
          <cell r="P3428">
            <v>-4.1474257412000002</v>
          </cell>
          <cell r="Q3428">
            <v>0</v>
          </cell>
          <cell r="R3428">
            <v>-138</v>
          </cell>
        </row>
        <row r="3429">
          <cell r="E3429" t="str">
            <v>SLT0011171</v>
          </cell>
          <cell r="F3429" t="str">
            <v>座垫面套总成</v>
          </cell>
          <cell r="G3429" t="str">
            <v>1880车身+欧马可织物面料</v>
          </cell>
          <cell r="H3429" t="str">
            <v>EA</v>
          </cell>
          <cell r="I3429">
            <v>93</v>
          </cell>
          <cell r="J3429">
            <v>49.692160902700003</v>
          </cell>
          <cell r="K3429">
            <v>53.85</v>
          </cell>
          <cell r="L3429">
            <v>4621.3709639510998</v>
          </cell>
          <cell r="M3429">
            <v>100</v>
          </cell>
          <cell r="N3429">
            <v>51.360890146800003</v>
          </cell>
          <cell r="O3429">
            <v>53.85</v>
          </cell>
          <cell r="P3429">
            <v>-2.4891098532</v>
          </cell>
          <cell r="Q3429">
            <v>5136.0890146800002</v>
          </cell>
          <cell r="R3429">
            <v>-68</v>
          </cell>
        </row>
        <row r="3430">
          <cell r="E3430" t="str">
            <v>SLT0011172</v>
          </cell>
          <cell r="F3430" t="str">
            <v>座垫面套总成</v>
          </cell>
          <cell r="G3430" t="str">
            <v>1880车身+奥铃织物面料</v>
          </cell>
          <cell r="H3430" t="str">
            <v>EA</v>
          </cell>
          <cell r="I3430">
            <v>496</v>
          </cell>
          <cell r="J3430">
            <v>59.058464211199997</v>
          </cell>
          <cell r="K3430">
            <v>64</v>
          </cell>
          <cell r="L3430">
            <v>29292.998248755201</v>
          </cell>
          <cell r="M3430">
            <v>159</v>
          </cell>
          <cell r="N3430">
            <v>61.041726451199999</v>
          </cell>
          <cell r="O3430">
            <v>64</v>
          </cell>
          <cell r="P3430">
            <v>-2.9582735487999998</v>
          </cell>
          <cell r="Q3430">
            <v>9705.6345057407998</v>
          </cell>
          <cell r="R3430">
            <v>-38</v>
          </cell>
        </row>
        <row r="3431">
          <cell r="E3431" t="str">
            <v>SLT0011173</v>
          </cell>
          <cell r="F3431" t="str">
            <v>座垫面套总成</v>
          </cell>
          <cell r="G3431" t="str">
            <v>1880车身+欧马可仿皮面料</v>
          </cell>
          <cell r="H3431" t="str">
            <v>EA</v>
          </cell>
          <cell r="I3431">
            <v>26</v>
          </cell>
          <cell r="J3431">
            <v>121.83534160799999</v>
          </cell>
          <cell r="K3431">
            <v>132.02954</v>
          </cell>
          <cell r="L3431">
            <v>3167.7188818079999</v>
          </cell>
          <cell r="M3431">
            <v>50</v>
          </cell>
          <cell r="N3431">
            <v>125.92673537749999</v>
          </cell>
          <cell r="O3431">
            <v>132.02954</v>
          </cell>
          <cell r="P3431">
            <v>-6.1028046224999999</v>
          </cell>
          <cell r="Q3431">
            <v>6296.3367688750004</v>
          </cell>
          <cell r="R3431">
            <v>-12</v>
          </cell>
        </row>
        <row r="3432">
          <cell r="E3432" t="str">
            <v>SLT0011174</v>
          </cell>
          <cell r="F3432" t="str">
            <v>副驾座垫泡沫总成</v>
          </cell>
          <cell r="G3432" t="str">
            <v>欧马可升级1880副驾</v>
          </cell>
          <cell r="H3432" t="str">
            <v>EA</v>
          </cell>
          <cell r="I3432">
            <v>192</v>
          </cell>
          <cell r="J3432">
            <v>77.623565749199997</v>
          </cell>
          <cell r="K3432">
            <v>82.027489431199996</v>
          </cell>
          <cell r="L3432">
            <v>14903.724623846399</v>
          </cell>
          <cell r="M3432">
            <v>61</v>
          </cell>
          <cell r="N3432">
            <v>80.730520928199994</v>
          </cell>
          <cell r="O3432">
            <v>82.027489431199996</v>
          </cell>
          <cell r="P3432">
            <v>-1.296968503</v>
          </cell>
          <cell r="Q3432">
            <v>4924.5617766202004</v>
          </cell>
          <cell r="R3432">
            <v>-138</v>
          </cell>
        </row>
        <row r="3433">
          <cell r="E3433" t="str">
            <v>SLT0011177</v>
          </cell>
          <cell r="F3433" t="str">
            <v>翻转背板本体</v>
          </cell>
          <cell r="G3433" t="str">
            <v>欧马可升级1880副驾</v>
          </cell>
          <cell r="H3433" t="str">
            <v>EA</v>
          </cell>
          <cell r="I3433">
            <v>957</v>
          </cell>
          <cell r="J3433">
            <v>12.402277484400001</v>
          </cell>
          <cell r="K3433">
            <v>13.44</v>
          </cell>
          <cell r="L3433">
            <v>11868.9795525708</v>
          </cell>
          <cell r="M3433">
            <v>0</v>
          </cell>
          <cell r="N3433">
            <v>12.818762554799999</v>
          </cell>
          <cell r="O3433">
            <v>13.44</v>
          </cell>
          <cell r="P3433">
            <v>-0.62123744520000002</v>
          </cell>
          <cell r="Q3433">
            <v>0</v>
          </cell>
          <cell r="R3433">
            <v>-138</v>
          </cell>
        </row>
        <row r="3434">
          <cell r="E3434" t="str">
            <v>SLT0011178</v>
          </cell>
          <cell r="F3434" t="str">
            <v>小背固定背板总成</v>
          </cell>
          <cell r="G3434" t="str">
            <v>欧马可升级1880副驾</v>
          </cell>
          <cell r="H3434" t="str">
            <v>EA</v>
          </cell>
          <cell r="I3434">
            <v>497</v>
          </cell>
          <cell r="J3434">
            <v>15.9550132221</v>
          </cell>
          <cell r="K3434">
            <v>17.29</v>
          </cell>
          <cell r="L3434">
            <v>7929.6415713836996</v>
          </cell>
          <cell r="M3434">
            <v>0</v>
          </cell>
          <cell r="N3434">
            <v>16.4908039116</v>
          </cell>
          <cell r="O3434">
            <v>17.29</v>
          </cell>
          <cell r="P3434">
            <v>-0.7991960884</v>
          </cell>
          <cell r="Q3434">
            <v>0</v>
          </cell>
          <cell r="R3434">
            <v>-138</v>
          </cell>
        </row>
        <row r="3435">
          <cell r="E3435" t="str">
            <v>SLT0011196</v>
          </cell>
          <cell r="F3435" t="str">
            <v>扣手螺钉堵盖蓝黑</v>
          </cell>
          <cell r="G3435" t="str">
            <v>欧马可升级</v>
          </cell>
          <cell r="H3435" t="str">
            <v>EA</v>
          </cell>
          <cell r="I3435">
            <v>-2410</v>
          </cell>
          <cell r="J3435">
            <v>2.9093491374</v>
          </cell>
          <cell r="K3435">
            <v>3.1527799999999999</v>
          </cell>
          <cell r="L3435">
            <v>-7011.5314211340001</v>
          </cell>
          <cell r="M3435">
            <v>0</v>
          </cell>
          <cell r="N3435">
            <v>3.0266967794999999</v>
          </cell>
          <cell r="O3435">
            <v>3.1527799999999999</v>
          </cell>
          <cell r="P3435">
            <v>-0.12608322050000001</v>
          </cell>
          <cell r="Q3435">
            <v>0</v>
          </cell>
          <cell r="R3435">
            <v>-364</v>
          </cell>
        </row>
        <row r="3436">
          <cell r="E3436" t="str">
            <v>SLT0011197</v>
          </cell>
          <cell r="F3436" t="str">
            <v>翻转背板本体</v>
          </cell>
          <cell r="G3436" t="str">
            <v>欧马可升级 2060副驾</v>
          </cell>
          <cell r="H3436" t="str">
            <v>EA</v>
          </cell>
          <cell r="I3436">
            <v>1233</v>
          </cell>
          <cell r="J3436">
            <v>16.176482462799999</v>
          </cell>
          <cell r="K3436">
            <v>17.53</v>
          </cell>
          <cell r="L3436">
            <v>19945.602876632402</v>
          </cell>
          <cell r="M3436">
            <v>0</v>
          </cell>
          <cell r="N3436">
            <v>16.719710385799999</v>
          </cell>
          <cell r="O3436">
            <v>17.53</v>
          </cell>
          <cell r="P3436">
            <v>-0.81028961420000001</v>
          </cell>
          <cell r="Q3436">
            <v>0</v>
          </cell>
          <cell r="R3436">
            <v>-325</v>
          </cell>
        </row>
        <row r="3437">
          <cell r="E3437" t="str">
            <v>SLT0011198</v>
          </cell>
          <cell r="F3437" t="str">
            <v>小背固定背板总成</v>
          </cell>
          <cell r="G3437" t="str">
            <v>欧马可升级2060副驾</v>
          </cell>
          <cell r="H3437" t="str">
            <v>EA</v>
          </cell>
          <cell r="I3437">
            <v>1093</v>
          </cell>
          <cell r="J3437">
            <v>16.9885363458</v>
          </cell>
          <cell r="K3437">
            <v>18.41</v>
          </cell>
          <cell r="L3437">
            <v>18568.470225959401</v>
          </cell>
          <cell r="M3437">
            <v>0</v>
          </cell>
          <cell r="N3437">
            <v>17.559034124499998</v>
          </cell>
          <cell r="O3437">
            <v>18.41</v>
          </cell>
          <cell r="P3437">
            <v>-0.85096587550000002</v>
          </cell>
          <cell r="Q3437">
            <v>0</v>
          </cell>
          <cell r="R3437">
            <v>-325</v>
          </cell>
        </row>
        <row r="3438">
          <cell r="E3438" t="str">
            <v>SLT0011215</v>
          </cell>
          <cell r="F3438" t="str">
            <v>单通风线束总成</v>
          </cell>
          <cell r="H3438" t="str">
            <v>EA</v>
          </cell>
          <cell r="I3438">
            <v>70</v>
          </cell>
          <cell r="J3438">
            <v>44.755242410000001</v>
          </cell>
          <cell r="K3438">
            <v>48.5</v>
          </cell>
          <cell r="L3438">
            <v>3132.8669687000001</v>
          </cell>
          <cell r="M3438">
            <v>50</v>
          </cell>
          <cell r="N3438">
            <v>46.258183326299999</v>
          </cell>
          <cell r="O3438">
            <v>48.5</v>
          </cell>
          <cell r="P3438">
            <v>-2.2418166736999998</v>
          </cell>
          <cell r="Q3438">
            <v>2312.9091663150002</v>
          </cell>
          <cell r="R3438">
            <v>0</v>
          </cell>
        </row>
        <row r="3439">
          <cell r="E3439" t="str">
            <v>SLT0011218</v>
          </cell>
          <cell r="F3439" t="str">
            <v>驾驶员座垫前横梁电泳总成</v>
          </cell>
          <cell r="H3439" t="str">
            <v>EA</v>
          </cell>
          <cell r="I3439">
            <v>-913</v>
          </cell>
          <cell r="J3439">
            <v>5.6220612726999999</v>
          </cell>
          <cell r="K3439">
            <v>6.0924699999999996</v>
          </cell>
          <cell r="L3439">
            <v>-5132.9419419751002</v>
          </cell>
          <cell r="M3439">
            <v>0</v>
          </cell>
          <cell r="N3439">
            <v>6.2367094937000003</v>
          </cell>
          <cell r="O3439">
            <v>6.0924699999999996</v>
          </cell>
          <cell r="P3439">
            <v>0.1442394937</v>
          </cell>
          <cell r="Q3439">
            <v>0</v>
          </cell>
          <cell r="R3439">
            <v>-189</v>
          </cell>
        </row>
        <row r="3440">
          <cell r="E3440" t="str">
            <v>SLT0011219</v>
          </cell>
          <cell r="F3440" t="str">
            <v>座垫骨架电泳总成</v>
          </cell>
          <cell r="G3440" t="str">
            <v>基础款欧马可 通风配置</v>
          </cell>
          <cell r="H3440" t="str">
            <v>EA</v>
          </cell>
          <cell r="I3440">
            <v>-30</v>
          </cell>
          <cell r="J3440">
            <v>27.632892503400001</v>
          </cell>
          <cell r="K3440">
            <v>29.944990000000001</v>
          </cell>
          <cell r="L3440">
            <v>-828.98677510200002</v>
          </cell>
          <cell r="M3440">
            <v>0</v>
          </cell>
          <cell r="N3440">
            <v>29.042814121700001</v>
          </cell>
          <cell r="O3440">
            <v>29.944990000000001</v>
          </cell>
          <cell r="P3440">
            <v>-0.90217587830000001</v>
          </cell>
          <cell r="Q3440">
            <v>0</v>
          </cell>
          <cell r="R3440">
            <v>0</v>
          </cell>
        </row>
        <row r="3441">
          <cell r="E3441" t="str">
            <v>SLT0011223</v>
          </cell>
          <cell r="F3441" t="str">
            <v>座垫支撑焊接电泳总成</v>
          </cell>
          <cell r="G3441" t="str">
            <v>欧马可升级2060副驾</v>
          </cell>
          <cell r="H3441" t="str">
            <v>EA</v>
          </cell>
          <cell r="I3441">
            <v>-1741</v>
          </cell>
          <cell r="J3441">
            <v>26.551448972799999</v>
          </cell>
          <cell r="K3441">
            <v>28.773060000000001</v>
          </cell>
          <cell r="L3441">
            <v>-46226.072661644801</v>
          </cell>
          <cell r="M3441">
            <v>0</v>
          </cell>
          <cell r="N3441">
            <v>27.915144527700001</v>
          </cell>
          <cell r="O3441">
            <v>28.773060000000001</v>
          </cell>
          <cell r="P3441">
            <v>-0.85791547229999998</v>
          </cell>
          <cell r="Q3441">
            <v>0</v>
          </cell>
          <cell r="R3441">
            <v>-45</v>
          </cell>
        </row>
        <row r="3442">
          <cell r="E3442" t="str">
            <v>SLT0011225</v>
          </cell>
          <cell r="F3442" t="str">
            <v>座垫支撑焊接电泳总成</v>
          </cell>
          <cell r="G3442" t="str">
            <v>欧马可升级1880副驾</v>
          </cell>
          <cell r="H3442" t="str">
            <v>EA</v>
          </cell>
          <cell r="I3442">
            <v>-707</v>
          </cell>
          <cell r="J3442">
            <v>24.680283040999999</v>
          </cell>
          <cell r="K3442">
            <v>26.745329999999999</v>
          </cell>
          <cell r="L3442">
            <v>-17448.960109987001</v>
          </cell>
          <cell r="M3442">
            <v>0</v>
          </cell>
          <cell r="N3442">
            <v>25.971242135600001</v>
          </cell>
          <cell r="O3442">
            <v>26.745329999999999</v>
          </cell>
          <cell r="P3442">
            <v>-0.77408786439999999</v>
          </cell>
          <cell r="Q3442">
            <v>0</v>
          </cell>
          <cell r="R3442">
            <v>-61</v>
          </cell>
        </row>
        <row r="3443">
          <cell r="E3443" t="str">
            <v>SLT0011248</v>
          </cell>
          <cell r="F3443" t="str">
            <v>背骨架焊接总成</v>
          </cell>
          <cell r="G3443" t="str">
            <v>欧马可升级减震款标配</v>
          </cell>
          <cell r="H3443" t="str">
            <v>EA</v>
          </cell>
          <cell r="I3443">
            <v>-1566</v>
          </cell>
          <cell r="J3443">
            <v>108.28165476860001</v>
          </cell>
          <cell r="K3443">
            <v>117.34179</v>
          </cell>
          <cell r="L3443">
            <v>-169569.071367628</v>
          </cell>
          <cell r="M3443">
            <v>0</v>
          </cell>
          <cell r="N3443">
            <v>113.05657378150001</v>
          </cell>
          <cell r="O3443">
            <v>117.34179</v>
          </cell>
          <cell r="P3443">
            <v>-4.2852162184999996</v>
          </cell>
          <cell r="Q3443">
            <v>0</v>
          </cell>
          <cell r="R3443">
            <v>-205</v>
          </cell>
        </row>
        <row r="3444">
          <cell r="E3444" t="str">
            <v>SLT0011249</v>
          </cell>
          <cell r="F3444" t="str">
            <v>背骨架焊接总成</v>
          </cell>
          <cell r="G3444" t="str">
            <v>欧马可升级减震款通风</v>
          </cell>
          <cell r="H3444" t="str">
            <v>EA</v>
          </cell>
          <cell r="I3444">
            <v>-129</v>
          </cell>
          <cell r="J3444">
            <v>99.469209119799999</v>
          </cell>
          <cell r="K3444">
            <v>107.79199</v>
          </cell>
          <cell r="L3444">
            <v>-12831.527976454199</v>
          </cell>
          <cell r="M3444">
            <v>0</v>
          </cell>
          <cell r="N3444">
            <v>103.948194418</v>
          </cell>
          <cell r="O3444">
            <v>107.79199</v>
          </cell>
          <cell r="P3444">
            <v>-3.8437955819999998</v>
          </cell>
          <cell r="Q3444">
            <v>0</v>
          </cell>
          <cell r="R3444">
            <v>-126</v>
          </cell>
        </row>
        <row r="3445">
          <cell r="E3445" t="str">
            <v>SLT0011273</v>
          </cell>
          <cell r="F3445" t="str">
            <v>靠背通风袋体</v>
          </cell>
          <cell r="H3445" t="str">
            <v>EA</v>
          </cell>
          <cell r="I3445">
            <v>98</v>
          </cell>
          <cell r="J3445">
            <v>14.5800583521</v>
          </cell>
          <cell r="K3445">
            <v>15.8</v>
          </cell>
          <cell r="L3445">
            <v>1428.8457185058001</v>
          </cell>
          <cell r="M3445">
            <v>250</v>
          </cell>
          <cell r="N3445">
            <v>15.0696762176</v>
          </cell>
          <cell r="O3445">
            <v>15.8</v>
          </cell>
          <cell r="P3445">
            <v>-0.73032378239999995</v>
          </cell>
          <cell r="Q3445">
            <v>3767.4190543999998</v>
          </cell>
          <cell r="R3445">
            <v>-126</v>
          </cell>
        </row>
        <row r="3446">
          <cell r="E3446" t="str">
            <v>SLT0011274</v>
          </cell>
          <cell r="F3446" t="str">
            <v>气腰托总成</v>
          </cell>
          <cell r="G3446" t="str">
            <v>欧马可升级</v>
          </cell>
          <cell r="H3446" t="str">
            <v>EA</v>
          </cell>
          <cell r="I3446">
            <v>1002</v>
          </cell>
          <cell r="J3446">
            <v>9.0433273323000005</v>
          </cell>
          <cell r="K3446">
            <v>9.8000000000000007</v>
          </cell>
          <cell r="L3446">
            <v>9061.4139869646006</v>
          </cell>
          <cell r="M3446">
            <v>1000</v>
          </cell>
          <cell r="N3446">
            <v>9.3470143627999995</v>
          </cell>
          <cell r="O3446">
            <v>9.8000000000000007</v>
          </cell>
          <cell r="P3446">
            <v>-0.45298563720000001</v>
          </cell>
          <cell r="Q3446">
            <v>9347.0143628000005</v>
          </cell>
          <cell r="R3446">
            <v>-331</v>
          </cell>
        </row>
        <row r="3447">
          <cell r="E3447" t="str">
            <v>SLT0011285</v>
          </cell>
          <cell r="F3447" t="str">
            <v>驾驶员座垫泡沫总成</v>
          </cell>
          <cell r="G3447" t="str">
            <v>减震款欧马可升级 标配</v>
          </cell>
          <cell r="H3447" t="str">
            <v>EA</v>
          </cell>
          <cell r="I3447">
            <v>599</v>
          </cell>
          <cell r="J3447">
            <v>44.158978149200003</v>
          </cell>
          <cell r="K3447">
            <v>45.762855140299997</v>
          </cell>
          <cell r="L3447">
            <v>26451.227911370799</v>
          </cell>
          <cell r="M3447">
            <v>0</v>
          </cell>
          <cell r="N3447">
            <v>46.046417110699998</v>
          </cell>
          <cell r="O3447">
            <v>45.762855140299997</v>
          </cell>
          <cell r="P3447">
            <v>0.28356197039999997</v>
          </cell>
          <cell r="Q3447">
            <v>0</v>
          </cell>
          <cell r="R3447">
            <v>-205</v>
          </cell>
        </row>
        <row r="3448">
          <cell r="E3448" t="str">
            <v>SLT0011286</v>
          </cell>
          <cell r="F3448" t="str">
            <v>驾驶员通风座垫泡沫总成</v>
          </cell>
          <cell r="G3448" t="str">
            <v>欧马可升级减震款 通风</v>
          </cell>
          <cell r="H3448" t="str">
            <v>EA</v>
          </cell>
          <cell r="I3448">
            <v>628</v>
          </cell>
          <cell r="J3448">
            <v>44.158978149200003</v>
          </cell>
          <cell r="K3448">
            <v>45.762855140299997</v>
          </cell>
          <cell r="L3448">
            <v>27731.8382776976</v>
          </cell>
          <cell r="M3448">
            <v>67</v>
          </cell>
          <cell r="N3448">
            <v>46.046417110699998</v>
          </cell>
          <cell r="O3448">
            <v>45.762855140299997</v>
          </cell>
          <cell r="P3448">
            <v>0.28356197039999997</v>
          </cell>
          <cell r="Q3448">
            <v>3085.1099464169001</v>
          </cell>
          <cell r="R3448">
            <v>-126</v>
          </cell>
        </row>
        <row r="3449">
          <cell r="E3449" t="str">
            <v>SLT0011289</v>
          </cell>
          <cell r="F3449" t="str">
            <v>座垫骨架电泳总成</v>
          </cell>
          <cell r="G3449" t="str">
            <v>减震款欧马可升级</v>
          </cell>
          <cell r="H3449" t="str">
            <v>EA</v>
          </cell>
          <cell r="I3449">
            <v>-2165</v>
          </cell>
          <cell r="J3449">
            <v>17.8217682248</v>
          </cell>
          <cell r="K3449">
            <v>19.312950000000001</v>
          </cell>
          <cell r="L3449">
            <v>-38584.128206692003</v>
          </cell>
          <cell r="M3449">
            <v>0</v>
          </cell>
          <cell r="N3449">
            <v>18.786678621099998</v>
          </cell>
          <cell r="O3449">
            <v>19.312950000000001</v>
          </cell>
          <cell r="P3449">
            <v>-0.52627137889999998</v>
          </cell>
          <cell r="Q3449">
            <v>0</v>
          </cell>
          <cell r="R3449">
            <v>-67</v>
          </cell>
        </row>
        <row r="3450">
          <cell r="E3450" t="str">
            <v>SLT0011301</v>
          </cell>
          <cell r="F3450" t="str">
            <v>24V座垫通风轴流风扇总成</v>
          </cell>
          <cell r="G3450" t="str">
            <v>欧马可升级</v>
          </cell>
          <cell r="H3450" t="str">
            <v>EA</v>
          </cell>
          <cell r="I3450">
            <v>134</v>
          </cell>
          <cell r="J3450">
            <v>78.898417032099999</v>
          </cell>
          <cell r="K3450">
            <v>85.5</v>
          </cell>
          <cell r="L3450">
            <v>10572.3878823014</v>
          </cell>
          <cell r="M3450">
            <v>150</v>
          </cell>
          <cell r="N3450">
            <v>81.547931430899993</v>
          </cell>
          <cell r="O3450">
            <v>85.5</v>
          </cell>
          <cell r="P3450">
            <v>-3.9520685691000002</v>
          </cell>
          <cell r="Q3450">
            <v>12232.189714635</v>
          </cell>
          <cell r="R3450">
            <v>-118</v>
          </cell>
        </row>
        <row r="3451">
          <cell r="E3451" t="str">
            <v>SLT0011302</v>
          </cell>
          <cell r="F3451" t="str">
            <v>座垫通风3D网格</v>
          </cell>
          <cell r="G3451" t="str">
            <v>欧马可升级</v>
          </cell>
          <cell r="H3451" t="str">
            <v>EA</v>
          </cell>
          <cell r="I3451">
            <v>27</v>
          </cell>
          <cell r="J3451">
            <v>7.1977503257000004</v>
          </cell>
          <cell r="K3451">
            <v>7.8</v>
          </cell>
          <cell r="L3451">
            <v>194.3392587939</v>
          </cell>
          <cell r="M3451">
            <v>98</v>
          </cell>
          <cell r="N3451">
            <v>7.8</v>
          </cell>
          <cell r="O3451">
            <v>7.8</v>
          </cell>
          <cell r="P3451">
            <v>0</v>
          </cell>
          <cell r="Q3451">
            <v>764.4</v>
          </cell>
          <cell r="R3451">
            <v>-125</v>
          </cell>
        </row>
        <row r="3452">
          <cell r="E3452" t="str">
            <v>SLT0011303</v>
          </cell>
          <cell r="F3452" t="str">
            <v>舒适性海绵</v>
          </cell>
          <cell r="G3452" t="str">
            <v>欧马可升级</v>
          </cell>
          <cell r="H3452" t="str">
            <v>EA</v>
          </cell>
          <cell r="I3452">
            <v>27</v>
          </cell>
          <cell r="J3452">
            <v>4.2448271151999997</v>
          </cell>
          <cell r="K3452">
            <v>4.5999999999999996</v>
          </cell>
          <cell r="L3452">
            <v>114.61033211039999</v>
          </cell>
          <cell r="M3452">
            <v>100</v>
          </cell>
          <cell r="N3452">
            <v>4.3873740886999997</v>
          </cell>
          <cell r="O3452">
            <v>4.5999999999999996</v>
          </cell>
          <cell r="P3452">
            <v>-0.2126259113</v>
          </cell>
          <cell r="Q3452">
            <v>438.73740887000002</v>
          </cell>
          <cell r="R3452">
            <v>-126</v>
          </cell>
        </row>
        <row r="3453">
          <cell r="E3453" t="str">
            <v>SLT0011304</v>
          </cell>
          <cell r="F3453" t="str">
            <v>驾驶员座垫面套总成</v>
          </cell>
          <cell r="G3453" t="str">
            <v>减震款欧马可织物面料</v>
          </cell>
          <cell r="H3453" t="str">
            <v>EA</v>
          </cell>
          <cell r="I3453">
            <v>331</v>
          </cell>
          <cell r="J3453">
            <v>31.790063938700001</v>
          </cell>
          <cell r="K3453">
            <v>34.450000000000003</v>
          </cell>
          <cell r="L3453">
            <v>10522.5111637097</v>
          </cell>
          <cell r="M3453">
            <v>203</v>
          </cell>
          <cell r="N3453">
            <v>32.857616816300002</v>
          </cell>
          <cell r="O3453">
            <v>34.450000000000003</v>
          </cell>
          <cell r="P3453">
            <v>-1.5923831837</v>
          </cell>
          <cell r="Q3453">
            <v>6670.0962137089</v>
          </cell>
          <cell r="R3453">
            <v>-196</v>
          </cell>
        </row>
        <row r="3454">
          <cell r="E3454" t="str">
            <v>SLT0011305</v>
          </cell>
          <cell r="F3454" t="str">
            <v>驾驶员座垫面套总成</v>
          </cell>
          <cell r="G3454" t="str">
            <v>减震款 奥铃织物</v>
          </cell>
          <cell r="H3454" t="str">
            <v>EA</v>
          </cell>
          <cell r="I3454">
            <v>1096</v>
          </cell>
          <cell r="J3454">
            <v>39.919830652800002</v>
          </cell>
          <cell r="K3454">
            <v>43.26</v>
          </cell>
          <cell r="L3454">
            <v>43752.134395468798</v>
          </cell>
          <cell r="M3454">
            <v>200</v>
          </cell>
          <cell r="N3454">
            <v>41.260391973099999</v>
          </cell>
          <cell r="O3454">
            <v>43.26</v>
          </cell>
          <cell r="P3454">
            <v>-1.9996080269000001</v>
          </cell>
          <cell r="Q3454">
            <v>8252.0783946200008</v>
          </cell>
          <cell r="R3454">
            <v>-11</v>
          </cell>
        </row>
        <row r="3455">
          <cell r="E3455" t="str">
            <v>SLT0011306</v>
          </cell>
          <cell r="F3455" t="str">
            <v>驾驶员座垫面套总成</v>
          </cell>
          <cell r="G3455" t="str">
            <v>减震款欧马可仿皮面料</v>
          </cell>
          <cell r="H3455" t="str">
            <v>EA</v>
          </cell>
          <cell r="I3455">
            <v>97</v>
          </cell>
          <cell r="J3455">
            <v>69.521049489500001</v>
          </cell>
          <cell r="K3455">
            <v>75.338009999999997</v>
          </cell>
          <cell r="L3455">
            <v>6743.5418004815001</v>
          </cell>
          <cell r="M3455">
            <v>94</v>
          </cell>
          <cell r="N3455">
            <v>71.855659340599999</v>
          </cell>
          <cell r="O3455">
            <v>75.338009999999997</v>
          </cell>
          <cell r="P3455">
            <v>-3.4823506594000002</v>
          </cell>
          <cell r="Q3455">
            <v>6754.4319780163996</v>
          </cell>
          <cell r="R3455">
            <v>-76</v>
          </cell>
        </row>
        <row r="3456">
          <cell r="E3456" t="str">
            <v>SLT0011307</v>
          </cell>
          <cell r="F3456" t="str">
            <v>通风加热线束总成</v>
          </cell>
          <cell r="G3456" t="str">
            <v>欧马可升级</v>
          </cell>
          <cell r="H3456" t="str">
            <v>EA</v>
          </cell>
          <cell r="I3456">
            <v>126</v>
          </cell>
          <cell r="J3456">
            <v>53.983127443000001</v>
          </cell>
          <cell r="K3456">
            <v>58.5</v>
          </cell>
          <cell r="L3456">
            <v>6801.8740578180004</v>
          </cell>
          <cell r="M3456">
            <v>150</v>
          </cell>
          <cell r="N3456">
            <v>55.795953084300002</v>
          </cell>
          <cell r="O3456">
            <v>58.5</v>
          </cell>
          <cell r="P3456">
            <v>-2.7040469157000002</v>
          </cell>
          <cell r="Q3456">
            <v>8369.3929626450008</v>
          </cell>
          <cell r="R3456">
            <v>-125</v>
          </cell>
        </row>
        <row r="3457">
          <cell r="E3457" t="str">
            <v>SLT0011309</v>
          </cell>
          <cell r="F3457" t="str">
            <v>驾驶员腰托开关</v>
          </cell>
          <cell r="G3457" t="str">
            <v>欧马可升级</v>
          </cell>
          <cell r="H3457" t="str">
            <v>EA</v>
          </cell>
          <cell r="I3457">
            <v>1181</v>
          </cell>
          <cell r="J3457">
            <v>43.371059655099998</v>
          </cell>
          <cell r="K3457">
            <v>47</v>
          </cell>
          <cell r="L3457">
            <v>51221.221452673097</v>
          </cell>
          <cell r="M3457">
            <v>0</v>
          </cell>
          <cell r="N3457">
            <v>44.827517862599997</v>
          </cell>
          <cell r="O3457">
            <v>47</v>
          </cell>
          <cell r="P3457">
            <v>-2.1724821373999998</v>
          </cell>
          <cell r="Q3457">
            <v>0</v>
          </cell>
          <cell r="R3457">
            <v>-336</v>
          </cell>
        </row>
        <row r="3458">
          <cell r="E3458" t="str">
            <v>SLT0011310</v>
          </cell>
          <cell r="F3458" t="str">
            <v>主驾驶左侧大护板蓝黑</v>
          </cell>
          <cell r="G3458" t="str">
            <v>减震款欧马可升级</v>
          </cell>
          <cell r="H3458" t="str">
            <v>EA</v>
          </cell>
          <cell r="I3458">
            <v>-1381</v>
          </cell>
          <cell r="J3458">
            <v>4.2885580623999999</v>
          </cell>
          <cell r="K3458">
            <v>4.6473899999999997</v>
          </cell>
          <cell r="L3458">
            <v>-5922.4986841744003</v>
          </cell>
          <cell r="M3458">
            <v>0</v>
          </cell>
          <cell r="N3458">
            <v>7.0850273492999998</v>
          </cell>
          <cell r="O3458">
            <v>4.6473899999999997</v>
          </cell>
          <cell r="P3458">
            <v>2.4376373493000001</v>
          </cell>
          <cell r="Q3458">
            <v>0</v>
          </cell>
          <cell r="R3458">
            <v>-291</v>
          </cell>
        </row>
        <row r="3459">
          <cell r="E3459" t="str">
            <v>SLT0011313</v>
          </cell>
          <cell r="F3459" t="str">
            <v>侧翼气袋支撑总成</v>
          </cell>
          <cell r="G3459" t="str">
            <v>欧马可升级</v>
          </cell>
          <cell r="H3459" t="str">
            <v>EA</v>
          </cell>
          <cell r="I3459">
            <v>1002</v>
          </cell>
          <cell r="J3459">
            <v>13.2143313673</v>
          </cell>
          <cell r="K3459">
            <v>14.32</v>
          </cell>
          <cell r="L3459">
            <v>13240.7600300346</v>
          </cell>
          <cell r="M3459">
            <v>1000</v>
          </cell>
          <cell r="N3459">
            <v>13.6580862935</v>
          </cell>
          <cell r="O3459">
            <v>14.32</v>
          </cell>
          <cell r="P3459">
            <v>-0.66191370650000003</v>
          </cell>
          <cell r="Q3459">
            <v>13658.0862935</v>
          </cell>
          <cell r="R3459">
            <v>-331</v>
          </cell>
        </row>
        <row r="3460">
          <cell r="E3460" t="str">
            <v>SLT0011325</v>
          </cell>
          <cell r="F3460" t="str">
            <v>单加热线束总成</v>
          </cell>
          <cell r="H3460" t="str">
            <v>EA</v>
          </cell>
          <cell r="I3460">
            <v>88</v>
          </cell>
          <cell r="J3460">
            <v>0.29529232109999998</v>
          </cell>
          <cell r="K3460">
            <v>0.32</v>
          </cell>
          <cell r="L3460">
            <v>25.985724256800001</v>
          </cell>
          <cell r="M3460">
            <v>0</v>
          </cell>
          <cell r="N3460">
            <v>46.258183326299999</v>
          </cell>
          <cell r="O3460">
            <v>0.32</v>
          </cell>
          <cell r="P3460">
            <v>45.938183326299999</v>
          </cell>
          <cell r="Q3460">
            <v>0</v>
          </cell>
          <cell r="R3460">
            <v>-40</v>
          </cell>
        </row>
        <row r="3461">
          <cell r="E3461" t="str">
            <v>SLT0011327</v>
          </cell>
          <cell r="F3461" t="str">
            <v>驾驶员靠背护面总成</v>
          </cell>
          <cell r="G3461" t="str">
            <v>统帅PVC通风加热右扶手</v>
          </cell>
          <cell r="H3461" t="str">
            <v>EA</v>
          </cell>
          <cell r="I3461">
            <v>207</v>
          </cell>
          <cell r="J3461">
            <v>54.2560545117</v>
          </cell>
          <cell r="K3461">
            <v>56.903056999999997</v>
          </cell>
          <cell r="L3461">
            <v>11231.0032839219</v>
          </cell>
          <cell r="M3461">
            <v>0</v>
          </cell>
          <cell r="N3461">
            <v>56.285788549199999</v>
          </cell>
          <cell r="O3461">
            <v>56.903056999999997</v>
          </cell>
          <cell r="P3461">
            <v>-0.61726845080000003</v>
          </cell>
          <cell r="Q3461">
            <v>0</v>
          </cell>
          <cell r="R3461">
            <v>-58</v>
          </cell>
        </row>
        <row r="3462">
          <cell r="E3462" t="str">
            <v>SLT0011328</v>
          </cell>
          <cell r="F3462" t="str">
            <v>驾驶员座垫护面总成</v>
          </cell>
          <cell r="G3462" t="str">
            <v>统帅通风加热</v>
          </cell>
          <cell r="H3462" t="str">
            <v>EA</v>
          </cell>
          <cell r="I3462">
            <v>207</v>
          </cell>
          <cell r="J3462">
            <v>29.337218459999999</v>
          </cell>
          <cell r="K3462">
            <v>30.845566999999999</v>
          </cell>
          <cell r="L3462">
            <v>6072.8042212199998</v>
          </cell>
          <cell r="M3462">
            <v>0</v>
          </cell>
          <cell r="N3462">
            <v>30.426273075099999</v>
          </cell>
          <cell r="O3462">
            <v>30.845566999999999</v>
          </cell>
          <cell r="P3462">
            <v>-0.4192939249</v>
          </cell>
          <cell r="Q3462">
            <v>0</v>
          </cell>
          <cell r="R3462">
            <v>-56</v>
          </cell>
        </row>
        <row r="3463">
          <cell r="E3463" t="str">
            <v>SLT0011329</v>
          </cell>
          <cell r="F3463" t="str">
            <v>中间座靠背护面总成</v>
          </cell>
          <cell r="G3463" t="str">
            <v>统帅PVC通风加热</v>
          </cell>
          <cell r="H3463" t="str">
            <v>EA</v>
          </cell>
          <cell r="I3463">
            <v>206</v>
          </cell>
          <cell r="J3463">
            <v>26.624206157700002</v>
          </cell>
          <cell r="K3463">
            <v>27.800124650000001</v>
          </cell>
          <cell r="L3463">
            <v>5484.5864684861999</v>
          </cell>
          <cell r="M3463">
            <v>0</v>
          </cell>
          <cell r="N3463">
            <v>27.633725847200001</v>
          </cell>
          <cell r="O3463">
            <v>27.800124650000001</v>
          </cell>
          <cell r="P3463">
            <v>-0.1663988028</v>
          </cell>
          <cell r="Q3463">
            <v>0</v>
          </cell>
          <cell r="R3463">
            <v>-54</v>
          </cell>
        </row>
        <row r="3464">
          <cell r="E3464" t="str">
            <v>SLT0011350</v>
          </cell>
          <cell r="F3464" t="str">
            <v>1730小背置物盒黑色</v>
          </cell>
          <cell r="G3464" t="str">
            <v>J7-AA97</v>
          </cell>
          <cell r="H3464" t="str">
            <v>EA</v>
          </cell>
          <cell r="I3464">
            <v>-1709</v>
          </cell>
          <cell r="J3464">
            <v>19.884514532400001</v>
          </cell>
          <cell r="K3464">
            <v>20.479180199999998</v>
          </cell>
          <cell r="L3464">
            <v>-33982.635335871601</v>
          </cell>
          <cell r="M3464">
            <v>0</v>
          </cell>
          <cell r="N3464">
            <v>20.379905315999999</v>
          </cell>
          <cell r="O3464">
            <v>20.479180199999998</v>
          </cell>
          <cell r="P3464">
            <v>-9.9274883999999994E-2</v>
          </cell>
          <cell r="Q3464">
            <v>0</v>
          </cell>
          <cell r="R3464">
            <v>-307</v>
          </cell>
        </row>
        <row r="3465">
          <cell r="E3465" t="str">
            <v>SLT0011382</v>
          </cell>
          <cell r="F3465" t="str">
            <v>减震器模块化总成</v>
          </cell>
          <cell r="G3465" t="str">
            <v>欧马可升级</v>
          </cell>
          <cell r="H3465" t="str">
            <v>EA</v>
          </cell>
          <cell r="I3465">
            <v>-1698</v>
          </cell>
          <cell r="J3465">
            <v>461.96384285369999</v>
          </cell>
          <cell r="K3465">
            <v>500.61725000000001</v>
          </cell>
          <cell r="L3465">
            <v>-784414.60516558297</v>
          </cell>
          <cell r="M3465">
            <v>0</v>
          </cell>
          <cell r="N3465">
            <v>482.70317969519999</v>
          </cell>
          <cell r="O3465">
            <v>500.61725000000001</v>
          </cell>
          <cell r="P3465">
            <v>-17.914070304799999</v>
          </cell>
          <cell r="Q3465">
            <v>0</v>
          </cell>
          <cell r="R3465">
            <v>-331</v>
          </cell>
        </row>
        <row r="3466">
          <cell r="E3466" t="str">
            <v>SLT0011396</v>
          </cell>
          <cell r="F3466" t="str">
            <v>驾驶员座椅总成</v>
          </cell>
          <cell r="G3466" t="str">
            <v>L168100000193</v>
          </cell>
          <cell r="H3466" t="str">
            <v>EA</v>
          </cell>
          <cell r="I3466">
            <v>1</v>
          </cell>
          <cell r="J3466">
            <v>641.7971931884</v>
          </cell>
          <cell r="K3466">
            <v>687.10959855370004</v>
          </cell>
          <cell r="L3466">
            <v>641.7971931884</v>
          </cell>
          <cell r="M3466">
            <v>0</v>
          </cell>
          <cell r="N3466">
            <v>684.89325855369998</v>
          </cell>
          <cell r="O3466">
            <v>687.10959855370004</v>
          </cell>
          <cell r="P3466">
            <v>-2.2163400000000002</v>
          </cell>
          <cell r="Q3466">
            <v>0</v>
          </cell>
          <cell r="R3466">
            <v>-1</v>
          </cell>
        </row>
        <row r="3467">
          <cell r="E3467" t="str">
            <v>SLT0011400</v>
          </cell>
          <cell r="F3467" t="str">
            <v>驾驶员座椅总成</v>
          </cell>
          <cell r="G3467" t="str">
            <v>L168100000356</v>
          </cell>
          <cell r="H3467" t="str">
            <v>EA</v>
          </cell>
          <cell r="I3467">
            <v>10</v>
          </cell>
          <cell r="J3467">
            <v>880.55471048779998</v>
          </cell>
          <cell r="K3467">
            <v>945.84441855370005</v>
          </cell>
          <cell r="L3467">
            <v>8805.547104878</v>
          </cell>
          <cell r="M3467">
            <v>0</v>
          </cell>
          <cell r="N3467">
            <v>856.31829824859994</v>
          </cell>
          <cell r="O3467">
            <v>945.84441855370005</v>
          </cell>
          <cell r="P3467">
            <v>-89.526120305099994</v>
          </cell>
          <cell r="Q3467">
            <v>0</v>
          </cell>
          <cell r="R3467">
            <v>-3</v>
          </cell>
        </row>
        <row r="3468">
          <cell r="E3468" t="str">
            <v>SLT0011403</v>
          </cell>
          <cell r="F3468" t="str">
            <v>驾驶员座椅总成</v>
          </cell>
          <cell r="G3468" t="str">
            <v>L168100000351</v>
          </cell>
          <cell r="H3468" t="str">
            <v>EA</v>
          </cell>
          <cell r="I3468">
            <v>9</v>
          </cell>
          <cell r="J3468">
            <v>880.56117000730001</v>
          </cell>
          <cell r="K3468">
            <v>945.8514185537</v>
          </cell>
          <cell r="L3468">
            <v>7925.0505300656996</v>
          </cell>
          <cell r="M3468">
            <v>0</v>
          </cell>
          <cell r="N3468">
            <v>859.79157248360002</v>
          </cell>
          <cell r="O3468">
            <v>945.8514185537</v>
          </cell>
          <cell r="P3468">
            <v>-86.059846070099994</v>
          </cell>
          <cell r="Q3468">
            <v>0</v>
          </cell>
          <cell r="R3468">
            <v>0</v>
          </cell>
        </row>
        <row r="3469">
          <cell r="E3469" t="str">
            <v>SLT0011404</v>
          </cell>
          <cell r="F3469" t="str">
            <v>减震驾驶员座椅总成</v>
          </cell>
          <cell r="G3469" t="str">
            <v>L168100000197</v>
          </cell>
          <cell r="H3469" t="str">
            <v>EA</v>
          </cell>
          <cell r="I3469">
            <v>3</v>
          </cell>
          <cell r="J3469">
            <v>1406.3123183824</v>
          </cell>
          <cell r="K3469">
            <v>1506.3333359344001</v>
          </cell>
          <cell r="L3469">
            <v>4218.9369551472</v>
          </cell>
          <cell r="M3469">
            <v>8</v>
          </cell>
          <cell r="N3469">
            <v>1466.2718782514</v>
          </cell>
          <cell r="O3469">
            <v>1506.3333359344001</v>
          </cell>
          <cell r="P3469">
            <v>-40.061457683</v>
          </cell>
          <cell r="Q3469">
            <v>11730.1750260112</v>
          </cell>
          <cell r="R3469">
            <v>-1</v>
          </cell>
        </row>
        <row r="3470">
          <cell r="E3470" t="str">
            <v>SLT0011405</v>
          </cell>
          <cell r="F3470" t="str">
            <v>减震驾驶员座椅总成</v>
          </cell>
          <cell r="G3470" t="str">
            <v>L168100000352</v>
          </cell>
          <cell r="H3470" t="str">
            <v>EA</v>
          </cell>
          <cell r="I3470">
            <v>22</v>
          </cell>
          <cell r="J3470">
            <v>1410.1969996005</v>
          </cell>
          <cell r="K3470">
            <v>1510.5430559343999</v>
          </cell>
          <cell r="L3470">
            <v>31024.333991210999</v>
          </cell>
          <cell r="M3470">
            <v>30</v>
          </cell>
          <cell r="N3470">
            <v>1467.1829450942</v>
          </cell>
          <cell r="O3470">
            <v>1510.5430559343999</v>
          </cell>
          <cell r="P3470">
            <v>-43.360110840200001</v>
          </cell>
          <cell r="Q3470">
            <v>44015.488352826003</v>
          </cell>
          <cell r="R3470">
            <v>-19</v>
          </cell>
        </row>
        <row r="3471">
          <cell r="E3471" t="str">
            <v>SLT0011406</v>
          </cell>
          <cell r="F3471" t="str">
            <v>减震驾驶员座椅总成</v>
          </cell>
          <cell r="G3471" t="str">
            <v>L168100000353</v>
          </cell>
          <cell r="H3471" t="str">
            <v>EA</v>
          </cell>
          <cell r="I3471">
            <v>3</v>
          </cell>
          <cell r="J3471">
            <v>1410.2002293603</v>
          </cell>
          <cell r="K3471">
            <v>1510.5465559344</v>
          </cell>
          <cell r="L3471">
            <v>4230.6006880809</v>
          </cell>
          <cell r="M3471">
            <v>0</v>
          </cell>
          <cell r="N3471">
            <v>1468.9195822116999</v>
          </cell>
          <cell r="O3471">
            <v>1510.5465559344</v>
          </cell>
          <cell r="P3471">
            <v>-41.626973722700001</v>
          </cell>
          <cell r="Q3471">
            <v>0</v>
          </cell>
          <cell r="R3471">
            <v>-1</v>
          </cell>
        </row>
        <row r="3472">
          <cell r="E3472" t="str">
            <v>SLT0011407</v>
          </cell>
          <cell r="F3472" t="str">
            <v>副驾驶员座椅总成</v>
          </cell>
          <cell r="G3472" t="str">
            <v>L168100000355</v>
          </cell>
          <cell r="H3472" t="str">
            <v>EA</v>
          </cell>
          <cell r="I3472">
            <v>25</v>
          </cell>
          <cell r="J3472">
            <v>724.48168688529995</v>
          </cell>
          <cell r="K3472">
            <v>772.00518245449996</v>
          </cell>
          <cell r="L3472">
            <v>18112.0421721325</v>
          </cell>
          <cell r="M3472">
            <v>28</v>
          </cell>
          <cell r="N3472">
            <v>742.85970581599997</v>
          </cell>
          <cell r="O3472">
            <v>772.00518245449996</v>
          </cell>
          <cell r="P3472">
            <v>-29.1454766385</v>
          </cell>
          <cell r="Q3472">
            <v>20800.071762848002</v>
          </cell>
          <cell r="R3472">
            <v>-22</v>
          </cell>
        </row>
        <row r="3473">
          <cell r="E3473" t="str">
            <v>SLT0011408</v>
          </cell>
          <cell r="F3473" t="str">
            <v>副驾驶员座椅总成</v>
          </cell>
          <cell r="G3473" t="str">
            <v>L168100000354</v>
          </cell>
          <cell r="H3473" t="str">
            <v>EA</v>
          </cell>
          <cell r="I3473">
            <v>5</v>
          </cell>
          <cell r="J3473">
            <v>711.41375738049999</v>
          </cell>
          <cell r="K3473">
            <v>757.84383613240004</v>
          </cell>
          <cell r="L3473">
            <v>3557.0687869025001</v>
          </cell>
          <cell r="M3473">
            <v>20</v>
          </cell>
          <cell r="N3473">
            <v>729.40631107690001</v>
          </cell>
          <cell r="O3473">
            <v>757.84383613240004</v>
          </cell>
          <cell r="P3473">
            <v>-28.4375250555</v>
          </cell>
          <cell r="Q3473">
            <v>14588.126221537999</v>
          </cell>
          <cell r="R3473">
            <v>-1</v>
          </cell>
        </row>
        <row r="3474">
          <cell r="E3474" t="str">
            <v>SLT0011410</v>
          </cell>
          <cell r="F3474" t="str">
            <v>驾驶员靠背面套总成</v>
          </cell>
          <cell r="G3474" t="str">
            <v>奥铃仿皮面料</v>
          </cell>
          <cell r="H3474" t="str">
            <v>EA</v>
          </cell>
          <cell r="I3474">
            <v>211</v>
          </cell>
          <cell r="J3474">
            <v>92.598310482000002</v>
          </cell>
          <cell r="K3474">
            <v>100.34619000000001</v>
          </cell>
          <cell r="L3474">
            <v>19538.243511702</v>
          </cell>
          <cell r="M3474">
            <v>0</v>
          </cell>
          <cell r="N3474">
            <v>95.707885631300002</v>
          </cell>
          <cell r="O3474">
            <v>100.34619000000001</v>
          </cell>
          <cell r="P3474">
            <v>-4.6383043687000001</v>
          </cell>
          <cell r="Q3474">
            <v>0</v>
          </cell>
          <cell r="R3474">
            <v>-30</v>
          </cell>
        </row>
        <row r="3475">
          <cell r="E3475" t="str">
            <v>SLT0011416</v>
          </cell>
          <cell r="F3475" t="str">
            <v>驾驶员座垫面套总成</v>
          </cell>
          <cell r="G3475" t="str">
            <v>基础款奥铃仿皮面料</v>
          </cell>
          <cell r="H3475" t="str">
            <v>EA</v>
          </cell>
          <cell r="I3475">
            <v>90</v>
          </cell>
          <cell r="J3475">
            <v>73.124584734300001</v>
          </cell>
          <cell r="K3475">
            <v>79.24306</v>
          </cell>
          <cell r="L3475">
            <v>6581.212626087</v>
          </cell>
          <cell r="M3475">
            <v>0</v>
          </cell>
          <cell r="N3475">
            <v>75.580206119899998</v>
          </cell>
          <cell r="O3475">
            <v>79.24306</v>
          </cell>
          <cell r="P3475">
            <v>-3.6628538801000001</v>
          </cell>
          <cell r="Q3475">
            <v>0</v>
          </cell>
          <cell r="R3475">
            <v>0</v>
          </cell>
        </row>
        <row r="3476">
          <cell r="E3476" t="str">
            <v>SLT0011417</v>
          </cell>
          <cell r="F3476" t="str">
            <v>驾驶员座垫面套总成</v>
          </cell>
          <cell r="G3476" t="str">
            <v>减震款奥铃仿皮面料</v>
          </cell>
          <cell r="H3476" t="str">
            <v>EA</v>
          </cell>
          <cell r="I3476">
            <v>142</v>
          </cell>
          <cell r="J3476">
            <v>72.970921992699999</v>
          </cell>
          <cell r="K3476">
            <v>79.076539999999994</v>
          </cell>
          <cell r="L3476">
            <v>10361.870922963401</v>
          </cell>
          <cell r="M3476">
            <v>0</v>
          </cell>
          <cell r="N3476">
            <v>75.421383177899997</v>
          </cell>
          <cell r="O3476">
            <v>79.076539999999994</v>
          </cell>
          <cell r="P3476">
            <v>-3.6551568220999999</v>
          </cell>
          <cell r="Q3476">
            <v>0</v>
          </cell>
          <cell r="R3476">
            <v>-30</v>
          </cell>
        </row>
        <row r="3477">
          <cell r="E3477" t="str">
            <v>SLT0011418</v>
          </cell>
          <cell r="F3477" t="str">
            <v>副驾靠背面套总成</v>
          </cell>
          <cell r="G3477" t="str">
            <v>奥铃仿皮面料</v>
          </cell>
          <cell r="H3477" t="str">
            <v>EA</v>
          </cell>
          <cell r="I3477">
            <v>223</v>
          </cell>
          <cell r="J3477">
            <v>92.099164952600006</v>
          </cell>
          <cell r="K3477">
            <v>99.805279999999996</v>
          </cell>
          <cell r="L3477">
            <v>20538.113784429799</v>
          </cell>
          <cell r="M3477">
            <v>0</v>
          </cell>
          <cell r="N3477">
            <v>95.191978127300004</v>
          </cell>
          <cell r="O3477">
            <v>99.805279999999996</v>
          </cell>
          <cell r="P3477">
            <v>-4.6133018727000001</v>
          </cell>
          <cell r="Q3477">
            <v>0</v>
          </cell>
          <cell r="R3477">
            <v>-48</v>
          </cell>
        </row>
        <row r="3478">
          <cell r="E3478" t="str">
            <v>SLT0011419</v>
          </cell>
          <cell r="F3478" t="str">
            <v>小背面套总成</v>
          </cell>
          <cell r="G3478" t="str">
            <v>2060车身+奥铃仿皮面料</v>
          </cell>
          <cell r="H3478" t="str">
            <v>EA</v>
          </cell>
          <cell r="I3478">
            <v>135</v>
          </cell>
          <cell r="J3478">
            <v>90.743505590300003</v>
          </cell>
          <cell r="K3478">
            <v>98.336190000000002</v>
          </cell>
          <cell r="L3478">
            <v>12250.373254690499</v>
          </cell>
          <cell r="M3478">
            <v>0</v>
          </cell>
          <cell r="N3478">
            <v>93.790793909900003</v>
          </cell>
          <cell r="O3478">
            <v>98.336190000000002</v>
          </cell>
          <cell r="P3478">
            <v>-4.5453960900999997</v>
          </cell>
          <cell r="Q3478">
            <v>0</v>
          </cell>
          <cell r="R3478">
            <v>-28</v>
          </cell>
        </row>
        <row r="3479">
          <cell r="E3479" t="str">
            <v>SLT0011420</v>
          </cell>
          <cell r="F3479" t="str">
            <v>座垫面套总成</v>
          </cell>
          <cell r="G3479" t="str">
            <v>2060车身+奥铃仿皮面料</v>
          </cell>
          <cell r="H3479" t="str">
            <v>EA</v>
          </cell>
          <cell r="I3479">
            <v>133</v>
          </cell>
          <cell r="J3479">
            <v>127.7465586582</v>
          </cell>
          <cell r="K3479">
            <v>138.43536</v>
          </cell>
          <cell r="L3479">
            <v>16990.292301540601</v>
          </cell>
          <cell r="M3479">
            <v>0</v>
          </cell>
          <cell r="N3479">
            <v>132.0364590046</v>
          </cell>
          <cell r="O3479">
            <v>138.43536</v>
          </cell>
          <cell r="P3479">
            <v>-6.3989009954</v>
          </cell>
          <cell r="Q3479">
            <v>0</v>
          </cell>
          <cell r="R3479">
            <v>-29</v>
          </cell>
        </row>
        <row r="3480">
          <cell r="E3480" t="str">
            <v>SLT0011421</v>
          </cell>
          <cell r="F3480" t="str">
            <v>小背面套总成</v>
          </cell>
          <cell r="G3480" t="str">
            <v>1880车身+奥铃仿皮面料</v>
          </cell>
          <cell r="H3480" t="str">
            <v>EA</v>
          </cell>
          <cell r="I3480">
            <v>100</v>
          </cell>
          <cell r="J3480">
            <v>86.471262428700001</v>
          </cell>
          <cell r="K3480">
            <v>93.706479999999999</v>
          </cell>
          <cell r="L3480">
            <v>8647.1262428699993</v>
          </cell>
          <cell r="M3480">
            <v>0</v>
          </cell>
          <cell r="N3480">
            <v>89.3750831073</v>
          </cell>
          <cell r="O3480">
            <v>93.706479999999999</v>
          </cell>
          <cell r="P3480">
            <v>-4.3313968926999999</v>
          </cell>
          <cell r="Q3480">
            <v>0</v>
          </cell>
          <cell r="R3480">
            <v>-20</v>
          </cell>
        </row>
        <row r="3481">
          <cell r="E3481" t="str">
            <v>SLT0011422</v>
          </cell>
          <cell r="F3481" t="str">
            <v>座垫面套总成</v>
          </cell>
          <cell r="G3481" t="str">
            <v>1880车身+奥铃仿皮面料</v>
          </cell>
          <cell r="H3481" t="str">
            <v>EA</v>
          </cell>
          <cell r="I3481">
            <v>104</v>
          </cell>
          <cell r="J3481">
            <v>127.26820355389999</v>
          </cell>
          <cell r="K3481">
            <v>137.91698</v>
          </cell>
          <cell r="L3481">
            <v>13235.893169605601</v>
          </cell>
          <cell r="M3481">
            <v>0</v>
          </cell>
          <cell r="N3481">
            <v>131.54204009590001</v>
          </cell>
          <cell r="O3481">
            <v>137.91698</v>
          </cell>
          <cell r="P3481">
            <v>-6.3749399040999997</v>
          </cell>
          <cell r="Q3481">
            <v>0</v>
          </cell>
          <cell r="R3481">
            <v>-20</v>
          </cell>
        </row>
        <row r="3482">
          <cell r="E3482" t="str">
            <v>SLT0011429</v>
          </cell>
          <cell r="F3482" t="str">
            <v>靠背加热垫总成</v>
          </cell>
          <cell r="G3482" t="str">
            <v>12V</v>
          </cell>
          <cell r="H3482" t="str">
            <v>EA</v>
          </cell>
          <cell r="I3482">
            <v>93</v>
          </cell>
          <cell r="J3482">
            <v>17.486842137499998</v>
          </cell>
          <cell r="K3482">
            <v>18.95</v>
          </cell>
          <cell r="L3482">
            <v>1626.2763187875</v>
          </cell>
          <cell r="M3482">
            <v>0</v>
          </cell>
          <cell r="N3482">
            <v>18.074073691399999</v>
          </cell>
          <cell r="O3482">
            <v>18.95</v>
          </cell>
          <cell r="P3482">
            <v>-0.87592630859999998</v>
          </cell>
          <cell r="Q3482">
            <v>0</v>
          </cell>
          <cell r="R3482">
            <v>-8</v>
          </cell>
        </row>
        <row r="3483">
          <cell r="E3483" t="str">
            <v>SLT0011430</v>
          </cell>
          <cell r="F3483" t="str">
            <v>12V风扇</v>
          </cell>
          <cell r="G3483" t="str">
            <v>欧马可升级</v>
          </cell>
          <cell r="H3483" t="str">
            <v>EA</v>
          </cell>
          <cell r="I3483">
            <v>74</v>
          </cell>
          <cell r="J3483">
            <v>55.902527529899999</v>
          </cell>
          <cell r="K3483">
            <v>60.58</v>
          </cell>
          <cell r="L3483">
            <v>4136.7870372125999</v>
          </cell>
          <cell r="M3483">
            <v>50</v>
          </cell>
          <cell r="N3483">
            <v>57.779809194000002</v>
          </cell>
          <cell r="O3483">
            <v>60.58</v>
          </cell>
          <cell r="P3483">
            <v>-2.8001908059999998</v>
          </cell>
          <cell r="Q3483">
            <v>2888.9904597</v>
          </cell>
          <cell r="R3483">
            <v>-8</v>
          </cell>
        </row>
        <row r="3484">
          <cell r="E3484" t="str">
            <v>SLT0011437</v>
          </cell>
          <cell r="F3484" t="str">
            <v>基础款12V座垫加热垫总成</v>
          </cell>
          <cell r="H3484" t="str">
            <v>EA</v>
          </cell>
          <cell r="I3484">
            <v>99</v>
          </cell>
          <cell r="J3484">
            <v>23.032801042399999</v>
          </cell>
          <cell r="K3484">
            <v>24.96</v>
          </cell>
          <cell r="L3484">
            <v>2280.2473031976001</v>
          </cell>
          <cell r="M3484">
            <v>0</v>
          </cell>
          <cell r="N3484">
            <v>23.806273315999999</v>
          </cell>
          <cell r="O3484">
            <v>24.96</v>
          </cell>
          <cell r="P3484">
            <v>-1.153726684</v>
          </cell>
          <cell r="Q3484">
            <v>0</v>
          </cell>
          <cell r="R3484">
            <v>0</v>
          </cell>
        </row>
        <row r="3485">
          <cell r="E3485" t="str">
            <v>SLT0011448</v>
          </cell>
          <cell r="F3485" t="str">
            <v>12V座垫通风轴流风扇总成</v>
          </cell>
          <cell r="G3485" t="str">
            <v>欧马可升级</v>
          </cell>
          <cell r="H3485" t="str">
            <v>EA</v>
          </cell>
          <cell r="I3485">
            <v>44</v>
          </cell>
          <cell r="J3485">
            <v>78.898417032099999</v>
          </cell>
          <cell r="K3485">
            <v>85.5</v>
          </cell>
          <cell r="L3485">
            <v>3471.5303494124</v>
          </cell>
          <cell r="M3485">
            <v>0</v>
          </cell>
          <cell r="N3485">
            <v>81.547931430899993</v>
          </cell>
          <cell r="O3485">
            <v>85.5</v>
          </cell>
          <cell r="P3485">
            <v>-3.9520685691000002</v>
          </cell>
          <cell r="Q3485">
            <v>0</v>
          </cell>
          <cell r="R3485">
            <v>-8</v>
          </cell>
        </row>
        <row r="3486">
          <cell r="E3486" t="str">
            <v>SLT0011477</v>
          </cell>
          <cell r="F3486" t="str">
            <v>副驾右侧靠背解锁手柄总成</v>
          </cell>
          <cell r="G3486" t="str">
            <v>统帅</v>
          </cell>
          <cell r="H3486" t="str">
            <v>EA</v>
          </cell>
          <cell r="I3486">
            <v>185</v>
          </cell>
          <cell r="J3486">
            <v>1.3135894344000001</v>
          </cell>
          <cell r="K3486">
            <v>1.4235</v>
          </cell>
          <cell r="L3486">
            <v>243.014045364</v>
          </cell>
          <cell r="M3486">
            <v>1373</v>
          </cell>
          <cell r="N3486">
            <v>1.3577015251</v>
          </cell>
          <cell r="O3486">
            <v>1.4235</v>
          </cell>
          <cell r="P3486">
            <v>-6.5798474900000001E-2</v>
          </cell>
          <cell r="Q3486">
            <v>1864.1241939623001</v>
          </cell>
          <cell r="R3486">
            <v>-1529</v>
          </cell>
        </row>
        <row r="3487">
          <cell r="E3487" t="str">
            <v>SLT0011478</v>
          </cell>
          <cell r="F3487" t="str">
            <v>副驾左侧靠背解锁手柄总成</v>
          </cell>
          <cell r="G3487" t="str">
            <v>统帅</v>
          </cell>
          <cell r="H3487" t="str">
            <v>EA</v>
          </cell>
          <cell r="I3487">
            <v>98</v>
          </cell>
          <cell r="J3487">
            <v>1.1493330809</v>
          </cell>
          <cell r="K3487">
            <v>1.2455000000000001</v>
          </cell>
          <cell r="L3487">
            <v>112.6346419282</v>
          </cell>
          <cell r="M3487">
            <v>1010</v>
          </cell>
          <cell r="N3487">
            <v>1.1879292234000001</v>
          </cell>
          <cell r="O3487">
            <v>1.2455000000000001</v>
          </cell>
          <cell r="P3487">
            <v>-5.7570776599999998E-2</v>
          </cell>
          <cell r="Q3487">
            <v>1199.8085156340001</v>
          </cell>
          <cell r="R3487">
            <v>-999</v>
          </cell>
        </row>
        <row r="3488">
          <cell r="E3488" t="str">
            <v>SLT0011486</v>
          </cell>
          <cell r="F3488" t="str">
            <v>副驾靠背骨架装配总成</v>
          </cell>
          <cell r="G3488" t="str">
            <v>统帅1880</v>
          </cell>
          <cell r="H3488" t="str">
            <v>EA</v>
          </cell>
          <cell r="I3488">
            <v>-310</v>
          </cell>
          <cell r="J3488">
            <v>69.041134872599997</v>
          </cell>
          <cell r="K3488">
            <v>74.817939999999993</v>
          </cell>
          <cell r="L3488">
            <v>-21402.751810506001</v>
          </cell>
          <cell r="M3488">
            <v>0</v>
          </cell>
          <cell r="N3488">
            <v>67.324961185800007</v>
          </cell>
          <cell r="O3488">
            <v>74.817939999999993</v>
          </cell>
          <cell r="P3488">
            <v>-7.4929788141999998</v>
          </cell>
          <cell r="Q3488">
            <v>0</v>
          </cell>
          <cell r="R3488">
            <v>-516</v>
          </cell>
        </row>
        <row r="3489">
          <cell r="E3489" t="str">
            <v>SLT0011505</v>
          </cell>
          <cell r="F3489" t="str">
            <v>主靠背总成-前座</v>
          </cell>
          <cell r="G3489" t="str">
            <v>6905020BA95-C00</v>
          </cell>
          <cell r="H3489" t="str">
            <v>EA</v>
          </cell>
          <cell r="I3489">
            <v>2032</v>
          </cell>
          <cell r="J3489">
            <v>161.3295146737</v>
          </cell>
          <cell r="K3489">
            <v>166.58983403030001</v>
          </cell>
          <cell r="L3489">
            <v>327821.573816958</v>
          </cell>
          <cell r="M3489">
            <v>176</v>
          </cell>
          <cell r="N3489">
            <v>173.99280882080001</v>
          </cell>
          <cell r="O3489">
            <v>166.58983403030001</v>
          </cell>
          <cell r="P3489">
            <v>7.4029747905000001</v>
          </cell>
          <cell r="Q3489">
            <v>30622.7343524608</v>
          </cell>
          <cell r="R3489">
            <v>0</v>
          </cell>
        </row>
        <row r="3490">
          <cell r="E3490" t="str">
            <v>SLT0011506</v>
          </cell>
          <cell r="F3490" t="str">
            <v>副靠背总成-前座</v>
          </cell>
          <cell r="G3490" t="str">
            <v>6905100BA95-C00</v>
          </cell>
          <cell r="H3490" t="str">
            <v>EA</v>
          </cell>
          <cell r="I3490">
            <v>1180</v>
          </cell>
          <cell r="J3490">
            <v>126.31757148379999</v>
          </cell>
          <cell r="K3490">
            <v>128.70009464469999</v>
          </cell>
          <cell r="L3490">
            <v>149054.73435088401</v>
          </cell>
          <cell r="M3490">
            <v>20</v>
          </cell>
          <cell r="N3490">
            <v>130.700888459</v>
          </cell>
          <cell r="O3490">
            <v>128.70009464469999</v>
          </cell>
          <cell r="P3490">
            <v>2.0007938143000001</v>
          </cell>
          <cell r="Q3490">
            <v>2614.01776918</v>
          </cell>
          <cell r="R3490">
            <v>0</v>
          </cell>
        </row>
        <row r="3491">
          <cell r="E3491" t="str">
            <v>SLT0011507</v>
          </cell>
          <cell r="F3491" t="str">
            <v>坐垫总成-前座</v>
          </cell>
          <cell r="G3491" t="str">
            <v>6903010BA95-C00</v>
          </cell>
          <cell r="H3491" t="str">
            <v>EA</v>
          </cell>
          <cell r="I3491">
            <v>1203</v>
          </cell>
          <cell r="J3491">
            <v>123.00773327570001</v>
          </cell>
          <cell r="K3491">
            <v>126.34523844109999</v>
          </cell>
          <cell r="L3491">
            <v>147978.30313066699</v>
          </cell>
          <cell r="M3491">
            <v>100</v>
          </cell>
          <cell r="N3491">
            <v>127.6090774955</v>
          </cell>
          <cell r="O3491">
            <v>126.34523844109999</v>
          </cell>
          <cell r="P3491">
            <v>1.2638390544</v>
          </cell>
          <cell r="Q3491">
            <v>12760.907749550001</v>
          </cell>
          <cell r="R3491">
            <v>0</v>
          </cell>
        </row>
        <row r="3492">
          <cell r="E3492" t="str">
            <v>SLT0011512</v>
          </cell>
          <cell r="F3492" t="str">
            <v>前座副靠背面套总成</v>
          </cell>
          <cell r="G3492" t="str">
            <v>一汽CA95</v>
          </cell>
          <cell r="H3492" t="str">
            <v>EA</v>
          </cell>
          <cell r="I3492">
            <v>226</v>
          </cell>
          <cell r="J3492">
            <v>28.423722401300001</v>
          </cell>
          <cell r="K3492">
            <v>28.9618594907</v>
          </cell>
          <cell r="L3492">
            <v>6423.7612626937998</v>
          </cell>
          <cell r="M3492">
            <v>450</v>
          </cell>
          <cell r="N3492">
            <v>29.5802014631</v>
          </cell>
          <cell r="O3492">
            <v>28.9618594907</v>
          </cell>
          <cell r="P3492">
            <v>0.6183419724</v>
          </cell>
          <cell r="Q3492">
            <v>13311.090658395</v>
          </cell>
          <cell r="R3492">
            <v>-176</v>
          </cell>
        </row>
        <row r="3493">
          <cell r="E3493" t="str">
            <v>SLT0011513</v>
          </cell>
          <cell r="F3493" t="str">
            <v>中间座靠背护面总成</v>
          </cell>
          <cell r="G3493" t="str">
            <v>一汽CA97</v>
          </cell>
          <cell r="H3493" t="str">
            <v>EA</v>
          </cell>
          <cell r="I3493">
            <v>3</v>
          </cell>
          <cell r="J3493">
            <v>16.730146602000001</v>
          </cell>
          <cell r="K3493">
            <v>16.806387493799999</v>
          </cell>
          <cell r="L3493">
            <v>50.190439806000001</v>
          </cell>
          <cell r="M3493">
            <v>300</v>
          </cell>
          <cell r="N3493">
            <v>17.437245730099999</v>
          </cell>
          <cell r="O3493">
            <v>16.806387493799999</v>
          </cell>
          <cell r="P3493">
            <v>0.63085823630000004</v>
          </cell>
          <cell r="Q3493">
            <v>5231.17371903</v>
          </cell>
          <cell r="R3493">
            <v>-20</v>
          </cell>
        </row>
        <row r="3494">
          <cell r="E3494" t="str">
            <v>SLT0011514</v>
          </cell>
          <cell r="F3494" t="str">
            <v>副驾驶员座垫护面总成</v>
          </cell>
          <cell r="G3494" t="str">
            <v>一汽CA95</v>
          </cell>
          <cell r="H3494" t="str">
            <v>EA</v>
          </cell>
          <cell r="I3494">
            <v>40</v>
          </cell>
          <cell r="J3494">
            <v>32.487071107299997</v>
          </cell>
          <cell r="K3494">
            <v>33.332912506200003</v>
          </cell>
          <cell r="L3494">
            <v>1299.482844292</v>
          </cell>
          <cell r="M3494">
            <v>250</v>
          </cell>
          <cell r="N3494">
            <v>33.783546333300002</v>
          </cell>
          <cell r="O3494">
            <v>33.332912506200003</v>
          </cell>
          <cell r="P3494">
            <v>0.4506338271</v>
          </cell>
          <cell r="Q3494">
            <v>8445.8865833250002</v>
          </cell>
          <cell r="R3494">
            <v>-100</v>
          </cell>
        </row>
        <row r="3495">
          <cell r="E3495" t="str">
            <v>SLT0011515</v>
          </cell>
          <cell r="F3495" t="str">
            <v>驾驶员座椅总成</v>
          </cell>
          <cell r="G3495" t="str">
            <v>6800010CA95-C00</v>
          </cell>
          <cell r="H3495" t="str">
            <v>EA</v>
          </cell>
          <cell r="I3495">
            <v>358</v>
          </cell>
          <cell r="J3495">
            <v>760.16679380400001</v>
          </cell>
          <cell r="K3495">
            <v>812.10783961289997</v>
          </cell>
          <cell r="L3495">
            <v>272139.712181832</v>
          </cell>
          <cell r="M3495">
            <v>217</v>
          </cell>
          <cell r="N3495">
            <v>792.25815282949998</v>
          </cell>
          <cell r="O3495">
            <v>812.10783961289997</v>
          </cell>
          <cell r="P3495">
            <v>-19.849686783399999</v>
          </cell>
          <cell r="Q3495">
            <v>171920.01916400201</v>
          </cell>
          <cell r="R3495">
            <v>-348</v>
          </cell>
        </row>
        <row r="3496">
          <cell r="E3496" t="str">
            <v>SLT0011519</v>
          </cell>
          <cell r="F3496" t="str">
            <v>驾驶员头枕护面总成</v>
          </cell>
          <cell r="G3496" t="str">
            <v>一汽CA95</v>
          </cell>
          <cell r="H3496" t="str">
            <v>EA</v>
          </cell>
          <cell r="I3496">
            <v>111</v>
          </cell>
          <cell r="J3496">
            <v>12.4475143183</v>
          </cell>
          <cell r="K3496">
            <v>12.165419093800001</v>
          </cell>
          <cell r="L3496">
            <v>1381.6740893312999</v>
          </cell>
          <cell r="M3496">
            <v>1250</v>
          </cell>
          <cell r="N3496">
            <v>13.010796924699999</v>
          </cell>
          <cell r="O3496">
            <v>12.165419093800001</v>
          </cell>
          <cell r="P3496">
            <v>0.84537783089999996</v>
          </cell>
          <cell r="Q3496">
            <v>16263.496155875</v>
          </cell>
          <cell r="R3496">
            <v>-870</v>
          </cell>
        </row>
        <row r="3497">
          <cell r="E3497" t="str">
            <v>SLT0011521</v>
          </cell>
          <cell r="F3497" t="str">
            <v>驾驶员靠背护面</v>
          </cell>
          <cell r="G3497" t="str">
            <v>一汽CA95</v>
          </cell>
          <cell r="H3497" t="str">
            <v>EA</v>
          </cell>
          <cell r="I3497">
            <v>113</v>
          </cell>
          <cell r="J3497">
            <v>36.410895348899999</v>
          </cell>
          <cell r="K3497">
            <v>38.170757000000002</v>
          </cell>
          <cell r="L3497">
            <v>4114.4311744257002</v>
          </cell>
          <cell r="M3497">
            <v>600</v>
          </cell>
          <cell r="N3497">
            <v>36.668191498600002</v>
          </cell>
          <cell r="O3497">
            <v>38.170757000000002</v>
          </cell>
          <cell r="P3497">
            <v>-1.5025655013999999</v>
          </cell>
          <cell r="Q3497">
            <v>22000.914899160001</v>
          </cell>
          <cell r="R3497">
            <v>-514</v>
          </cell>
        </row>
        <row r="3498">
          <cell r="E3498" t="str">
            <v>SLT0011523</v>
          </cell>
          <cell r="F3498" t="str">
            <v>驾驶员座垫护面总成</v>
          </cell>
          <cell r="G3498" t="str">
            <v>一汽CA95</v>
          </cell>
          <cell r="H3498" t="str">
            <v>EA</v>
          </cell>
          <cell r="I3498">
            <v>196</v>
          </cell>
          <cell r="J3498">
            <v>33.067388581499998</v>
          </cell>
          <cell r="K3498">
            <v>33.9940701907</v>
          </cell>
          <cell r="L3498">
            <v>6481.2081619740002</v>
          </cell>
          <cell r="M3498">
            <v>150</v>
          </cell>
          <cell r="N3498">
            <v>32.555475547699999</v>
          </cell>
          <cell r="O3498">
            <v>33.9940701907</v>
          </cell>
          <cell r="P3498">
            <v>-1.4385946430000001</v>
          </cell>
          <cell r="Q3498">
            <v>4883.3213321550002</v>
          </cell>
          <cell r="R3498">
            <v>-217</v>
          </cell>
        </row>
        <row r="3499">
          <cell r="E3499" t="str">
            <v>SLT0011525</v>
          </cell>
          <cell r="F3499" t="str">
            <v>驾驶员靠背焊接骨架总成</v>
          </cell>
          <cell r="G3499" t="str">
            <v>一汽轻卡减震无通风</v>
          </cell>
          <cell r="H3499" t="str">
            <v>EA</v>
          </cell>
          <cell r="I3499">
            <v>-1857</v>
          </cell>
          <cell r="J3499">
            <v>66.845175071300005</v>
          </cell>
          <cell r="K3499">
            <v>72.438239999999993</v>
          </cell>
          <cell r="L3499">
            <v>-124131.490107404</v>
          </cell>
          <cell r="M3499">
            <v>0</v>
          </cell>
          <cell r="N3499">
            <v>67.394901651400005</v>
          </cell>
          <cell r="O3499">
            <v>72.438239999999993</v>
          </cell>
          <cell r="P3499">
            <v>-5.0433383485999999</v>
          </cell>
          <cell r="Q3499">
            <v>0</v>
          </cell>
          <cell r="R3499">
            <v>-514</v>
          </cell>
        </row>
        <row r="3500">
          <cell r="E3500" t="str">
            <v>SLT0011528</v>
          </cell>
          <cell r="F3500" t="str">
            <v>减震座椅12V座垫加热垫总</v>
          </cell>
          <cell r="G3500" t="str">
            <v>欧马可升级</v>
          </cell>
          <cell r="H3500" t="str">
            <v>EA</v>
          </cell>
          <cell r="I3500">
            <v>44</v>
          </cell>
          <cell r="J3500">
            <v>23.032801042399999</v>
          </cell>
          <cell r="K3500">
            <v>24.96</v>
          </cell>
          <cell r="L3500">
            <v>1013.4432458656</v>
          </cell>
          <cell r="M3500">
            <v>0</v>
          </cell>
          <cell r="N3500">
            <v>23.806273315999999</v>
          </cell>
          <cell r="O3500">
            <v>24.96</v>
          </cell>
          <cell r="P3500">
            <v>-1.153726684</v>
          </cell>
          <cell r="Q3500">
            <v>0</v>
          </cell>
          <cell r="R3500">
            <v>-8</v>
          </cell>
        </row>
        <row r="3501">
          <cell r="E3501" t="str">
            <v>SLT0011529</v>
          </cell>
          <cell r="F3501" t="str">
            <v>基础款24V座垫加热垫总成</v>
          </cell>
          <cell r="H3501" t="str">
            <v>EA</v>
          </cell>
          <cell r="I3501">
            <v>96</v>
          </cell>
          <cell r="J3501">
            <v>23.032801042399999</v>
          </cell>
          <cell r="K3501">
            <v>24.96</v>
          </cell>
          <cell r="L3501">
            <v>2211.1489000704</v>
          </cell>
          <cell r="M3501">
            <v>0</v>
          </cell>
          <cell r="N3501">
            <v>23.806273315999999</v>
          </cell>
          <cell r="O3501">
            <v>24.96</v>
          </cell>
          <cell r="P3501">
            <v>-1.153726684</v>
          </cell>
          <cell r="Q3501">
            <v>0</v>
          </cell>
          <cell r="R3501">
            <v>-40</v>
          </cell>
        </row>
        <row r="3502">
          <cell r="E3502" t="str">
            <v>SLT0011533</v>
          </cell>
          <cell r="F3502" t="str">
            <v>副靠背总成-前座</v>
          </cell>
          <cell r="G3502" t="str">
            <v>6905100AA97-C00</v>
          </cell>
          <cell r="H3502" t="str">
            <v>EA</v>
          </cell>
          <cell r="I3502">
            <v>1019</v>
          </cell>
          <cell r="J3502">
            <v>131.6558995389</v>
          </cell>
          <cell r="K3502">
            <v>133.41598084469999</v>
          </cell>
          <cell r="L3502">
            <v>134157.361630139</v>
          </cell>
          <cell r="M3502">
            <v>157</v>
          </cell>
          <cell r="N3502">
            <v>136.47109176430001</v>
          </cell>
          <cell r="O3502">
            <v>133.41598084469999</v>
          </cell>
          <cell r="P3502">
            <v>3.0551109196000001</v>
          </cell>
          <cell r="Q3502">
            <v>21425.961406995099</v>
          </cell>
          <cell r="R3502">
            <v>0</v>
          </cell>
        </row>
        <row r="3503">
          <cell r="E3503" t="str">
            <v>SLT0011534</v>
          </cell>
          <cell r="F3503" t="str">
            <v>坐垫总成-前座1895</v>
          </cell>
          <cell r="G3503" t="str">
            <v>6903010AA97-C00</v>
          </cell>
          <cell r="H3503" t="str">
            <v>EA</v>
          </cell>
          <cell r="I3503">
            <v>955</v>
          </cell>
          <cell r="J3503">
            <v>121.55114761190001</v>
          </cell>
          <cell r="K3503">
            <v>124.7667774411</v>
          </cell>
          <cell r="L3503">
            <v>116081.345969364</v>
          </cell>
          <cell r="M3503">
            <v>285</v>
          </cell>
          <cell r="N3503">
            <v>126.1035777365</v>
          </cell>
          <cell r="O3503">
            <v>124.7667774411</v>
          </cell>
          <cell r="P3503">
            <v>1.3368002954</v>
          </cell>
          <cell r="Q3503">
            <v>35939.519654902499</v>
          </cell>
          <cell r="R3503">
            <v>0</v>
          </cell>
        </row>
        <row r="3504">
          <cell r="E3504" t="str">
            <v>SLT0011535</v>
          </cell>
          <cell r="F3504" t="str">
            <v>中间座靠背护面总成</v>
          </cell>
          <cell r="H3504" t="str">
            <v>EA</v>
          </cell>
          <cell r="I3504">
            <v>44</v>
          </cell>
          <cell r="J3504">
            <v>16.460024260200001</v>
          </cell>
          <cell r="K3504">
            <v>16.513663493799999</v>
          </cell>
          <cell r="L3504">
            <v>724.24106744879998</v>
          </cell>
          <cell r="M3504">
            <v>320</v>
          </cell>
          <cell r="N3504">
            <v>17.158052318599999</v>
          </cell>
          <cell r="O3504">
            <v>16.513663493799999</v>
          </cell>
          <cell r="P3504">
            <v>0.64438882480000004</v>
          </cell>
          <cell r="Q3504">
            <v>5490.5767419519998</v>
          </cell>
          <cell r="R3504">
            <v>-157</v>
          </cell>
        </row>
        <row r="3505">
          <cell r="E3505" t="str">
            <v>SLT0011536</v>
          </cell>
          <cell r="F3505" t="str">
            <v>副驾驶员座垫护面总成</v>
          </cell>
          <cell r="G3505" t="str">
            <v>一汽CA97</v>
          </cell>
          <cell r="H3505" t="str">
            <v>EA</v>
          </cell>
          <cell r="I3505">
            <v>93</v>
          </cell>
          <cell r="J3505">
            <v>31.0304854436</v>
          </cell>
          <cell r="K3505">
            <v>31.754451506199999</v>
          </cell>
          <cell r="L3505">
            <v>2885.8351462547998</v>
          </cell>
          <cell r="M3505">
            <v>320</v>
          </cell>
          <cell r="N3505">
            <v>32.278046574299999</v>
          </cell>
          <cell r="O3505">
            <v>31.754451506199999</v>
          </cell>
          <cell r="P3505">
            <v>0.52359506810000001</v>
          </cell>
          <cell r="Q3505">
            <v>10328.974903775999</v>
          </cell>
          <cell r="R3505">
            <v>-285</v>
          </cell>
        </row>
        <row r="3506">
          <cell r="E3506" t="str">
            <v>SLT0011537</v>
          </cell>
          <cell r="F3506" t="str">
            <v>座框钢丝支撑电泳总成</v>
          </cell>
          <cell r="G3506" t="str">
            <v>一汽轻卡减震</v>
          </cell>
          <cell r="H3506" t="str">
            <v>EA</v>
          </cell>
          <cell r="I3506">
            <v>-3097</v>
          </cell>
          <cell r="J3506">
            <v>1.4441916912999999</v>
          </cell>
          <cell r="K3506">
            <v>1.5650299999999999</v>
          </cell>
          <cell r="L3506">
            <v>-4472.6616679561002</v>
          </cell>
          <cell r="M3506">
            <v>0</v>
          </cell>
          <cell r="N3506">
            <v>1.7832005095000001</v>
          </cell>
          <cell r="O3506">
            <v>1.5650299999999999</v>
          </cell>
          <cell r="P3506">
            <v>0.2181705095</v>
          </cell>
          <cell r="Q3506">
            <v>0</v>
          </cell>
          <cell r="R3506">
            <v>-936</v>
          </cell>
        </row>
        <row r="3507">
          <cell r="E3507" t="str">
            <v>SLT0011539</v>
          </cell>
          <cell r="F3507" t="str">
            <v>底座模块化总成-低配</v>
          </cell>
          <cell r="G3507" t="str">
            <v>一汽轻卡减震</v>
          </cell>
          <cell r="H3507" t="str">
            <v>EA</v>
          </cell>
          <cell r="I3507">
            <v>-1823</v>
          </cell>
          <cell r="J3507">
            <v>464.34384359410001</v>
          </cell>
          <cell r="K3507">
            <v>503.19639000000001</v>
          </cell>
          <cell r="L3507">
            <v>-846498.82687204401</v>
          </cell>
          <cell r="M3507">
            <v>0</v>
          </cell>
          <cell r="N3507">
            <v>483.40790642709999</v>
          </cell>
          <cell r="O3507">
            <v>503.19639000000001</v>
          </cell>
          <cell r="P3507">
            <v>-19.788483572899999</v>
          </cell>
          <cell r="Q3507">
            <v>0</v>
          </cell>
          <cell r="R3507">
            <v>-514</v>
          </cell>
        </row>
        <row r="3508">
          <cell r="E3508" t="str">
            <v>SLT0011548</v>
          </cell>
          <cell r="F3508" t="str">
            <v>扶手安装支架电泳总成</v>
          </cell>
          <cell r="G3508" t="str">
            <v>一汽轻卡减震</v>
          </cell>
          <cell r="H3508" t="str">
            <v>EA</v>
          </cell>
          <cell r="I3508">
            <v>-1307</v>
          </cell>
          <cell r="J3508">
            <v>5.3883281726999996</v>
          </cell>
          <cell r="K3508">
            <v>5.8391799999999998</v>
          </cell>
          <cell r="L3508">
            <v>-7042.5449217188998</v>
          </cell>
          <cell r="M3508">
            <v>0</v>
          </cell>
          <cell r="N3508">
            <v>5.6319958154999998</v>
          </cell>
          <cell r="O3508">
            <v>5.8391799999999998</v>
          </cell>
          <cell r="P3508">
            <v>-0.20718418450000001</v>
          </cell>
          <cell r="Q3508">
            <v>0</v>
          </cell>
          <cell r="R3508">
            <v>-471</v>
          </cell>
        </row>
        <row r="3509">
          <cell r="E3509" t="str">
            <v>SLT0011584</v>
          </cell>
          <cell r="F3509" t="str">
            <v>头枕迷彩保护套</v>
          </cell>
          <cell r="G3509" t="str">
            <v>铁马</v>
          </cell>
          <cell r="H3509" t="str">
            <v>EA</v>
          </cell>
          <cell r="I3509">
            <v>10</v>
          </cell>
          <cell r="J3509">
            <v>11.258069835900001</v>
          </cell>
          <cell r="K3509">
            <v>10.876451493799999</v>
          </cell>
          <cell r="L3509">
            <v>112.580698359</v>
          </cell>
          <cell r="M3509">
            <v>70</v>
          </cell>
          <cell r="N3509">
            <v>11.7814093053</v>
          </cell>
          <cell r="O3509">
            <v>10.876451493799999</v>
          </cell>
          <cell r="P3509">
            <v>0.90495781149999999</v>
          </cell>
          <cell r="Q3509">
            <v>824.69865137099998</v>
          </cell>
          <cell r="R3509">
            <v>0</v>
          </cell>
        </row>
        <row r="3510">
          <cell r="E3510" t="str">
            <v>SLT0011588</v>
          </cell>
          <cell r="F3510" t="str">
            <v>靠背迷彩保护套</v>
          </cell>
          <cell r="G3510" t="str">
            <v>铁马</v>
          </cell>
          <cell r="H3510" t="str">
            <v>EA</v>
          </cell>
          <cell r="I3510">
            <v>10</v>
          </cell>
          <cell r="J3510">
            <v>22.455163861900001</v>
          </cell>
          <cell r="K3510">
            <v>23.0473225</v>
          </cell>
          <cell r="L3510">
            <v>224.55163861899999</v>
          </cell>
          <cell r="M3510">
            <v>70</v>
          </cell>
          <cell r="N3510">
            <v>23.3504671954</v>
          </cell>
          <cell r="O3510">
            <v>23.0473225</v>
          </cell>
          <cell r="P3510">
            <v>0.3031446954</v>
          </cell>
          <cell r="Q3510">
            <v>1634.532703678</v>
          </cell>
          <cell r="R3510">
            <v>0</v>
          </cell>
        </row>
        <row r="3511">
          <cell r="E3511" t="str">
            <v>SLT0011635</v>
          </cell>
          <cell r="F3511" t="str">
            <v>驾驶员坐垫迷彩保护套</v>
          </cell>
          <cell r="G3511" t="str">
            <v>铁马</v>
          </cell>
          <cell r="H3511" t="str">
            <v>EA</v>
          </cell>
          <cell r="I3511">
            <v>10</v>
          </cell>
          <cell r="J3511">
            <v>19.261789470299998</v>
          </cell>
          <cell r="K3511">
            <v>19.001046006199999</v>
          </cell>
          <cell r="L3511">
            <v>192.61789470299999</v>
          </cell>
          <cell r="M3511">
            <v>70</v>
          </cell>
          <cell r="N3511">
            <v>20.114142045299999</v>
          </cell>
          <cell r="O3511">
            <v>19.001046006199999</v>
          </cell>
          <cell r="P3511">
            <v>1.1130960391</v>
          </cell>
          <cell r="Q3511">
            <v>1407.989943171</v>
          </cell>
          <cell r="R3511">
            <v>0</v>
          </cell>
        </row>
        <row r="3512">
          <cell r="E3512" t="str">
            <v>SLT0011683</v>
          </cell>
          <cell r="F3512" t="str">
            <v>驾驶员座垫护面总成</v>
          </cell>
          <cell r="G3512" t="str">
            <v>一汽轻卡减震</v>
          </cell>
          <cell r="H3512" t="str">
            <v>EA</v>
          </cell>
          <cell r="I3512">
            <v>26</v>
          </cell>
          <cell r="J3512">
            <v>33.040535435999999</v>
          </cell>
          <cell r="K3512">
            <v>33.964970190700001</v>
          </cell>
          <cell r="L3512">
            <v>859.05392133600003</v>
          </cell>
          <cell r="M3512">
            <v>425</v>
          </cell>
          <cell r="N3512">
            <v>32.5277206377</v>
          </cell>
          <cell r="O3512">
            <v>33.964970190700001</v>
          </cell>
          <cell r="P3512">
            <v>-1.437249553</v>
          </cell>
          <cell r="Q3512">
            <v>13824.281271022501</v>
          </cell>
          <cell r="R3512">
            <v>-297</v>
          </cell>
        </row>
        <row r="3513">
          <cell r="E3513" t="str">
            <v>TAT0000080</v>
          </cell>
          <cell r="F3513" t="str">
            <v>（306）80*30*1500条形码</v>
          </cell>
          <cell r="H3513" t="str">
            <v>EA</v>
          </cell>
          <cell r="I3513">
            <v>-7500</v>
          </cell>
          <cell r="J3513">
            <v>1.8455770100000001E-2</v>
          </cell>
          <cell r="K3513">
            <v>0.02</v>
          </cell>
          <cell r="L3513">
            <v>-138.41827574999999</v>
          </cell>
          <cell r="M3513">
            <v>0</v>
          </cell>
          <cell r="N3513">
            <v>1.9075539499999999E-2</v>
          </cell>
          <cell r="O3513">
            <v>0.02</v>
          </cell>
          <cell r="P3513">
            <v>-9.2446049999999995E-4</v>
          </cell>
          <cell r="Q3513">
            <v>0</v>
          </cell>
          <cell r="R3513">
            <v>0</v>
          </cell>
        </row>
        <row r="3514">
          <cell r="E3514" t="str">
            <v>TAT0000083</v>
          </cell>
          <cell r="F3514" t="str">
            <v>110*30条形码</v>
          </cell>
          <cell r="H3514" t="str">
            <v>Ea</v>
          </cell>
          <cell r="I3514">
            <v>244000</v>
          </cell>
          <cell r="J3514">
            <v>3.3774059199999998E-2</v>
          </cell>
          <cell r="K3514">
            <v>3.6600000000000001E-2</v>
          </cell>
          <cell r="L3514">
            <v>8240.8704448000008</v>
          </cell>
          <cell r="M3514">
            <v>0</v>
          </cell>
          <cell r="N3514">
            <v>3.4908237299999999E-2</v>
          </cell>
          <cell r="O3514">
            <v>3.6600000000000001E-2</v>
          </cell>
          <cell r="P3514">
            <v>-1.6917627000000001E-3</v>
          </cell>
          <cell r="Q3514">
            <v>0</v>
          </cell>
          <cell r="R3514">
            <v>0</v>
          </cell>
        </row>
        <row r="3515">
          <cell r="E3515" t="str">
            <v>TAT0010051</v>
          </cell>
          <cell r="F3515" t="str">
            <v>H6正驾单体纸箱</v>
          </cell>
          <cell r="H3515" t="str">
            <v>EA</v>
          </cell>
          <cell r="I3515">
            <v>10</v>
          </cell>
          <cell r="J3515">
            <v>151.89264866249999</v>
          </cell>
          <cell r="K3515">
            <v>164.6018</v>
          </cell>
          <cell r="L3515">
            <v>1518.9264866250001</v>
          </cell>
          <cell r="M3515">
            <v>0</v>
          </cell>
          <cell r="N3515">
            <v>156.99340701520001</v>
          </cell>
          <cell r="O3515">
            <v>164.6018</v>
          </cell>
          <cell r="P3515">
            <v>-7.6083929848</v>
          </cell>
          <cell r="Q3515">
            <v>0</v>
          </cell>
          <cell r="R3515">
            <v>0</v>
          </cell>
        </row>
        <row r="3516">
          <cell r="E3516" t="str">
            <v>TAT0010060</v>
          </cell>
          <cell r="F3516" t="str">
            <v>统帅正驾座椅纸箱</v>
          </cell>
          <cell r="H3516" t="str">
            <v>EA</v>
          </cell>
          <cell r="I3516">
            <v>309.00000000199998</v>
          </cell>
          <cell r="J3516">
            <v>34.143174622099998</v>
          </cell>
          <cell r="K3516">
            <v>37</v>
          </cell>
          <cell r="L3516">
            <v>10550.2409582972</v>
          </cell>
          <cell r="M3516">
            <v>75</v>
          </cell>
          <cell r="N3516">
            <v>35.289748104600001</v>
          </cell>
          <cell r="O3516">
            <v>37</v>
          </cell>
          <cell r="P3516">
            <v>-1.7102518954000001</v>
          </cell>
          <cell r="Q3516">
            <v>2646.7311078450002</v>
          </cell>
          <cell r="R3516">
            <v>-1</v>
          </cell>
        </row>
        <row r="3517">
          <cell r="E3517" t="str">
            <v>TAT0010061</v>
          </cell>
          <cell r="F3517" t="str">
            <v>统帅副驾座椅纸箱</v>
          </cell>
          <cell r="H3517" t="str">
            <v>EA</v>
          </cell>
          <cell r="I3517">
            <v>310</v>
          </cell>
          <cell r="J3517">
            <v>35.065963125400003</v>
          </cell>
          <cell r="K3517">
            <v>38</v>
          </cell>
          <cell r="L3517">
            <v>10870.448568874001</v>
          </cell>
          <cell r="M3517">
            <v>75</v>
          </cell>
          <cell r="N3517">
            <v>36.243525080399998</v>
          </cell>
          <cell r="O3517">
            <v>38</v>
          </cell>
          <cell r="P3517">
            <v>-1.7564749196</v>
          </cell>
          <cell r="Q3517">
            <v>2718.2643810300001</v>
          </cell>
          <cell r="R3517">
            <v>0</v>
          </cell>
        </row>
        <row r="3518">
          <cell r="E3518" t="str">
            <v>TAT0010154</v>
          </cell>
          <cell r="F3518" t="str">
            <v>碳带65*300</v>
          </cell>
          <cell r="H3518" t="str">
            <v>EA</v>
          </cell>
          <cell r="I3518">
            <v>0</v>
          </cell>
          <cell r="J3518">
            <v>0</v>
          </cell>
          <cell r="K3518">
            <v>0</v>
          </cell>
          <cell r="L3518">
            <v>0</v>
          </cell>
          <cell r="M3518">
            <v>8</v>
          </cell>
          <cell r="N3518">
            <v>212.38939999999999</v>
          </cell>
          <cell r="O3518">
            <v>0</v>
          </cell>
          <cell r="P3518">
            <v>212.38939999999999</v>
          </cell>
          <cell r="Q3518">
            <v>1699.1152</v>
          </cell>
          <cell r="R3518">
            <v>-8</v>
          </cell>
        </row>
        <row r="3519">
          <cell r="E3519" t="str">
            <v>TFT0000006</v>
          </cell>
          <cell r="F3519" t="str">
            <v>无苯胶（强力喷胶）</v>
          </cell>
          <cell r="H3519" t="str">
            <v>KG</v>
          </cell>
          <cell r="I3519">
            <v>325</v>
          </cell>
          <cell r="J3519">
            <v>15.076149451499999</v>
          </cell>
          <cell r="K3519">
            <v>16.337599999999998</v>
          </cell>
          <cell r="L3519">
            <v>4899.7485717375002</v>
          </cell>
          <cell r="M3519">
            <v>0</v>
          </cell>
          <cell r="N3519">
            <v>15.582426719800001</v>
          </cell>
          <cell r="O3519">
            <v>16.337599999999998</v>
          </cell>
          <cell r="P3519">
            <v>-0.75517328019999996</v>
          </cell>
          <cell r="Q3519">
            <v>0</v>
          </cell>
          <cell r="R3519">
            <v>-221</v>
          </cell>
        </row>
        <row r="3520">
          <cell r="E3520" t="str">
            <v>TFT0000013</v>
          </cell>
          <cell r="F3520" t="str">
            <v>催化剂MP-608</v>
          </cell>
          <cell r="G3520" t="str">
            <v>216kg/桶</v>
          </cell>
          <cell r="H3520" t="str">
            <v>KG</v>
          </cell>
          <cell r="I3520">
            <v>693.35062547400003</v>
          </cell>
          <cell r="J3520">
            <v>88.522362890799997</v>
          </cell>
          <cell r="K3520">
            <v>95.929199999999994</v>
          </cell>
          <cell r="L3520">
            <v>61377.035678772598</v>
          </cell>
          <cell r="M3520">
            <v>0</v>
          </cell>
          <cell r="N3520">
            <v>91.495062266900007</v>
          </cell>
          <cell r="O3520">
            <v>95.929199999999994</v>
          </cell>
          <cell r="P3520">
            <v>-4.4341377331</v>
          </cell>
          <cell r="Q3520">
            <v>0</v>
          </cell>
          <cell r="R3520">
            <v>-134.69446445099999</v>
          </cell>
        </row>
        <row r="3521">
          <cell r="E3521" t="str">
            <v>TFT0000014</v>
          </cell>
          <cell r="F3521" t="str">
            <v>催化剂33LSI</v>
          </cell>
          <cell r="G3521" t="str">
            <v>212kg/桶</v>
          </cell>
          <cell r="H3521" t="str">
            <v>KG</v>
          </cell>
          <cell r="I3521">
            <v>593.00143652500003</v>
          </cell>
          <cell r="J3521">
            <v>53.080732565700004</v>
          </cell>
          <cell r="K3521">
            <v>57.522100000000002</v>
          </cell>
          <cell r="L3521">
            <v>31476.950663259398</v>
          </cell>
          <cell r="M3521">
            <v>0</v>
          </cell>
          <cell r="N3521">
            <v>54.863254579699998</v>
          </cell>
          <cell r="O3521">
            <v>57.522100000000002</v>
          </cell>
          <cell r="P3521">
            <v>-2.6588454203</v>
          </cell>
          <cell r="Q3521">
            <v>0</v>
          </cell>
          <cell r="R3521">
            <v>-89.796309553</v>
          </cell>
        </row>
        <row r="3522">
          <cell r="E3522" t="str">
            <v>TFT0000015</v>
          </cell>
          <cell r="F3522" t="str">
            <v>二乙醇胺(含水50%)</v>
          </cell>
          <cell r="G3522" t="str">
            <v>215kg/桶</v>
          </cell>
          <cell r="H3522" t="str">
            <v>KG</v>
          </cell>
          <cell r="I3522">
            <v>3105.4466293720002</v>
          </cell>
          <cell r="J3522">
            <v>13.0660392548</v>
          </cell>
          <cell r="K3522">
            <v>14.1593</v>
          </cell>
          <cell r="L3522">
            <v>40575.887563060904</v>
          </cell>
          <cell r="M3522">
            <v>2100</v>
          </cell>
          <cell r="N3522">
            <v>13.504814333400001</v>
          </cell>
          <cell r="O3522">
            <v>14.1593</v>
          </cell>
          <cell r="P3522">
            <v>-0.65448566659999996</v>
          </cell>
          <cell r="Q3522">
            <v>28360.110100139998</v>
          </cell>
          <cell r="R3522">
            <v>-1273.500132033</v>
          </cell>
        </row>
        <row r="3523">
          <cell r="E3523" t="str">
            <v>TFT0000018</v>
          </cell>
          <cell r="F3523" t="str">
            <v>开孔剂（发泡）</v>
          </cell>
          <cell r="H3523" t="str">
            <v>KG</v>
          </cell>
          <cell r="I3523">
            <v>5712.6816841279997</v>
          </cell>
          <cell r="J3523">
            <v>17.042980867400001</v>
          </cell>
          <cell r="K3523">
            <v>18.469000000000001</v>
          </cell>
          <cell r="L3523">
            <v>97361.124644139898</v>
          </cell>
          <cell r="M3523">
            <v>0</v>
          </cell>
          <cell r="N3523">
            <v>17.6153069661</v>
          </cell>
          <cell r="O3523">
            <v>18.469000000000001</v>
          </cell>
          <cell r="P3523">
            <v>-0.85369303389999995</v>
          </cell>
          <cell r="Q3523">
            <v>0</v>
          </cell>
          <cell r="R3523">
            <v>-1305.995864494</v>
          </cell>
        </row>
        <row r="3524">
          <cell r="E3524" t="str">
            <v>TFT0000028</v>
          </cell>
          <cell r="F3524" t="str">
            <v>聚醚多元醇3600</v>
          </cell>
          <cell r="H3524" t="str">
            <v>KG</v>
          </cell>
          <cell r="I3524">
            <v>59249.495830975997</v>
          </cell>
          <cell r="J3524">
            <v>8.8089390524999995</v>
          </cell>
          <cell r="K3524">
            <v>9.5459999999999994</v>
          </cell>
          <cell r="L3524">
            <v>521925.19766642002</v>
          </cell>
          <cell r="M3524">
            <v>61820</v>
          </cell>
          <cell r="N3524">
            <v>9.104755011</v>
          </cell>
          <cell r="O3524">
            <v>9.5459999999999994</v>
          </cell>
          <cell r="P3524">
            <v>-0.44124498899999998</v>
          </cell>
          <cell r="Q3524">
            <v>562855.95478002005</v>
          </cell>
          <cell r="R3524">
            <v>-43874.088864867997</v>
          </cell>
        </row>
        <row r="3525">
          <cell r="E3525" t="str">
            <v>TFT0000056</v>
          </cell>
          <cell r="F3525" t="str">
            <v>TPOP-93/28</v>
          </cell>
          <cell r="H3525" t="str">
            <v>KG</v>
          </cell>
          <cell r="I3525">
            <v>24382.019803129999</v>
          </cell>
          <cell r="J3525">
            <v>9.7995525107999999</v>
          </cell>
          <cell r="K3525">
            <v>10.6195</v>
          </cell>
          <cell r="L3525">
            <v>238932.883380138</v>
          </cell>
          <cell r="M3525">
            <v>30000</v>
          </cell>
          <cell r="N3525">
            <v>10.128634594499999</v>
          </cell>
          <cell r="O3525">
            <v>10.6195</v>
          </cell>
          <cell r="P3525">
            <v>-0.49086540550000002</v>
          </cell>
          <cell r="Q3525">
            <v>303859.03783500002</v>
          </cell>
          <cell r="R3525">
            <v>-20324.452368451999</v>
          </cell>
        </row>
        <row r="3526">
          <cell r="E3526" t="str">
            <v>TFT0000065</v>
          </cell>
          <cell r="F3526" t="str">
            <v>黑料WWANNA-8007</v>
          </cell>
          <cell r="H3526" t="str">
            <v>KG</v>
          </cell>
          <cell r="I3526">
            <v>3206.3739999999998</v>
          </cell>
          <cell r="J3526">
            <v>15.1076165395</v>
          </cell>
          <cell r="K3526">
            <v>16.371700000000001</v>
          </cell>
          <cell r="L3526">
            <v>48440.6688742228</v>
          </cell>
          <cell r="M3526">
            <v>0</v>
          </cell>
          <cell r="N3526">
            <v>15.6149505147</v>
          </cell>
          <cell r="O3526">
            <v>16.371700000000001</v>
          </cell>
          <cell r="P3526">
            <v>-0.75674948529999997</v>
          </cell>
          <cell r="Q3526">
            <v>0</v>
          </cell>
          <cell r="R3526">
            <v>-169.67789999999999</v>
          </cell>
        </row>
        <row r="3527">
          <cell r="E3527" t="str">
            <v>TFT0000066</v>
          </cell>
          <cell r="F3527" t="str">
            <v>催化剂MP-609</v>
          </cell>
          <cell r="G3527" t="str">
            <v>210kg/桶</v>
          </cell>
          <cell r="H3527" t="str">
            <v>KG</v>
          </cell>
          <cell r="I3527">
            <v>1009.7690885109999</v>
          </cell>
          <cell r="J3527">
            <v>103.0583119524</v>
          </cell>
          <cell r="K3527">
            <v>111.6814</v>
          </cell>
          <cell r="L3527">
            <v>104065.097723657</v>
          </cell>
          <cell r="M3527">
            <v>0</v>
          </cell>
          <cell r="N3527">
            <v>106.5191479451</v>
          </cell>
          <cell r="O3527">
            <v>111.6814</v>
          </cell>
          <cell r="P3527">
            <v>-5.1622520548999997</v>
          </cell>
          <cell r="Q3527">
            <v>0</v>
          </cell>
          <cell r="R3527">
            <v>-163.240822205</v>
          </cell>
        </row>
        <row r="3528">
          <cell r="E3528" t="str">
            <v>TFT0000067</v>
          </cell>
          <cell r="F3528" t="str">
            <v>硅油SIL1103</v>
          </cell>
          <cell r="G3528" t="str">
            <v>200kg/桶</v>
          </cell>
          <cell r="H3528" t="str">
            <v>KG</v>
          </cell>
          <cell r="I3528">
            <v>7.3540000000000002E-6</v>
          </cell>
          <cell r="J3528">
            <v>56.347219309700002</v>
          </cell>
          <cell r="K3528">
            <v>61.061900000000001</v>
          </cell>
          <cell r="L3528">
            <v>4.1437750000000001E-4</v>
          </cell>
          <cell r="M3528">
            <v>0</v>
          </cell>
          <cell r="N3528">
            <v>58.239434318599997</v>
          </cell>
          <cell r="O3528">
            <v>61.061900000000001</v>
          </cell>
          <cell r="P3528">
            <v>-2.8224656814000002</v>
          </cell>
          <cell r="Q3528">
            <v>0</v>
          </cell>
          <cell r="R3528">
            <v>0</v>
          </cell>
        </row>
        <row r="3529">
          <cell r="E3529" t="str">
            <v>TFT0000068</v>
          </cell>
          <cell r="F3529" t="str">
            <v>硅油EPK127</v>
          </cell>
          <cell r="G3529" t="str">
            <v>190kg/桶</v>
          </cell>
          <cell r="H3529" t="str">
            <v>KG</v>
          </cell>
          <cell r="I3529">
            <v>-1.3869999999999999E-5</v>
          </cell>
          <cell r="J3529">
            <v>56.347219309700002</v>
          </cell>
          <cell r="K3529">
            <v>61.061900000000001</v>
          </cell>
          <cell r="L3529">
            <v>-7.8153589999999996E-4</v>
          </cell>
          <cell r="M3529">
            <v>0</v>
          </cell>
          <cell r="N3529">
            <v>58.239434318599997</v>
          </cell>
          <cell r="O3529">
            <v>61.061900000000001</v>
          </cell>
          <cell r="P3529">
            <v>-2.8224656814000002</v>
          </cell>
          <cell r="Q3529">
            <v>0</v>
          </cell>
          <cell r="R3529">
            <v>0</v>
          </cell>
        </row>
        <row r="3530">
          <cell r="E3530" t="str">
            <v>TFT0000069</v>
          </cell>
          <cell r="F3530" t="str">
            <v>黑料MDI-S3815</v>
          </cell>
          <cell r="G3530" t="str">
            <v>240kg/桶</v>
          </cell>
          <cell r="H3530" t="str">
            <v>KG</v>
          </cell>
          <cell r="I3530">
            <v>31249.346400877999</v>
          </cell>
          <cell r="J3530">
            <v>15.6710711996</v>
          </cell>
          <cell r="K3530">
            <v>16.982299999999999</v>
          </cell>
          <cell r="L3530">
            <v>489710.732389123</v>
          </cell>
          <cell r="M3530">
            <v>28800</v>
          </cell>
          <cell r="N3530">
            <v>16.197326736099999</v>
          </cell>
          <cell r="O3530">
            <v>16.982299999999999</v>
          </cell>
          <cell r="P3530">
            <v>-0.7849732639</v>
          </cell>
          <cell r="Q3530">
            <v>466483.00999967998</v>
          </cell>
          <cell r="R3530">
            <v>-37003.070899999999</v>
          </cell>
        </row>
        <row r="3531">
          <cell r="E3531" t="str">
            <v>TFT0000072</v>
          </cell>
          <cell r="F3531" t="str">
            <v>脱模剂FDC-82</v>
          </cell>
          <cell r="G3531" t="str">
            <v>150kg/桶</v>
          </cell>
          <cell r="H3531" t="str">
            <v>KG</v>
          </cell>
          <cell r="I3531">
            <v>4045.41</v>
          </cell>
          <cell r="J3531">
            <v>15.9962618682</v>
          </cell>
          <cell r="K3531">
            <v>17.334700000000002</v>
          </cell>
          <cell r="L3531">
            <v>64711.437724235002</v>
          </cell>
          <cell r="M3531">
            <v>4800</v>
          </cell>
          <cell r="N3531">
            <v>16.5334377424</v>
          </cell>
          <cell r="O3531">
            <v>17.334700000000002</v>
          </cell>
          <cell r="P3531">
            <v>-0.80126225760000003</v>
          </cell>
          <cell r="Q3531">
            <v>79360.501163520006</v>
          </cell>
          <cell r="R3531">
            <v>-3782.37</v>
          </cell>
        </row>
        <row r="3532">
          <cell r="E3532" t="str">
            <v>TFT0000079</v>
          </cell>
          <cell r="F3532" t="str">
            <v>硅油K54</v>
          </cell>
          <cell r="G3532" t="str">
            <v>193KG/桶</v>
          </cell>
          <cell r="H3532" t="str">
            <v>KG</v>
          </cell>
          <cell r="I3532">
            <v>1200.7244040850001</v>
          </cell>
          <cell r="J3532">
            <v>46.417092225600001</v>
          </cell>
          <cell r="K3532">
            <v>50.300899999999999</v>
          </cell>
          <cell r="L3532">
            <v>55734.135401942003</v>
          </cell>
          <cell r="M3532">
            <v>386</v>
          </cell>
          <cell r="N3532">
            <v>47.975840282</v>
          </cell>
          <cell r="O3532">
            <v>50.300899999999999</v>
          </cell>
          <cell r="P3532">
            <v>-2.3250597179999999</v>
          </cell>
          <cell r="Q3532">
            <v>18518.674348852001</v>
          </cell>
          <cell r="R3532">
            <v>-219.91781387899999</v>
          </cell>
        </row>
        <row r="3533">
          <cell r="E3533" t="str">
            <v>TFT0000080</v>
          </cell>
          <cell r="F3533" t="str">
            <v>硅油K31</v>
          </cell>
          <cell r="G3533" t="str">
            <v>193KG/桶</v>
          </cell>
          <cell r="H3533" t="str">
            <v>KG</v>
          </cell>
          <cell r="I3533">
            <v>1261.923372748</v>
          </cell>
          <cell r="J3533">
            <v>44.016181097800001</v>
          </cell>
          <cell r="K3533">
            <v>47.699100000000001</v>
          </cell>
          <cell r="L3533">
            <v>55545.047706422498</v>
          </cell>
          <cell r="M3533">
            <v>386</v>
          </cell>
          <cell r="N3533">
            <v>45.494303346400002</v>
          </cell>
          <cell r="O3533">
            <v>47.699100000000001</v>
          </cell>
          <cell r="P3533">
            <v>-2.2047966535999999</v>
          </cell>
          <cell r="Q3533">
            <v>17560.8010917104</v>
          </cell>
          <cell r="R3533">
            <v>-187.76851781600001</v>
          </cell>
        </row>
        <row r="3534">
          <cell r="E3534" t="str">
            <v>TFT0000081</v>
          </cell>
          <cell r="F3534" t="str">
            <v>黑料4885</v>
          </cell>
          <cell r="H3534" t="str">
            <v>KG</v>
          </cell>
          <cell r="I3534">
            <v>1365.5408</v>
          </cell>
          <cell r="J3534">
            <v>15.1042945009</v>
          </cell>
          <cell r="K3534">
            <v>16.368099999999998</v>
          </cell>
          <cell r="L3534">
            <v>20625.530396194601</v>
          </cell>
          <cell r="M3534">
            <v>0</v>
          </cell>
          <cell r="N3534">
            <v>15.611516917599999</v>
          </cell>
          <cell r="O3534">
            <v>16.368099999999998</v>
          </cell>
          <cell r="P3534">
            <v>-0.75658308240000005</v>
          </cell>
          <cell r="Q3534">
            <v>0</v>
          </cell>
          <cell r="R3534">
            <v>0</v>
          </cell>
        </row>
        <row r="3535">
          <cell r="E3535" t="str">
            <v>TFT0000089</v>
          </cell>
          <cell r="F3535" t="str">
            <v>脱模剂Felix-EX807</v>
          </cell>
          <cell r="G3535" t="str">
            <v>150KG/桶</v>
          </cell>
          <cell r="H3535" t="str">
            <v>KG</v>
          </cell>
          <cell r="I3535">
            <v>46.409999997</v>
          </cell>
          <cell r="J3535">
            <v>15.964241107099999</v>
          </cell>
          <cell r="K3535">
            <v>17.3</v>
          </cell>
          <cell r="L3535">
            <v>740.90042973259995</v>
          </cell>
          <cell r="M3535">
            <v>0</v>
          </cell>
          <cell r="N3535">
            <v>16.5003416813</v>
          </cell>
          <cell r="O3535">
            <v>17.3</v>
          </cell>
          <cell r="P3535">
            <v>-0.79965831870000004</v>
          </cell>
          <cell r="Q3535">
            <v>0</v>
          </cell>
          <cell r="R3535">
            <v>0</v>
          </cell>
        </row>
        <row r="3536">
          <cell r="E3536" t="str">
            <v>TFT0010002</v>
          </cell>
          <cell r="F3536" t="str">
            <v>消音蜡</v>
          </cell>
          <cell r="G3536" t="str">
            <v>CHPO-15-027W</v>
          </cell>
          <cell r="H3536" t="str">
            <v>KG</v>
          </cell>
          <cell r="I3536">
            <v>200</v>
          </cell>
          <cell r="J3536">
            <v>48.997577996300002</v>
          </cell>
          <cell r="K3536">
            <v>53.097299999999997</v>
          </cell>
          <cell r="L3536">
            <v>9799.5155992599994</v>
          </cell>
          <cell r="M3536">
            <v>200</v>
          </cell>
          <cell r="N3536">
            <v>9.5377697579999996</v>
          </cell>
          <cell r="O3536">
            <v>53.097299999999997</v>
          </cell>
          <cell r="P3536">
            <v>-43.559530242000001</v>
          </cell>
          <cell r="Q3536">
            <v>1907.5539515999999</v>
          </cell>
          <cell r="R3536">
            <v>0</v>
          </cell>
        </row>
        <row r="3537">
          <cell r="E3537" t="str">
            <v>TFT0010003</v>
          </cell>
          <cell r="F3537" t="str">
            <v>水性胶</v>
          </cell>
          <cell r="G3537" t="str">
            <v>PK-903</v>
          </cell>
          <cell r="H3537" t="str">
            <v>KG</v>
          </cell>
          <cell r="I3537">
            <v>1080</v>
          </cell>
          <cell r="J3537">
            <v>38.757117138600002</v>
          </cell>
          <cell r="K3537">
            <v>42</v>
          </cell>
          <cell r="L3537">
            <v>41857.686509687999</v>
          </cell>
          <cell r="M3537">
            <v>800</v>
          </cell>
          <cell r="N3537">
            <v>40.058632983599999</v>
          </cell>
          <cell r="O3537">
            <v>42</v>
          </cell>
          <cell r="P3537">
            <v>-1.9413670164000001</v>
          </cell>
          <cell r="Q3537">
            <v>32046.90638688</v>
          </cell>
          <cell r="R3537">
            <v>-260</v>
          </cell>
        </row>
        <row r="3538">
          <cell r="E3538" t="str">
            <v>TFT0010005</v>
          </cell>
          <cell r="F3538" t="str">
            <v>油性脱模剂PK-327</v>
          </cell>
          <cell r="H3538" t="str">
            <v>KG</v>
          </cell>
          <cell r="I3538">
            <v>150</v>
          </cell>
          <cell r="J3538">
            <v>17.149193824200001</v>
          </cell>
          <cell r="K3538">
            <v>18.584099999999999</v>
          </cell>
          <cell r="L3538">
            <v>2572.3790736300002</v>
          </cell>
          <cell r="M3538">
            <v>0</v>
          </cell>
          <cell r="N3538">
            <v>17.725086696000002</v>
          </cell>
          <cell r="O3538">
            <v>18.584099999999999</v>
          </cell>
          <cell r="P3538">
            <v>-0.85901330399999998</v>
          </cell>
          <cell r="Q3538">
            <v>0</v>
          </cell>
          <cell r="R3538">
            <v>0</v>
          </cell>
        </row>
        <row r="3539">
          <cell r="E3539" t="str">
            <v>TMA0000185</v>
          </cell>
          <cell r="F3539" t="str">
            <v>济南轻卡条形码</v>
          </cell>
          <cell r="G3539" t="str">
            <v>不干胶贴纸55*20</v>
          </cell>
          <cell r="H3539" t="str">
            <v>Ea</v>
          </cell>
          <cell r="I3539">
            <v>-24000</v>
          </cell>
          <cell r="J3539">
            <v>2.54689627E-2</v>
          </cell>
          <cell r="K3539">
            <v>2.76E-2</v>
          </cell>
          <cell r="L3539">
            <v>-611.25510480000003</v>
          </cell>
          <cell r="M3539">
            <v>0</v>
          </cell>
          <cell r="N3539">
            <v>2.63242445E-2</v>
          </cell>
          <cell r="O3539">
            <v>2.76E-2</v>
          </cell>
          <cell r="P3539">
            <v>-1.2757554999999999E-3</v>
          </cell>
          <cell r="Q3539">
            <v>0</v>
          </cell>
          <cell r="R3539">
            <v>0</v>
          </cell>
        </row>
        <row r="3540">
          <cell r="E3540" t="str">
            <v>TMA0000277</v>
          </cell>
          <cell r="F3540" t="str">
            <v>45*28塑料袋</v>
          </cell>
          <cell r="G3540" t="str">
            <v>PE 280*450mm</v>
          </cell>
          <cell r="H3540" t="str">
            <v>Ea</v>
          </cell>
          <cell r="I3540">
            <v>-200</v>
          </cell>
          <cell r="J3540">
            <v>2.68531454E-2</v>
          </cell>
          <cell r="K3540">
            <v>2.9100000000000001E-2</v>
          </cell>
          <cell r="L3540">
            <v>-5.3706290799999996</v>
          </cell>
          <cell r="M3540">
            <v>0</v>
          </cell>
          <cell r="N3540">
            <v>2.7754910000000001E-2</v>
          </cell>
          <cell r="O3540">
            <v>2.9100000000000001E-2</v>
          </cell>
          <cell r="P3540">
            <v>-1.34509E-3</v>
          </cell>
          <cell r="Q3540">
            <v>0</v>
          </cell>
          <cell r="R3540">
            <v>0</v>
          </cell>
        </row>
        <row r="3541">
          <cell r="E3541" t="str">
            <v>TSY0000021</v>
          </cell>
          <cell r="F3541" t="str">
            <v>吊紧带KT-135-2-770</v>
          </cell>
          <cell r="G3541" t="str">
            <v>770mm</v>
          </cell>
          <cell r="H3541" t="str">
            <v>EA</v>
          </cell>
          <cell r="I3541">
            <v>4200</v>
          </cell>
          <cell r="J3541">
            <v>0.487693724</v>
          </cell>
          <cell r="K3541">
            <v>0.52849999999999997</v>
          </cell>
          <cell r="L3541">
            <v>2048.3136408</v>
          </cell>
          <cell r="M3541">
            <v>2200</v>
          </cell>
          <cell r="N3541">
            <v>0.50407113169999995</v>
          </cell>
          <cell r="O3541">
            <v>0.52849999999999997</v>
          </cell>
          <cell r="P3541">
            <v>-2.44288683E-2</v>
          </cell>
          <cell r="Q3541">
            <v>1108.9564897400001</v>
          </cell>
          <cell r="R3541">
            <v>-2000</v>
          </cell>
        </row>
        <row r="3542">
          <cell r="E3542" t="str">
            <v>TSY0000022</v>
          </cell>
          <cell r="F3542" t="str">
            <v>吊紧带KT-135-2-410</v>
          </cell>
          <cell r="G3542" t="str">
            <v>410mm</v>
          </cell>
          <cell r="H3542" t="str">
            <v>EA</v>
          </cell>
          <cell r="I3542">
            <v>6628</v>
          </cell>
          <cell r="J3542">
            <v>0.2596726848</v>
          </cell>
          <cell r="K3542">
            <v>0.28139999999999998</v>
          </cell>
          <cell r="L3542">
            <v>1721.1105548544001</v>
          </cell>
          <cell r="M3542">
            <v>7000</v>
          </cell>
          <cell r="N3542">
            <v>0.26839284099999999</v>
          </cell>
          <cell r="O3542">
            <v>0.28139999999999998</v>
          </cell>
          <cell r="P3542">
            <v>-1.3007159000000001E-2</v>
          </cell>
          <cell r="Q3542">
            <v>1878.7498869999999</v>
          </cell>
          <cell r="R3542">
            <v>-4000</v>
          </cell>
        </row>
        <row r="3543">
          <cell r="E3543" t="str">
            <v>TSY0000023</v>
          </cell>
          <cell r="F3543" t="str">
            <v>吊紧带KT-135-2-230</v>
          </cell>
          <cell r="H3543" t="str">
            <v>EA</v>
          </cell>
          <cell r="I3543">
            <v>14422</v>
          </cell>
          <cell r="J3543">
            <v>0.1507836414</v>
          </cell>
          <cell r="K3543">
            <v>0.16339999999999999</v>
          </cell>
          <cell r="L3543">
            <v>2174.6016762708</v>
          </cell>
          <cell r="M3543">
            <v>12000</v>
          </cell>
          <cell r="N3543">
            <v>0.1558471578</v>
          </cell>
          <cell r="O3543">
            <v>0.16339999999999999</v>
          </cell>
          <cell r="P3543">
            <v>-7.5528421999999998E-3</v>
          </cell>
          <cell r="Q3543">
            <v>1870.1658935999999</v>
          </cell>
          <cell r="R3543">
            <v>-7900</v>
          </cell>
        </row>
        <row r="3544">
          <cell r="E3544" t="str">
            <v>TSY0000024</v>
          </cell>
          <cell r="F3544" t="str">
            <v>板条KT-39-135</v>
          </cell>
          <cell r="G3544" t="str">
            <v>135mm</v>
          </cell>
          <cell r="H3544" t="str">
            <v>EA</v>
          </cell>
          <cell r="I3544">
            <v>2095</v>
          </cell>
          <cell r="J3544">
            <v>9.3570754199999995E-2</v>
          </cell>
          <cell r="K3544">
            <v>0.1014</v>
          </cell>
          <cell r="L3544">
            <v>196.030730049</v>
          </cell>
          <cell r="M3544">
            <v>2000</v>
          </cell>
          <cell r="N3544">
            <v>9.6712985299999998E-2</v>
          </cell>
          <cell r="O3544">
            <v>0.1014</v>
          </cell>
          <cell r="P3544">
            <v>-4.6870146999999996E-3</v>
          </cell>
          <cell r="Q3544">
            <v>193.4259706</v>
          </cell>
          <cell r="R3544">
            <v>-950</v>
          </cell>
        </row>
        <row r="3545">
          <cell r="E3545" t="str">
            <v>TSY0000025</v>
          </cell>
          <cell r="F3545" t="str">
            <v>扣条KT-40-135</v>
          </cell>
          <cell r="G3545" t="str">
            <v>135mm</v>
          </cell>
          <cell r="H3545" t="str">
            <v>EA</v>
          </cell>
          <cell r="I3545">
            <v>2139</v>
          </cell>
          <cell r="J3545">
            <v>0.16185710349999999</v>
          </cell>
          <cell r="K3545">
            <v>0.1754</v>
          </cell>
          <cell r="L3545">
            <v>346.21234438649998</v>
          </cell>
          <cell r="M3545">
            <v>2000</v>
          </cell>
          <cell r="N3545">
            <v>0.16729248159999999</v>
          </cell>
          <cell r="O3545">
            <v>0.1754</v>
          </cell>
          <cell r="P3545">
            <v>-8.1075183999999995E-3</v>
          </cell>
          <cell r="Q3545">
            <v>334.5849632</v>
          </cell>
          <cell r="R3545">
            <v>-950</v>
          </cell>
        </row>
        <row r="3546">
          <cell r="E3546" t="str">
            <v>TSY0000026</v>
          </cell>
          <cell r="F3546" t="str">
            <v>板条KT-15-1200</v>
          </cell>
          <cell r="G3546" t="str">
            <v>1200mm</v>
          </cell>
          <cell r="H3546" t="str">
            <v>EA</v>
          </cell>
          <cell r="I3546">
            <v>660</v>
          </cell>
          <cell r="J3546">
            <v>0.82340418150000005</v>
          </cell>
          <cell r="K3546">
            <v>0.89229999999999998</v>
          </cell>
          <cell r="L3546">
            <v>543.44675978999999</v>
          </cell>
          <cell r="M3546">
            <v>0</v>
          </cell>
          <cell r="N3546">
            <v>0.85105519549999997</v>
          </cell>
          <cell r="O3546">
            <v>0.89229999999999998</v>
          </cell>
          <cell r="P3546">
            <v>-4.1244804500000003E-2</v>
          </cell>
          <cell r="Q3546">
            <v>0</v>
          </cell>
          <cell r="R3546">
            <v>-550</v>
          </cell>
        </row>
        <row r="3547">
          <cell r="E3547" t="str">
            <v>TSY0000027</v>
          </cell>
          <cell r="F3547" t="str">
            <v>板条KT-15-290</v>
          </cell>
          <cell r="G3547" t="str">
            <v>290mm</v>
          </cell>
          <cell r="H3547" t="str">
            <v>EA</v>
          </cell>
          <cell r="I3547">
            <v>1785</v>
          </cell>
          <cell r="J3547">
            <v>0.1836349122</v>
          </cell>
          <cell r="K3547">
            <v>0.19900000000000001</v>
          </cell>
          <cell r="L3547">
            <v>327.78831827699997</v>
          </cell>
          <cell r="M3547">
            <v>2000</v>
          </cell>
          <cell r="N3547">
            <v>0.18980161819999999</v>
          </cell>
          <cell r="O3547">
            <v>0.19900000000000001</v>
          </cell>
          <cell r="P3547">
            <v>-9.1983818000000005E-3</v>
          </cell>
          <cell r="Q3547">
            <v>379.60323640000001</v>
          </cell>
          <cell r="R3547">
            <v>-1000</v>
          </cell>
        </row>
        <row r="3548">
          <cell r="E3548" t="str">
            <v>TSY0000029</v>
          </cell>
          <cell r="F3548" t="str">
            <v>标识H470400000002</v>
          </cell>
          <cell r="G3548" t="str">
            <v>40mm*65mm</v>
          </cell>
          <cell r="H3548" t="str">
            <v>EA</v>
          </cell>
          <cell r="I3548">
            <v>0</v>
          </cell>
          <cell r="J3548">
            <v>2.9100000000000001E-2</v>
          </cell>
          <cell r="K3548">
            <v>2.9100000000000001E-2</v>
          </cell>
          <cell r="L3548">
            <v>0</v>
          </cell>
          <cell r="M3548">
            <v>80</v>
          </cell>
          <cell r="N3548">
            <v>2.9100000000000001E-2</v>
          </cell>
          <cell r="O3548">
            <v>2.9100000000000001E-2</v>
          </cell>
          <cell r="P3548">
            <v>0</v>
          </cell>
          <cell r="Q3548">
            <v>2.3279999999999998</v>
          </cell>
          <cell r="R3548">
            <v>-80</v>
          </cell>
        </row>
        <row r="3549">
          <cell r="E3549" t="str">
            <v>TSY0000036</v>
          </cell>
          <cell r="F3549" t="str">
            <v>黑色拉锁235cm</v>
          </cell>
          <cell r="H3549" t="str">
            <v>EA</v>
          </cell>
          <cell r="I3549">
            <v>0</v>
          </cell>
          <cell r="J3549">
            <v>1.2648999999999999</v>
          </cell>
          <cell r="K3549">
            <v>1.2648999999999999</v>
          </cell>
          <cell r="L3549">
            <v>0</v>
          </cell>
          <cell r="M3549">
            <v>1424</v>
          </cell>
          <cell r="N3549">
            <v>1.2648999999999999</v>
          </cell>
          <cell r="O3549">
            <v>1.2648999999999999</v>
          </cell>
          <cell r="P3549">
            <v>0</v>
          </cell>
          <cell r="Q3549">
            <v>1801.2175999999999</v>
          </cell>
          <cell r="R3549">
            <v>-1424</v>
          </cell>
        </row>
        <row r="3550">
          <cell r="E3550" t="str">
            <v>TSY0000038</v>
          </cell>
          <cell r="F3550" t="str">
            <v>吊紧带KT-135-410mm</v>
          </cell>
          <cell r="H3550" t="str">
            <v>EA</v>
          </cell>
          <cell r="I3550">
            <v>2268</v>
          </cell>
          <cell r="J3550">
            <v>0.39052409459999998</v>
          </cell>
          <cell r="K3550">
            <v>0.42320000000000002</v>
          </cell>
          <cell r="L3550">
            <v>885.70864655280002</v>
          </cell>
          <cell r="M3550">
            <v>0</v>
          </cell>
          <cell r="N3550">
            <v>0.40363841620000002</v>
          </cell>
          <cell r="O3550">
            <v>0.42320000000000002</v>
          </cell>
          <cell r="P3550">
            <v>-1.9561583800000001E-2</v>
          </cell>
          <cell r="Q3550">
            <v>0</v>
          </cell>
          <cell r="R3550">
            <v>0</v>
          </cell>
        </row>
        <row r="3551">
          <cell r="E3551" t="str">
            <v>TSY0000041</v>
          </cell>
          <cell r="F3551" t="str">
            <v>标识H4704010102A0</v>
          </cell>
          <cell r="G3551" t="str">
            <v>40mm*65mm</v>
          </cell>
          <cell r="H3551" t="str">
            <v>EA</v>
          </cell>
          <cell r="I3551">
            <v>0</v>
          </cell>
          <cell r="J3551">
            <v>2.9100000000000001E-2</v>
          </cell>
          <cell r="K3551">
            <v>2.9100000000000001E-2</v>
          </cell>
          <cell r="L3551">
            <v>0</v>
          </cell>
          <cell r="M3551">
            <v>1120</v>
          </cell>
          <cell r="N3551">
            <v>2.9100000000000001E-2</v>
          </cell>
          <cell r="O3551">
            <v>2.9100000000000001E-2</v>
          </cell>
          <cell r="P3551">
            <v>0</v>
          </cell>
          <cell r="Q3551">
            <v>32.591999999999999</v>
          </cell>
          <cell r="R3551">
            <v>-1120</v>
          </cell>
        </row>
        <row r="3552">
          <cell r="E3552" t="str">
            <v>TSY0000044</v>
          </cell>
          <cell r="F3552" t="str">
            <v>板条KT-15-465</v>
          </cell>
          <cell r="G3552" t="str">
            <v>465mm</v>
          </cell>
          <cell r="H3552" t="str">
            <v>EA</v>
          </cell>
          <cell r="I3552">
            <v>1628</v>
          </cell>
          <cell r="J3552">
            <v>0.4420156931</v>
          </cell>
          <cell r="K3552">
            <v>0.47899999999999998</v>
          </cell>
          <cell r="L3552">
            <v>719.60154836679999</v>
          </cell>
          <cell r="M3552">
            <v>0</v>
          </cell>
          <cell r="N3552">
            <v>0.45685917139999999</v>
          </cell>
          <cell r="O3552">
            <v>0.47899999999999998</v>
          </cell>
          <cell r="P3552">
            <v>-2.2140828599999999E-2</v>
          </cell>
          <cell r="Q3552">
            <v>0</v>
          </cell>
          <cell r="R3552">
            <v>0</v>
          </cell>
        </row>
        <row r="3553">
          <cell r="E3553" t="str">
            <v>TSY0000050</v>
          </cell>
          <cell r="F3553" t="str">
            <v>扣条KT-158-200</v>
          </cell>
          <cell r="G3553" t="str">
            <v>200mm</v>
          </cell>
          <cell r="H3553" t="str">
            <v>EA</v>
          </cell>
          <cell r="I3553">
            <v>296</v>
          </cell>
          <cell r="J3553">
            <v>0.16499458440000001</v>
          </cell>
          <cell r="K3553">
            <v>0.17879999999999999</v>
          </cell>
          <cell r="L3553">
            <v>48.838396982399999</v>
          </cell>
          <cell r="M3553">
            <v>0</v>
          </cell>
          <cell r="N3553">
            <v>0.17053532330000001</v>
          </cell>
          <cell r="O3553">
            <v>0.17879999999999999</v>
          </cell>
          <cell r="P3553">
            <v>-8.2646766999999993E-3</v>
          </cell>
          <cell r="Q3553">
            <v>0</v>
          </cell>
          <cell r="R3553">
            <v>0</v>
          </cell>
        </row>
        <row r="3554">
          <cell r="E3554" t="str">
            <v>TSY0000054</v>
          </cell>
          <cell r="F3554" t="str">
            <v>吊紧带KT-135-270mm</v>
          </cell>
          <cell r="H3554" t="str">
            <v>EA</v>
          </cell>
          <cell r="I3554">
            <v>2675</v>
          </cell>
          <cell r="J3554">
            <v>0.25468962690000002</v>
          </cell>
          <cell r="K3554">
            <v>0.27600000000000002</v>
          </cell>
          <cell r="L3554">
            <v>681.29475195750001</v>
          </cell>
          <cell r="M3554">
            <v>0</v>
          </cell>
          <cell r="N3554">
            <v>0.26324244530000002</v>
          </cell>
          <cell r="O3554">
            <v>0.27600000000000002</v>
          </cell>
          <cell r="P3554">
            <v>-1.27575547E-2</v>
          </cell>
          <cell r="Q3554">
            <v>0</v>
          </cell>
          <cell r="R3554">
            <v>0</v>
          </cell>
        </row>
        <row r="3555">
          <cell r="E3555" t="str">
            <v>TSY0000055</v>
          </cell>
          <cell r="F3555" t="str">
            <v>吊紧带KT-135-280mm</v>
          </cell>
          <cell r="H3555" t="str">
            <v>EA</v>
          </cell>
          <cell r="I3555">
            <v>4217</v>
          </cell>
          <cell r="J3555">
            <v>0.26650131980000002</v>
          </cell>
          <cell r="K3555">
            <v>0.2888</v>
          </cell>
          <cell r="L3555">
            <v>1123.8360655966001</v>
          </cell>
          <cell r="M3555">
            <v>0</v>
          </cell>
          <cell r="N3555">
            <v>0.2754507906</v>
          </cell>
          <cell r="O3555">
            <v>0.2888</v>
          </cell>
          <cell r="P3555">
            <v>-1.3349209399999999E-2</v>
          </cell>
          <cell r="Q3555">
            <v>0</v>
          </cell>
          <cell r="R3555">
            <v>0</v>
          </cell>
        </row>
        <row r="3556">
          <cell r="E3556" t="str">
            <v>TSY0000057</v>
          </cell>
          <cell r="F3556" t="str">
            <v>吊紧带KT-135-420mm</v>
          </cell>
          <cell r="H3556" t="str">
            <v>EA</v>
          </cell>
          <cell r="I3556">
            <v>1681</v>
          </cell>
          <cell r="J3556">
            <v>0.39975197959999997</v>
          </cell>
          <cell r="K3556">
            <v>0.43319999999999997</v>
          </cell>
          <cell r="L3556">
            <v>671.98307770760005</v>
          </cell>
          <cell r="M3556">
            <v>0</v>
          </cell>
          <cell r="N3556">
            <v>0.41317618589999999</v>
          </cell>
          <cell r="O3556">
            <v>0.43319999999999997</v>
          </cell>
          <cell r="P3556">
            <v>-2.0023814099999999E-2</v>
          </cell>
          <cell r="Q3556">
            <v>0</v>
          </cell>
          <cell r="R3556">
            <v>0</v>
          </cell>
        </row>
        <row r="3557">
          <cell r="E3557" t="str">
            <v>TSY0000058</v>
          </cell>
          <cell r="F3557" t="str">
            <v>吊紧带KT-135-235mm</v>
          </cell>
          <cell r="H3557" t="str">
            <v>EA</v>
          </cell>
          <cell r="I3557">
            <v>2927</v>
          </cell>
          <cell r="J3557">
            <v>0.22349937550000001</v>
          </cell>
          <cell r="K3557">
            <v>0.2422</v>
          </cell>
          <cell r="L3557">
            <v>654.1826720885</v>
          </cell>
          <cell r="M3557">
            <v>0</v>
          </cell>
          <cell r="N3557">
            <v>0.2310047835</v>
          </cell>
          <cell r="O3557">
            <v>0.2422</v>
          </cell>
          <cell r="P3557">
            <v>-1.1195216500000001E-2</v>
          </cell>
          <cell r="Q3557">
            <v>0</v>
          </cell>
          <cell r="R3557">
            <v>0</v>
          </cell>
        </row>
        <row r="3558">
          <cell r="E3558" t="str">
            <v>TSY0000061</v>
          </cell>
          <cell r="F3558" t="str">
            <v>板条KT-15-65</v>
          </cell>
          <cell r="G3558" t="str">
            <v>65mm</v>
          </cell>
          <cell r="H3558" t="str">
            <v>EA</v>
          </cell>
          <cell r="I3558">
            <v>9920</v>
          </cell>
          <cell r="J3558">
            <v>6.0719483499999997E-2</v>
          </cell>
          <cell r="K3558">
            <v>6.5799999999999997E-2</v>
          </cell>
          <cell r="L3558">
            <v>602.33727632</v>
          </cell>
          <cell r="M3558">
            <v>0</v>
          </cell>
          <cell r="N3558">
            <v>6.2758524999999996E-2</v>
          </cell>
          <cell r="O3558">
            <v>6.5799999999999997E-2</v>
          </cell>
          <cell r="P3558">
            <v>-3.0414750000000001E-3</v>
          </cell>
          <cell r="Q3558">
            <v>0</v>
          </cell>
          <cell r="R3558">
            <v>-40</v>
          </cell>
        </row>
        <row r="3559">
          <cell r="E3559" t="str">
            <v>TSY0000062</v>
          </cell>
          <cell r="F3559" t="str">
            <v>板条KT-15-365</v>
          </cell>
          <cell r="G3559" t="str">
            <v>365mm</v>
          </cell>
          <cell r="H3559" t="str">
            <v>EA</v>
          </cell>
          <cell r="I3559">
            <v>614</v>
          </cell>
          <cell r="J3559">
            <v>0.3468761984</v>
          </cell>
          <cell r="K3559">
            <v>0.37590000000000001</v>
          </cell>
          <cell r="L3559">
            <v>212.98198581759999</v>
          </cell>
          <cell r="M3559">
            <v>0</v>
          </cell>
          <cell r="N3559">
            <v>0.35852476519999998</v>
          </cell>
          <cell r="O3559">
            <v>0.37590000000000001</v>
          </cell>
          <cell r="P3559">
            <v>-1.73752348E-2</v>
          </cell>
          <cell r="Q3559">
            <v>0</v>
          </cell>
          <cell r="R3559">
            <v>0</v>
          </cell>
        </row>
        <row r="3560">
          <cell r="E3560" t="str">
            <v>TSY0000065</v>
          </cell>
          <cell r="F3560" t="str">
            <v>扣条KT-158-140</v>
          </cell>
          <cell r="G3560" t="str">
            <v>140mm</v>
          </cell>
          <cell r="H3560" t="str">
            <v>EA</v>
          </cell>
          <cell r="I3560">
            <v>100</v>
          </cell>
          <cell r="J3560">
            <v>0.16776294990000001</v>
          </cell>
          <cell r="K3560">
            <v>0.18179999999999999</v>
          </cell>
          <cell r="L3560">
            <v>16.77629499</v>
          </cell>
          <cell r="M3560">
            <v>0</v>
          </cell>
          <cell r="N3560">
            <v>0.1733966542</v>
          </cell>
          <cell r="O3560">
            <v>0.18179999999999999</v>
          </cell>
          <cell r="P3560">
            <v>-8.4033457999999998E-3</v>
          </cell>
          <cell r="Q3560">
            <v>0</v>
          </cell>
          <cell r="R3560">
            <v>0</v>
          </cell>
        </row>
        <row r="3561">
          <cell r="E3561" t="str">
            <v>TSY0000067</v>
          </cell>
          <cell r="F3561" t="str">
            <v>扣条KT-158-895</v>
          </cell>
          <cell r="G3561" t="str">
            <v>895mm</v>
          </cell>
          <cell r="H3561" t="str">
            <v>EA</v>
          </cell>
          <cell r="I3561">
            <v>268</v>
          </cell>
          <cell r="J3561">
            <v>1.218911334</v>
          </cell>
          <cell r="K3561">
            <v>1.3209</v>
          </cell>
          <cell r="L3561">
            <v>326.66823751200002</v>
          </cell>
          <cell r="M3561">
            <v>0</v>
          </cell>
          <cell r="N3561">
            <v>1.2598440072999999</v>
          </cell>
          <cell r="O3561">
            <v>1.3209</v>
          </cell>
          <cell r="P3561">
            <v>-6.1055992699999999E-2</v>
          </cell>
          <cell r="Q3561">
            <v>0</v>
          </cell>
          <cell r="R3561">
            <v>0</v>
          </cell>
        </row>
        <row r="3562">
          <cell r="E3562" t="str">
            <v>TSY0000079</v>
          </cell>
          <cell r="F3562" t="str">
            <v>板条KT-39-65</v>
          </cell>
          <cell r="G3562" t="str">
            <v>65mm</v>
          </cell>
          <cell r="H3562" t="str">
            <v>EA</v>
          </cell>
          <cell r="I3562">
            <v>2280</v>
          </cell>
          <cell r="J3562">
            <v>4.6785377099999997E-2</v>
          </cell>
          <cell r="K3562">
            <v>5.0700000000000002E-2</v>
          </cell>
          <cell r="L3562">
            <v>106.67065978799999</v>
          </cell>
          <cell r="M3562">
            <v>1500</v>
          </cell>
          <cell r="N3562">
            <v>4.8356492700000003E-2</v>
          </cell>
          <cell r="O3562">
            <v>5.0700000000000002E-2</v>
          </cell>
          <cell r="P3562">
            <v>-2.3435073E-3</v>
          </cell>
          <cell r="Q3562">
            <v>72.534739049999999</v>
          </cell>
          <cell r="R3562">
            <v>-950</v>
          </cell>
        </row>
        <row r="3563">
          <cell r="E3563" t="str">
            <v>TSY0000080</v>
          </cell>
          <cell r="F3563" t="str">
            <v>扣条KT-40-65</v>
          </cell>
          <cell r="G3563" t="str">
            <v>65mm</v>
          </cell>
          <cell r="H3563" t="str">
            <v>EA</v>
          </cell>
          <cell r="I3563">
            <v>2340</v>
          </cell>
          <cell r="J3563">
            <v>9.9753437200000003E-2</v>
          </cell>
          <cell r="K3563">
            <v>0.1081</v>
          </cell>
          <cell r="L3563">
            <v>233.42304304800001</v>
          </cell>
          <cell r="M3563">
            <v>1500</v>
          </cell>
          <cell r="N3563">
            <v>0.10310329109999999</v>
          </cell>
          <cell r="O3563">
            <v>0.1081</v>
          </cell>
          <cell r="P3563">
            <v>-4.9967088999999998E-3</v>
          </cell>
          <cell r="Q3563">
            <v>154.65493665</v>
          </cell>
          <cell r="R3563">
            <v>-950</v>
          </cell>
        </row>
        <row r="3564">
          <cell r="E3564" t="str">
            <v>TSY0000083</v>
          </cell>
          <cell r="F3564" t="str">
            <v>M2553米色缝纫线</v>
          </cell>
          <cell r="G3564" t="str">
            <v>210D/6</v>
          </cell>
          <cell r="H3564" t="str">
            <v>M</v>
          </cell>
          <cell r="I3564">
            <v>349425</v>
          </cell>
          <cell r="J3564">
            <v>7.5668656999999997E-3</v>
          </cell>
          <cell r="K3564">
            <v>8.2000000000000007E-3</v>
          </cell>
          <cell r="L3564">
            <v>2644.0520472224998</v>
          </cell>
          <cell r="M3564">
            <v>0</v>
          </cell>
          <cell r="N3564">
            <v>7.8209712000000004E-3</v>
          </cell>
          <cell r="O3564">
            <v>8.2000000000000007E-3</v>
          </cell>
          <cell r="P3564">
            <v>-3.7902880000000001E-4</v>
          </cell>
          <cell r="Q3564">
            <v>0</v>
          </cell>
          <cell r="R3564">
            <v>-24905</v>
          </cell>
        </row>
        <row r="3565">
          <cell r="E3565" t="str">
            <v>TSY0000125</v>
          </cell>
          <cell r="F3565" t="str">
            <v>吊紧带KT-135-260mm</v>
          </cell>
          <cell r="H3565" t="str">
            <v>EA</v>
          </cell>
          <cell r="I3565">
            <v>1578</v>
          </cell>
          <cell r="J3565">
            <v>0.24749187659999999</v>
          </cell>
          <cell r="K3565">
            <v>0.26819999999999999</v>
          </cell>
          <cell r="L3565">
            <v>390.54218127479999</v>
          </cell>
          <cell r="M3565">
            <v>0</v>
          </cell>
          <cell r="N3565">
            <v>0.25580298489999997</v>
          </cell>
          <cell r="O3565">
            <v>0.26819999999999999</v>
          </cell>
          <cell r="P3565">
            <v>-1.23970151E-2</v>
          </cell>
          <cell r="Q3565">
            <v>0</v>
          </cell>
          <cell r="R3565">
            <v>0</v>
          </cell>
        </row>
        <row r="3566">
          <cell r="E3566" t="str">
            <v>TSY0000126</v>
          </cell>
          <cell r="F3566" t="str">
            <v>板条KT-15-90</v>
          </cell>
          <cell r="G3566" t="str">
            <v>90mm</v>
          </cell>
          <cell r="H3566" t="str">
            <v>EA</v>
          </cell>
          <cell r="I3566">
            <v>6530</v>
          </cell>
          <cell r="J3566">
            <v>7.4007638000000001E-2</v>
          </cell>
          <cell r="K3566">
            <v>8.0199999999999994E-2</v>
          </cell>
          <cell r="L3566">
            <v>483.26987614000001</v>
          </cell>
          <cell r="M3566">
            <v>0</v>
          </cell>
          <cell r="N3566">
            <v>7.6492913499999995E-2</v>
          </cell>
          <cell r="O3566">
            <v>8.0199999999999994E-2</v>
          </cell>
          <cell r="P3566">
            <v>-3.7070864999999998E-3</v>
          </cell>
          <cell r="Q3566">
            <v>0</v>
          </cell>
          <cell r="R3566">
            <v>0</v>
          </cell>
        </row>
        <row r="3567">
          <cell r="E3567" t="str">
            <v>TSY0000141</v>
          </cell>
          <cell r="F3567" t="str">
            <v>绝缘纸板条420*121</v>
          </cell>
          <cell r="G3567" t="str">
            <v>H4正背护面用</v>
          </cell>
          <cell r="H3567" t="str">
            <v>EA</v>
          </cell>
          <cell r="I3567">
            <v>0</v>
          </cell>
          <cell r="J3567">
            <v>1.1277999999999999</v>
          </cell>
          <cell r="K3567">
            <v>1.1277999999999999</v>
          </cell>
          <cell r="L3567">
            <v>0</v>
          </cell>
          <cell r="M3567">
            <v>1000</v>
          </cell>
          <cell r="N3567">
            <v>1.1277999999999999</v>
          </cell>
          <cell r="O3567">
            <v>1.1277999999999999</v>
          </cell>
          <cell r="P3567">
            <v>0</v>
          </cell>
          <cell r="Q3567">
            <v>1127.8</v>
          </cell>
          <cell r="R3567">
            <v>-1000</v>
          </cell>
        </row>
        <row r="3568">
          <cell r="E3568" t="str">
            <v>TSY0000145</v>
          </cell>
          <cell r="F3568" t="str">
            <v>黑色拉锁275cm</v>
          </cell>
          <cell r="H3568" t="str">
            <v>EA</v>
          </cell>
          <cell r="I3568">
            <v>0</v>
          </cell>
          <cell r="J3568">
            <v>1.4034</v>
          </cell>
          <cell r="K3568">
            <v>1.4034</v>
          </cell>
          <cell r="L3568">
            <v>0</v>
          </cell>
          <cell r="M3568">
            <v>339</v>
          </cell>
          <cell r="N3568">
            <v>1.4034</v>
          </cell>
          <cell r="O3568">
            <v>1.4034</v>
          </cell>
          <cell r="P3568">
            <v>0</v>
          </cell>
          <cell r="Q3568">
            <v>475.75259999999997</v>
          </cell>
          <cell r="R3568">
            <v>-339</v>
          </cell>
        </row>
        <row r="3569">
          <cell r="E3569" t="str">
            <v>TSY0000147</v>
          </cell>
          <cell r="F3569" t="str">
            <v>H4网-护网1762mm</v>
          </cell>
          <cell r="H3569" t="str">
            <v>EA</v>
          </cell>
          <cell r="I3569">
            <v>4</v>
          </cell>
          <cell r="J3569">
            <v>12.1461113958</v>
          </cell>
          <cell r="K3569">
            <v>13.1624</v>
          </cell>
          <cell r="L3569">
            <v>48.584445583200001</v>
          </cell>
          <cell r="M3569">
            <v>1200</v>
          </cell>
          <cell r="N3569">
            <v>12.5539940663</v>
          </cell>
          <cell r="O3569">
            <v>13.1624</v>
          </cell>
          <cell r="P3569">
            <v>-0.60840593369999996</v>
          </cell>
          <cell r="Q3569">
            <v>15064.79287956</v>
          </cell>
          <cell r="R3569">
            <v>-1200</v>
          </cell>
        </row>
        <row r="3570">
          <cell r="E3570" t="str">
            <v>TSY0000156</v>
          </cell>
          <cell r="F3570" t="str">
            <v>板条KT-39-85</v>
          </cell>
          <cell r="G3570" t="str">
            <v>85mm</v>
          </cell>
          <cell r="H3570" t="str">
            <v>EA</v>
          </cell>
          <cell r="I3570">
            <v>1505</v>
          </cell>
          <cell r="J3570">
            <v>5.7951118000000003E-2</v>
          </cell>
          <cell r="K3570">
            <v>6.2799999999999995E-2</v>
          </cell>
          <cell r="L3570">
            <v>87.216432589999997</v>
          </cell>
          <cell r="M3570">
            <v>1000</v>
          </cell>
          <cell r="N3570">
            <v>5.9897194100000002E-2</v>
          </cell>
          <cell r="O3570">
            <v>6.2799999999999995E-2</v>
          </cell>
          <cell r="P3570">
            <v>-2.9028058999999999E-3</v>
          </cell>
          <cell r="Q3570">
            <v>59.8971941</v>
          </cell>
          <cell r="R3570">
            <v>-1000</v>
          </cell>
        </row>
        <row r="3571">
          <cell r="E3571" t="str">
            <v>TSY0000157</v>
          </cell>
          <cell r="F3571" t="str">
            <v>板条KT-39-150</v>
          </cell>
          <cell r="G3571" t="str">
            <v>150mm</v>
          </cell>
          <cell r="H3571" t="str">
            <v>EA</v>
          </cell>
          <cell r="I3571">
            <v>1550</v>
          </cell>
          <cell r="J3571">
            <v>0.11580995719999999</v>
          </cell>
          <cell r="K3571">
            <v>0.1255</v>
          </cell>
          <cell r="L3571">
            <v>179.50543365999999</v>
          </cell>
          <cell r="M3571">
            <v>1000</v>
          </cell>
          <cell r="N3571">
            <v>0.11969901049999999</v>
          </cell>
          <cell r="O3571">
            <v>0.1255</v>
          </cell>
          <cell r="P3571">
            <v>-5.8009895000000001E-3</v>
          </cell>
          <cell r="Q3571">
            <v>119.6990105</v>
          </cell>
          <cell r="R3571">
            <v>-1000</v>
          </cell>
        </row>
        <row r="3572">
          <cell r="E3572" t="str">
            <v>TSY0000158</v>
          </cell>
          <cell r="F3572" t="str">
            <v>扣条KT-40-85</v>
          </cell>
          <cell r="G3572" t="str">
            <v>85mm</v>
          </cell>
          <cell r="H3572" t="str">
            <v>EA</v>
          </cell>
          <cell r="I3572">
            <v>1569</v>
          </cell>
          <cell r="J3572">
            <v>0.10953499529999999</v>
          </cell>
          <cell r="K3572">
            <v>0.1187</v>
          </cell>
          <cell r="L3572">
            <v>171.86040762569999</v>
          </cell>
          <cell r="M3572">
            <v>1500</v>
          </cell>
          <cell r="N3572">
            <v>0.113213327</v>
          </cell>
          <cell r="O3572">
            <v>0.1187</v>
          </cell>
          <cell r="P3572">
            <v>-5.4866730000000001E-3</v>
          </cell>
          <cell r="Q3572">
            <v>169.81999049999999</v>
          </cell>
          <cell r="R3572">
            <v>-1000</v>
          </cell>
        </row>
        <row r="3573">
          <cell r="E3573" t="str">
            <v>TSY0000159</v>
          </cell>
          <cell r="F3573" t="str">
            <v>扣条KT-40-150</v>
          </cell>
          <cell r="G3573" t="str">
            <v>150mm</v>
          </cell>
          <cell r="H3573" t="str">
            <v>EA</v>
          </cell>
          <cell r="I3573">
            <v>1460</v>
          </cell>
          <cell r="J3573">
            <v>0.20725829779999999</v>
          </cell>
          <cell r="K3573">
            <v>0.22459999999999999</v>
          </cell>
          <cell r="L3573">
            <v>302.597114788</v>
          </cell>
          <cell r="M3573">
            <v>2000</v>
          </cell>
          <cell r="N3573">
            <v>0.21421830880000001</v>
          </cell>
          <cell r="O3573">
            <v>0.22459999999999999</v>
          </cell>
          <cell r="P3573">
            <v>-1.0381691199999999E-2</v>
          </cell>
          <cell r="Q3573">
            <v>428.43661759999998</v>
          </cell>
          <cell r="R3573">
            <v>-1000</v>
          </cell>
        </row>
        <row r="3574">
          <cell r="E3574" t="str">
            <v>TSY0000162</v>
          </cell>
          <cell r="F3574" t="str">
            <v>吊紧带KT-106-225</v>
          </cell>
          <cell r="G3574" t="str">
            <v>225*35</v>
          </cell>
          <cell r="H3574" t="str">
            <v>EA</v>
          </cell>
          <cell r="I3574">
            <v>128</v>
          </cell>
          <cell r="J3574">
            <v>0.14801527589999999</v>
          </cell>
          <cell r="K3574">
            <v>0.16039999999999999</v>
          </cell>
          <cell r="L3574">
            <v>18.945955315199999</v>
          </cell>
          <cell r="M3574">
            <v>0</v>
          </cell>
          <cell r="N3574">
            <v>0.15298582690000001</v>
          </cell>
          <cell r="O3574">
            <v>0.16039999999999999</v>
          </cell>
          <cell r="P3574">
            <v>-7.4141731000000001E-3</v>
          </cell>
          <cell r="Q3574">
            <v>0</v>
          </cell>
          <cell r="R3574">
            <v>0</v>
          </cell>
        </row>
        <row r="3575">
          <cell r="E3575" t="str">
            <v>TSY0000163</v>
          </cell>
          <cell r="F3575" t="str">
            <v>吊紧带KT-106-255</v>
          </cell>
          <cell r="G3575" t="str">
            <v>255*35</v>
          </cell>
          <cell r="H3575" t="str">
            <v>EA</v>
          </cell>
          <cell r="I3575">
            <v>2131</v>
          </cell>
          <cell r="J3575">
            <v>0.17274600779999999</v>
          </cell>
          <cell r="K3575">
            <v>0.18720000000000001</v>
          </cell>
          <cell r="L3575">
            <v>368.12174262180002</v>
          </cell>
          <cell r="M3575">
            <v>0</v>
          </cell>
          <cell r="N3575">
            <v>0.1785470499</v>
          </cell>
          <cell r="O3575">
            <v>0.18720000000000001</v>
          </cell>
          <cell r="P3575">
            <v>-8.6529501000000009E-3</v>
          </cell>
          <cell r="Q3575">
            <v>0</v>
          </cell>
          <cell r="R3575">
            <v>0</v>
          </cell>
        </row>
        <row r="3576">
          <cell r="E3576" t="str">
            <v>TSY0000164</v>
          </cell>
          <cell r="F3576" t="str">
            <v>吊紧带KT-106-295</v>
          </cell>
          <cell r="G3576" t="str">
            <v>295*35</v>
          </cell>
          <cell r="H3576" t="str">
            <v>EA</v>
          </cell>
          <cell r="I3576">
            <v>200</v>
          </cell>
          <cell r="J3576">
            <v>0.1973844609</v>
          </cell>
          <cell r="K3576">
            <v>0.21390000000000001</v>
          </cell>
          <cell r="L3576">
            <v>39.47689218</v>
          </cell>
          <cell r="M3576">
            <v>0</v>
          </cell>
          <cell r="N3576">
            <v>0.20401289510000001</v>
          </cell>
          <cell r="O3576">
            <v>0.21390000000000001</v>
          </cell>
          <cell r="P3576">
            <v>-9.8871049000000006E-3</v>
          </cell>
          <cell r="Q3576">
            <v>0</v>
          </cell>
          <cell r="R3576">
            <v>0</v>
          </cell>
        </row>
        <row r="3577">
          <cell r="E3577" t="str">
            <v>TSY0000165</v>
          </cell>
          <cell r="F3577" t="str">
            <v>吊紧带KT-106-270</v>
          </cell>
          <cell r="G3577" t="str">
            <v>270*35</v>
          </cell>
          <cell r="H3577" t="str">
            <v>EA</v>
          </cell>
          <cell r="I3577">
            <v>260</v>
          </cell>
          <cell r="J3577">
            <v>0.1783750177</v>
          </cell>
          <cell r="K3577">
            <v>0.1933</v>
          </cell>
          <cell r="L3577">
            <v>46.377504602000002</v>
          </cell>
          <cell r="M3577">
            <v>0</v>
          </cell>
          <cell r="N3577">
            <v>0.18436508939999999</v>
          </cell>
          <cell r="O3577">
            <v>0.1933</v>
          </cell>
          <cell r="P3577">
            <v>-8.9349106000000001E-3</v>
          </cell>
          <cell r="Q3577">
            <v>0</v>
          </cell>
          <cell r="R3577">
            <v>0</v>
          </cell>
        </row>
        <row r="3578">
          <cell r="E3578" t="str">
            <v>TSY0000168</v>
          </cell>
          <cell r="F3578" t="str">
            <v>吊紧带KT-106-380</v>
          </cell>
          <cell r="G3578" t="str">
            <v>380*35</v>
          </cell>
          <cell r="H3578" t="str">
            <v>EA</v>
          </cell>
          <cell r="I3578">
            <v>260</v>
          </cell>
          <cell r="J3578">
            <v>0.25801166549999999</v>
          </cell>
          <cell r="K3578">
            <v>0.27960000000000002</v>
          </cell>
          <cell r="L3578">
            <v>67.083033029999996</v>
          </cell>
          <cell r="M3578">
            <v>0</v>
          </cell>
          <cell r="N3578">
            <v>0.26667604239999998</v>
          </cell>
          <cell r="O3578">
            <v>0.27960000000000002</v>
          </cell>
          <cell r="P3578">
            <v>-1.2923957599999999E-2</v>
          </cell>
          <cell r="Q3578">
            <v>0</v>
          </cell>
          <cell r="R3578">
            <v>0</v>
          </cell>
        </row>
        <row r="3579">
          <cell r="E3579" t="str">
            <v>TSY0000169</v>
          </cell>
          <cell r="F3579" t="str">
            <v>板条KT-15-310</v>
          </cell>
          <cell r="G3579" t="str">
            <v>310mm</v>
          </cell>
          <cell r="H3579" t="str">
            <v>EA</v>
          </cell>
          <cell r="I3579">
            <v>150</v>
          </cell>
          <cell r="J3579">
            <v>0.22211519269999999</v>
          </cell>
          <cell r="K3579">
            <v>0.2407</v>
          </cell>
          <cell r="L3579">
            <v>33.317278905000002</v>
          </cell>
          <cell r="M3579">
            <v>0</v>
          </cell>
          <cell r="N3579">
            <v>0.2295741181</v>
          </cell>
          <cell r="O3579">
            <v>0.2407</v>
          </cell>
          <cell r="P3579">
            <v>-1.1125881900000001E-2</v>
          </cell>
          <cell r="Q3579">
            <v>0</v>
          </cell>
          <cell r="R3579">
            <v>0</v>
          </cell>
        </row>
        <row r="3580">
          <cell r="E3580" t="str">
            <v>TSY0000171</v>
          </cell>
          <cell r="F3580" t="str">
            <v>板条KT-15-450</v>
          </cell>
          <cell r="G3580" t="str">
            <v>450mm</v>
          </cell>
          <cell r="H3580" t="str">
            <v>EA</v>
          </cell>
          <cell r="I3580">
            <v>260</v>
          </cell>
          <cell r="J3580">
            <v>0.3270362456</v>
          </cell>
          <cell r="K3580">
            <v>0.35439999999999999</v>
          </cell>
          <cell r="L3580">
            <v>85.029423855999994</v>
          </cell>
          <cell r="M3580">
            <v>0</v>
          </cell>
          <cell r="N3580">
            <v>0.33801856019999998</v>
          </cell>
          <cell r="O3580">
            <v>0.35439999999999999</v>
          </cell>
          <cell r="P3580">
            <v>-1.6381439800000001E-2</v>
          </cell>
          <cell r="Q3580">
            <v>0</v>
          </cell>
          <cell r="R3580">
            <v>0</v>
          </cell>
        </row>
        <row r="3581">
          <cell r="E3581" t="str">
            <v>TSY0000185</v>
          </cell>
          <cell r="F3581" t="str">
            <v>黑牙管宽10mm</v>
          </cell>
          <cell r="H3581" t="str">
            <v>M</v>
          </cell>
          <cell r="I3581">
            <v>0</v>
          </cell>
          <cell r="J3581">
            <v>9.8799999999999999E-2</v>
          </cell>
          <cell r="K3581">
            <v>9.8799999999999999E-2</v>
          </cell>
          <cell r="L3581">
            <v>0</v>
          </cell>
          <cell r="M3581">
            <v>6771.8</v>
          </cell>
          <cell r="N3581">
            <v>9.4233165199999996E-2</v>
          </cell>
          <cell r="O3581">
            <v>9.8799999999999999E-2</v>
          </cell>
          <cell r="P3581">
            <v>-4.5668347999999999E-3</v>
          </cell>
          <cell r="Q3581">
            <v>638.12814810140003</v>
          </cell>
          <cell r="R3581">
            <v>-6736.8</v>
          </cell>
        </row>
        <row r="3582">
          <cell r="E3582" t="str">
            <v>TSY0000190</v>
          </cell>
          <cell r="F3582" t="str">
            <v>主料OM-ZY9</v>
          </cell>
          <cell r="G3582" t="str">
            <v>宽1500mm</v>
          </cell>
          <cell r="H3582" t="str">
            <v>M</v>
          </cell>
          <cell r="I3582">
            <v>583.75</v>
          </cell>
          <cell r="J3582">
            <v>27.182950057100001</v>
          </cell>
          <cell r="K3582">
            <v>29.4574</v>
          </cell>
          <cell r="L3582">
            <v>15868.0470958321</v>
          </cell>
          <cell r="M3582">
            <v>0</v>
          </cell>
          <cell r="N3582">
            <v>25.286535182400002</v>
          </cell>
          <cell r="O3582">
            <v>29.4574</v>
          </cell>
          <cell r="P3582">
            <v>-4.1708648176000001</v>
          </cell>
          <cell r="Q3582">
            <v>0</v>
          </cell>
          <cell r="R3582">
            <v>0</v>
          </cell>
        </row>
        <row r="3583">
          <cell r="E3583" t="str">
            <v>TSY0000191</v>
          </cell>
          <cell r="F3583" t="str">
            <v>辅料OM-ZY8</v>
          </cell>
          <cell r="G3583" t="str">
            <v>宽1400mm</v>
          </cell>
          <cell r="H3583" t="str">
            <v>M</v>
          </cell>
          <cell r="I3583">
            <v>1693.02</v>
          </cell>
          <cell r="J3583">
            <v>19.508671748299999</v>
          </cell>
          <cell r="K3583">
            <v>21.140999999999998</v>
          </cell>
          <cell r="L3583">
            <v>33028.571443306901</v>
          </cell>
          <cell r="M3583">
            <v>1752.9</v>
          </cell>
          <cell r="N3583">
            <v>20.163799045400001</v>
          </cell>
          <cell r="O3583">
            <v>21.140999999999998</v>
          </cell>
          <cell r="P3583">
            <v>-0.9772009546</v>
          </cell>
          <cell r="Q3583">
            <v>35345.123346681699</v>
          </cell>
          <cell r="R3583">
            <v>-2091.65</v>
          </cell>
        </row>
        <row r="3584">
          <cell r="E3584" t="str">
            <v>TSY0000192</v>
          </cell>
          <cell r="F3584" t="str">
            <v>辅料OM-ZY7</v>
          </cell>
          <cell r="G3584" t="str">
            <v>宽1500mm</v>
          </cell>
          <cell r="H3584" t="str">
            <v>M</v>
          </cell>
          <cell r="I3584">
            <v>1089.8</v>
          </cell>
          <cell r="J3584">
            <v>16.5112701318</v>
          </cell>
          <cell r="K3584">
            <v>17.892800000000001</v>
          </cell>
          <cell r="L3584">
            <v>17993.982189635601</v>
          </cell>
          <cell r="M3584">
            <v>1118.9000000000001</v>
          </cell>
          <cell r="N3584">
            <v>17.0657406726</v>
          </cell>
          <cell r="O3584">
            <v>17.892800000000001</v>
          </cell>
          <cell r="P3584">
            <v>-0.82705932739999999</v>
          </cell>
          <cell r="Q3584">
            <v>19094.857238572102</v>
          </cell>
          <cell r="R3584">
            <v>-787.5</v>
          </cell>
        </row>
        <row r="3585">
          <cell r="E3585" t="str">
            <v>TSY0000193</v>
          </cell>
          <cell r="F3585" t="str">
            <v>主料OM-ZY6</v>
          </cell>
          <cell r="G3585" t="str">
            <v>宽1500mm</v>
          </cell>
          <cell r="H3585" t="str">
            <v>M</v>
          </cell>
          <cell r="I3585">
            <v>1198.9000000000001</v>
          </cell>
          <cell r="J3585">
            <v>23.479246120300001</v>
          </cell>
          <cell r="K3585">
            <v>25.4438</v>
          </cell>
          <cell r="L3585">
            <v>28149.268173627701</v>
          </cell>
          <cell r="M3585">
            <v>2407.5</v>
          </cell>
          <cell r="N3585">
            <v>24.267710616900001</v>
          </cell>
          <cell r="O3585">
            <v>25.4438</v>
          </cell>
          <cell r="P3585">
            <v>-1.1760893831000001</v>
          </cell>
          <cell r="Q3585">
            <v>58424.513310186798</v>
          </cell>
          <cell r="R3585">
            <v>-1673.7</v>
          </cell>
        </row>
        <row r="3586">
          <cell r="E3586" t="str">
            <v>TSY0000195</v>
          </cell>
          <cell r="F3586" t="str">
            <v>辅料EM800</v>
          </cell>
          <cell r="G3586" t="str">
            <v>宽1500mm</v>
          </cell>
          <cell r="H3586" t="str">
            <v>M</v>
          </cell>
          <cell r="I3586">
            <v>595.70000000000005</v>
          </cell>
          <cell r="J3586">
            <v>16.5112701318</v>
          </cell>
          <cell r="K3586">
            <v>17.892800000000001</v>
          </cell>
          <cell r="L3586">
            <v>9835.7636175132993</v>
          </cell>
          <cell r="M3586">
            <v>0</v>
          </cell>
          <cell r="N3586">
            <v>15.834605352200001</v>
          </cell>
          <cell r="O3586">
            <v>17.892800000000001</v>
          </cell>
          <cell r="P3586">
            <v>-2.0581946478000002</v>
          </cell>
          <cell r="Q3586">
            <v>0</v>
          </cell>
          <cell r="R3586">
            <v>0</v>
          </cell>
        </row>
        <row r="3587">
          <cell r="E3587" t="str">
            <v>TSY0000196</v>
          </cell>
          <cell r="F3587" t="str">
            <v>新H3000辅料97741</v>
          </cell>
          <cell r="G3587" t="str">
            <v>宽1500</v>
          </cell>
          <cell r="H3587" t="str">
            <v>M</v>
          </cell>
          <cell r="I3587">
            <v>12</v>
          </cell>
          <cell r="J3587">
            <v>28.393464015700001</v>
          </cell>
          <cell r="K3587">
            <v>30.769200000000001</v>
          </cell>
          <cell r="L3587">
            <v>340.7215681884</v>
          </cell>
          <cell r="M3587">
            <v>0</v>
          </cell>
          <cell r="N3587">
            <v>29.346954523800001</v>
          </cell>
          <cell r="O3587">
            <v>30.769200000000001</v>
          </cell>
          <cell r="P3587">
            <v>-1.4222454762000001</v>
          </cell>
          <cell r="Q3587">
            <v>0</v>
          </cell>
          <cell r="R3587">
            <v>0</v>
          </cell>
        </row>
        <row r="3588">
          <cell r="E3588" t="str">
            <v>TSY0000197</v>
          </cell>
          <cell r="F3588" t="str">
            <v>辅料GM700</v>
          </cell>
          <cell r="G3588" t="str">
            <v>宽1500mm</v>
          </cell>
          <cell r="H3588" t="str">
            <v>M</v>
          </cell>
          <cell r="I3588">
            <v>1778.2</v>
          </cell>
          <cell r="J3588">
            <v>16.5112701318</v>
          </cell>
          <cell r="K3588">
            <v>17.892800000000001</v>
          </cell>
          <cell r="L3588">
            <v>29360.340548366799</v>
          </cell>
          <cell r="M3588">
            <v>472.4</v>
          </cell>
          <cell r="N3588">
            <v>15.3586706413</v>
          </cell>
          <cell r="O3588">
            <v>17.892800000000001</v>
          </cell>
          <cell r="P3588">
            <v>-2.5341293587</v>
          </cell>
          <cell r="Q3588">
            <v>7255.4360109501004</v>
          </cell>
          <cell r="R3588">
            <v>-1217.2</v>
          </cell>
        </row>
        <row r="3589">
          <cell r="E3589" t="str">
            <v>TSY0000198</v>
          </cell>
          <cell r="F3589" t="str">
            <v>辅料GM200</v>
          </cell>
          <cell r="G3589" t="str">
            <v>宽1500mm</v>
          </cell>
          <cell r="H3589" t="str">
            <v>M</v>
          </cell>
          <cell r="I3589">
            <v>1204.7</v>
          </cell>
          <cell r="J3589">
            <v>27.917674263399999</v>
          </cell>
          <cell r="K3589">
            <v>30.253599999999999</v>
          </cell>
          <cell r="L3589">
            <v>33632.422185117997</v>
          </cell>
          <cell r="M3589">
            <v>1001.3</v>
          </cell>
          <cell r="N3589">
            <v>25.969439497100002</v>
          </cell>
          <cell r="O3589">
            <v>30.253599999999999</v>
          </cell>
          <cell r="P3589">
            <v>-4.2841605028999998</v>
          </cell>
          <cell r="Q3589">
            <v>26003.1997684462</v>
          </cell>
          <cell r="R3589">
            <v>-1710.2</v>
          </cell>
        </row>
        <row r="3590">
          <cell r="E3590" t="str">
            <v>TSY0000199</v>
          </cell>
          <cell r="F3590" t="str">
            <v>PVC辅料GM100</v>
          </cell>
          <cell r="G3590" t="str">
            <v>宽1400mm</v>
          </cell>
          <cell r="H3590" t="str">
            <v>M</v>
          </cell>
          <cell r="I3590">
            <v>38.4</v>
          </cell>
          <cell r="J3590">
            <v>16.831016348199999</v>
          </cell>
          <cell r="K3590">
            <v>18.2393</v>
          </cell>
          <cell r="L3590">
            <v>646.31102777089995</v>
          </cell>
          <cell r="M3590">
            <v>0</v>
          </cell>
          <cell r="N3590">
            <v>15.6562490578</v>
          </cell>
          <cell r="O3590">
            <v>18.2393</v>
          </cell>
          <cell r="P3590">
            <v>-2.5830509421999999</v>
          </cell>
          <cell r="Q3590">
            <v>0</v>
          </cell>
          <cell r="R3590">
            <v>0</v>
          </cell>
        </row>
        <row r="3591">
          <cell r="E3591" t="str">
            <v>TSY0000200</v>
          </cell>
          <cell r="F3591" t="str">
            <v>辅料OM-ZY5</v>
          </cell>
          <cell r="G3591" t="str">
            <v>宽1500mm</v>
          </cell>
          <cell r="H3591" t="str">
            <v>M</v>
          </cell>
          <cell r="I3591">
            <v>7024.1</v>
          </cell>
          <cell r="J3591">
            <v>24.558078159499999</v>
          </cell>
          <cell r="K3591">
            <v>26.6129</v>
          </cell>
          <cell r="L3591">
            <v>172498.39680014399</v>
          </cell>
          <cell r="M3591">
            <v>0</v>
          </cell>
          <cell r="N3591">
            <v>22.844866124399999</v>
          </cell>
          <cell r="O3591">
            <v>26.6129</v>
          </cell>
          <cell r="P3591">
            <v>-3.7680338756</v>
          </cell>
          <cell r="Q3591">
            <v>0</v>
          </cell>
          <cell r="R3591">
            <v>-11.9</v>
          </cell>
        </row>
        <row r="3592">
          <cell r="E3592" t="str">
            <v>TSY0000201</v>
          </cell>
          <cell r="F3592" t="str">
            <v>主料OM-ZY4</v>
          </cell>
          <cell r="G3592" t="str">
            <v>宽1500mm</v>
          </cell>
          <cell r="H3592" t="str">
            <v>M</v>
          </cell>
          <cell r="I3592">
            <v>559.79999999999995</v>
          </cell>
          <cell r="J3592">
            <v>27.182950057100001</v>
          </cell>
          <cell r="K3592">
            <v>29.4574</v>
          </cell>
          <cell r="L3592">
            <v>15217.015441964601</v>
          </cell>
          <cell r="M3592">
            <v>0</v>
          </cell>
          <cell r="N3592">
            <v>25.286535182400002</v>
          </cell>
          <cell r="O3592">
            <v>29.4574</v>
          </cell>
          <cell r="P3592">
            <v>-4.1708648176000001</v>
          </cell>
          <cell r="Q3592">
            <v>0</v>
          </cell>
          <cell r="R3592">
            <v>0</v>
          </cell>
        </row>
        <row r="3593">
          <cell r="E3593" t="str">
            <v>TSY0000205</v>
          </cell>
          <cell r="F3593" t="str">
            <v>辅料皮革EM100</v>
          </cell>
          <cell r="G3593" t="str">
            <v>宽1400mm</v>
          </cell>
          <cell r="H3593" t="str">
            <v>M</v>
          </cell>
          <cell r="I3593">
            <v>55.2</v>
          </cell>
          <cell r="J3593">
            <v>17.351561343</v>
          </cell>
          <cell r="K3593">
            <v>18.8034</v>
          </cell>
          <cell r="L3593">
            <v>957.80618613360002</v>
          </cell>
          <cell r="M3593">
            <v>371.5</v>
          </cell>
          <cell r="N3593">
            <v>16.140767761500001</v>
          </cell>
          <cell r="O3593">
            <v>18.8034</v>
          </cell>
          <cell r="P3593">
            <v>-2.6626322385000001</v>
          </cell>
          <cell r="Q3593">
            <v>5996.2952233973001</v>
          </cell>
          <cell r="R3593">
            <v>-42.3</v>
          </cell>
        </row>
        <row r="3594">
          <cell r="E3594" t="str">
            <v>TSY0000206</v>
          </cell>
          <cell r="F3594" t="str">
            <v>主料EM200</v>
          </cell>
          <cell r="G3594" t="str">
            <v>宽1500mm</v>
          </cell>
          <cell r="H3594" t="str">
            <v>M</v>
          </cell>
          <cell r="I3594">
            <v>240.1</v>
          </cell>
          <cell r="J3594">
            <v>18.739712088499999</v>
          </cell>
          <cell r="K3594">
            <v>20.307700000000001</v>
          </cell>
          <cell r="L3594">
            <v>4499.4048724489003</v>
          </cell>
          <cell r="M3594">
            <v>358.1</v>
          </cell>
          <cell r="N3594">
            <v>17.432181786699999</v>
          </cell>
          <cell r="O3594">
            <v>20.307700000000001</v>
          </cell>
          <cell r="P3594">
            <v>-2.8755182132999999</v>
          </cell>
          <cell r="Q3594">
            <v>6242.4642978172997</v>
          </cell>
          <cell r="R3594">
            <v>-12.3</v>
          </cell>
        </row>
        <row r="3595">
          <cell r="E3595" t="str">
            <v>TSY0000210</v>
          </cell>
          <cell r="F3595" t="str">
            <v>辅料DQ0182</v>
          </cell>
          <cell r="G3595" t="str">
            <v>宽1500 M4</v>
          </cell>
          <cell r="H3595" t="str">
            <v>M</v>
          </cell>
          <cell r="I3595">
            <v>35.299999999999997</v>
          </cell>
          <cell r="J3595">
            <v>20.301347072599999</v>
          </cell>
          <cell r="K3595">
            <v>22</v>
          </cell>
          <cell r="L3595">
            <v>716.63755166279998</v>
          </cell>
          <cell r="M3595">
            <v>0</v>
          </cell>
          <cell r="N3595">
            <v>20.9830934676</v>
          </cell>
          <cell r="O3595">
            <v>22</v>
          </cell>
          <cell r="P3595">
            <v>-1.0169065324</v>
          </cell>
          <cell r="Q3595">
            <v>0</v>
          </cell>
          <cell r="R3595">
            <v>0</v>
          </cell>
        </row>
        <row r="3596">
          <cell r="E3596" t="str">
            <v>TSY0000211</v>
          </cell>
          <cell r="F3596" t="str">
            <v>主料DQ0280</v>
          </cell>
          <cell r="G3596" t="str">
            <v>M4奥铃</v>
          </cell>
          <cell r="H3596" t="str">
            <v>M</v>
          </cell>
          <cell r="I3596">
            <v>1038.8</v>
          </cell>
          <cell r="J3596">
            <v>22.6083183308</v>
          </cell>
          <cell r="K3596">
            <v>24.5</v>
          </cell>
          <cell r="L3596">
            <v>23485.521082035</v>
          </cell>
          <cell r="M3596">
            <v>0</v>
          </cell>
          <cell r="N3596">
            <v>23.367535907099999</v>
          </cell>
          <cell r="O3596">
            <v>24.5</v>
          </cell>
          <cell r="P3596">
            <v>-1.1324640929000001</v>
          </cell>
          <cell r="Q3596">
            <v>0</v>
          </cell>
          <cell r="R3596">
            <v>0</v>
          </cell>
        </row>
        <row r="3597">
          <cell r="E3597" t="str">
            <v>TSY0000223</v>
          </cell>
          <cell r="F3597" t="str">
            <v>VT辅料OM-ZY3</v>
          </cell>
          <cell r="G3597" t="str">
            <v>宽1500mm</v>
          </cell>
          <cell r="H3597" t="str">
            <v>M</v>
          </cell>
          <cell r="I3597">
            <v>559.01</v>
          </cell>
          <cell r="J3597">
            <v>16.397213472800001</v>
          </cell>
          <cell r="K3597">
            <v>17.769200000000001</v>
          </cell>
          <cell r="L3597">
            <v>9166.2063034299008</v>
          </cell>
          <cell r="M3597">
            <v>0</v>
          </cell>
          <cell r="N3597">
            <v>16.9478538384</v>
          </cell>
          <cell r="O3597">
            <v>17.769200000000001</v>
          </cell>
          <cell r="P3597">
            <v>-0.82134616159999996</v>
          </cell>
          <cell r="Q3597">
            <v>0</v>
          </cell>
          <cell r="R3597">
            <v>0</v>
          </cell>
        </row>
        <row r="3598">
          <cell r="E3598" t="str">
            <v>TSY0000238</v>
          </cell>
          <cell r="F3598" t="str">
            <v>复合布料主料KQ0197</v>
          </cell>
          <cell r="G3598" t="str">
            <v>宽1500mm</v>
          </cell>
          <cell r="H3598" t="str">
            <v>M</v>
          </cell>
          <cell r="I3598">
            <v>374.26</v>
          </cell>
          <cell r="J3598">
            <v>29.835228773299999</v>
          </cell>
          <cell r="K3598">
            <v>32.331600000000002</v>
          </cell>
          <cell r="L3598">
            <v>11166.132720695299</v>
          </cell>
          <cell r="M3598">
            <v>0</v>
          </cell>
          <cell r="N3598">
            <v>30.837135670799999</v>
          </cell>
          <cell r="O3598">
            <v>32.331600000000002</v>
          </cell>
          <cell r="P3598">
            <v>-1.4944643291999999</v>
          </cell>
          <cell r="Q3598">
            <v>0</v>
          </cell>
          <cell r="R3598">
            <v>-24.56</v>
          </cell>
        </row>
        <row r="3599">
          <cell r="E3599" t="str">
            <v>TSY0000239</v>
          </cell>
          <cell r="F3599" t="str">
            <v>辅料DQ0250</v>
          </cell>
          <cell r="G3599" t="str">
            <v>宽1500mm</v>
          </cell>
          <cell r="H3599" t="str">
            <v>M</v>
          </cell>
          <cell r="I3599">
            <v>453.72</v>
          </cell>
          <cell r="J3599">
            <v>30.917382851100001</v>
          </cell>
          <cell r="K3599">
            <v>33.504300000000001</v>
          </cell>
          <cell r="L3599">
            <v>14027.8349472011</v>
          </cell>
          <cell r="M3599">
            <v>0</v>
          </cell>
          <cell r="N3599">
            <v>31.955629930299999</v>
          </cell>
          <cell r="O3599">
            <v>33.504300000000001</v>
          </cell>
          <cell r="P3599">
            <v>-1.5486700697</v>
          </cell>
          <cell r="Q3599">
            <v>0</v>
          </cell>
          <cell r="R3599">
            <v>-35.159999999999997</v>
          </cell>
        </row>
        <row r="3600">
          <cell r="E3600" t="str">
            <v>TSY0000240</v>
          </cell>
          <cell r="F3600" t="str">
            <v>辅料DQ0133</v>
          </cell>
          <cell r="G3600" t="str">
            <v>宽1500mm</v>
          </cell>
          <cell r="H3600" t="str">
            <v>M</v>
          </cell>
          <cell r="I3600">
            <v>174</v>
          </cell>
          <cell r="J3600">
            <v>29.062301122899999</v>
          </cell>
          <cell r="K3600">
            <v>31.494</v>
          </cell>
          <cell r="L3600">
            <v>5056.8403953846</v>
          </cell>
          <cell r="M3600">
            <v>6.88</v>
          </cell>
          <cell r="N3600">
            <v>30.038252075799999</v>
          </cell>
          <cell r="O3600">
            <v>31.494</v>
          </cell>
          <cell r="P3600">
            <v>-1.4557479242</v>
          </cell>
          <cell r="Q3600">
            <v>206.66317428150001</v>
          </cell>
          <cell r="R3600">
            <v>-41.58</v>
          </cell>
        </row>
        <row r="3601">
          <cell r="E3601" t="str">
            <v>TSY0000241</v>
          </cell>
          <cell r="F3601" t="str">
            <v>刺钩条（红色）215mm</v>
          </cell>
          <cell r="H3601" t="str">
            <v>EA</v>
          </cell>
          <cell r="I3601">
            <v>7800</v>
          </cell>
          <cell r="J3601">
            <v>1.1451805326</v>
          </cell>
          <cell r="K3601">
            <v>1.2410000000000001</v>
          </cell>
          <cell r="L3601">
            <v>8932.4081542799995</v>
          </cell>
          <cell r="M3601">
            <v>4000</v>
          </cell>
          <cell r="N3601">
            <v>1.183637227</v>
          </cell>
          <cell r="O3601">
            <v>1.2410000000000001</v>
          </cell>
          <cell r="P3601">
            <v>-5.7362772999999999E-2</v>
          </cell>
          <cell r="Q3601">
            <v>4734.5489079999998</v>
          </cell>
          <cell r="R3601">
            <v>-3706</v>
          </cell>
        </row>
        <row r="3602">
          <cell r="E3602" t="str">
            <v>TSY0000242</v>
          </cell>
          <cell r="F3602" t="str">
            <v>刺钩条（红色）258mm</v>
          </cell>
          <cell r="H3602" t="str">
            <v>EA</v>
          </cell>
          <cell r="I3602">
            <v>3736</v>
          </cell>
          <cell r="J3602">
            <v>1.4238626606</v>
          </cell>
          <cell r="K3602">
            <v>1.5429999999999999</v>
          </cell>
          <cell r="L3602">
            <v>5319.5509000016</v>
          </cell>
          <cell r="M3602">
            <v>8000</v>
          </cell>
          <cell r="N3602">
            <v>1.4716778737</v>
          </cell>
          <cell r="O3602">
            <v>1.5429999999999999</v>
          </cell>
          <cell r="P3602">
            <v>-7.1322126299999997E-2</v>
          </cell>
          <cell r="Q3602">
            <v>11773.4229896</v>
          </cell>
          <cell r="R3602">
            <v>-1853</v>
          </cell>
        </row>
        <row r="3603">
          <cell r="E3603" t="str">
            <v>TSY0000246</v>
          </cell>
          <cell r="F3603" t="str">
            <v>吊紧带KT-135-2-460</v>
          </cell>
          <cell r="G3603" t="str">
            <v>460mm</v>
          </cell>
          <cell r="H3603" t="str">
            <v>EA</v>
          </cell>
          <cell r="I3603">
            <v>589</v>
          </cell>
          <cell r="J3603">
            <v>0.29436953259999998</v>
          </cell>
          <cell r="K3603">
            <v>0.31900000000000001</v>
          </cell>
          <cell r="L3603">
            <v>173.38365470139999</v>
          </cell>
          <cell r="M3603">
            <v>0</v>
          </cell>
          <cell r="N3603">
            <v>0.30425485530000002</v>
          </cell>
          <cell r="O3603">
            <v>0.31900000000000001</v>
          </cell>
          <cell r="P3603">
            <v>-1.4745144700000001E-2</v>
          </cell>
          <cell r="Q3603">
            <v>0</v>
          </cell>
          <cell r="R3603">
            <v>0</v>
          </cell>
        </row>
        <row r="3604">
          <cell r="E3604" t="str">
            <v>TSY0000247</v>
          </cell>
          <cell r="F3604" t="str">
            <v>黑色拉锁50cm</v>
          </cell>
          <cell r="H3604" t="str">
            <v>EA</v>
          </cell>
          <cell r="I3604">
            <v>0</v>
          </cell>
          <cell r="J3604">
            <v>0.59830000000000005</v>
          </cell>
          <cell r="K3604">
            <v>0.59830000000000005</v>
          </cell>
          <cell r="L3604">
            <v>0</v>
          </cell>
          <cell r="M3604">
            <v>850</v>
          </cell>
          <cell r="N3604">
            <v>0.59830000000000005</v>
          </cell>
          <cell r="O3604">
            <v>0.59830000000000005</v>
          </cell>
          <cell r="P3604">
            <v>0</v>
          </cell>
          <cell r="Q3604">
            <v>508.55500000000001</v>
          </cell>
          <cell r="R3604">
            <v>-850</v>
          </cell>
        </row>
        <row r="3605">
          <cell r="E3605" t="str">
            <v>TSY0000293</v>
          </cell>
          <cell r="F3605" t="str">
            <v>辅料9008</v>
          </cell>
          <cell r="G3605" t="str">
            <v>奥铃升级排半1800用</v>
          </cell>
          <cell r="H3605" t="str">
            <v>M</v>
          </cell>
          <cell r="I3605">
            <v>71</v>
          </cell>
          <cell r="J3605">
            <v>25.498953317400002</v>
          </cell>
          <cell r="K3605">
            <v>27.6325</v>
          </cell>
          <cell r="L3605">
            <v>1810.4256855353999</v>
          </cell>
          <cell r="M3605">
            <v>0</v>
          </cell>
          <cell r="N3605">
            <v>21.101266434900001</v>
          </cell>
          <cell r="O3605">
            <v>27.6325</v>
          </cell>
          <cell r="P3605">
            <v>-6.5312335651</v>
          </cell>
          <cell r="Q3605">
            <v>0</v>
          </cell>
          <cell r="R3605">
            <v>0</v>
          </cell>
        </row>
        <row r="3606">
          <cell r="E3606" t="str">
            <v>TSY0000294</v>
          </cell>
          <cell r="F3606" t="str">
            <v>主料9007</v>
          </cell>
          <cell r="G3606" t="str">
            <v>奥铃升级排半1800用</v>
          </cell>
          <cell r="H3606" t="str">
            <v>M</v>
          </cell>
          <cell r="I3606">
            <v>143</v>
          </cell>
          <cell r="J3606">
            <v>25.498953317400002</v>
          </cell>
          <cell r="K3606">
            <v>27.6325</v>
          </cell>
          <cell r="L3606">
            <v>3646.3503243882001</v>
          </cell>
          <cell r="M3606">
            <v>0</v>
          </cell>
          <cell r="N3606">
            <v>21.9452636808</v>
          </cell>
          <cell r="O3606">
            <v>27.6325</v>
          </cell>
          <cell r="P3606">
            <v>-5.6872363192000002</v>
          </cell>
          <cell r="Q3606">
            <v>0</v>
          </cell>
          <cell r="R3606">
            <v>0</v>
          </cell>
        </row>
        <row r="3607">
          <cell r="E3607" t="str">
            <v>TSY0000302</v>
          </cell>
          <cell r="F3607" t="str">
            <v>黑色拉锁72cm</v>
          </cell>
          <cell r="G3607" t="str">
            <v>720mm</v>
          </cell>
          <cell r="H3607" t="str">
            <v>EA</v>
          </cell>
          <cell r="I3607">
            <v>0</v>
          </cell>
          <cell r="J3607">
            <v>0.55379999999999996</v>
          </cell>
          <cell r="K3607">
            <v>0.55379999999999996</v>
          </cell>
          <cell r="L3607">
            <v>0</v>
          </cell>
          <cell r="M3607">
            <v>3980</v>
          </cell>
          <cell r="N3607">
            <v>0.55379999999999996</v>
          </cell>
          <cell r="O3607">
            <v>0.55379999999999996</v>
          </cell>
          <cell r="P3607">
            <v>0</v>
          </cell>
          <cell r="Q3607">
            <v>2204.1239999999998</v>
          </cell>
          <cell r="R3607">
            <v>-3980</v>
          </cell>
        </row>
        <row r="3608">
          <cell r="E3608" t="str">
            <v>TSY0000306</v>
          </cell>
          <cell r="F3608" t="str">
            <v>拉型布55mm</v>
          </cell>
          <cell r="G3608" t="str">
            <v>550mm</v>
          </cell>
          <cell r="H3608" t="str">
            <v>M</v>
          </cell>
          <cell r="I3608">
            <v>2366</v>
          </cell>
          <cell r="J3608">
            <v>6.0073531600000001E-2</v>
          </cell>
          <cell r="K3608">
            <v>6.5100000000000005E-2</v>
          </cell>
          <cell r="L3608">
            <v>142.13397576560001</v>
          </cell>
          <cell r="M3608">
            <v>0</v>
          </cell>
          <cell r="N3608">
            <v>6.2090881100000002E-2</v>
          </cell>
          <cell r="O3608">
            <v>6.5100000000000005E-2</v>
          </cell>
          <cell r="P3608">
            <v>-3.0091189000000002E-3</v>
          </cell>
          <cell r="Q3608">
            <v>0</v>
          </cell>
          <cell r="R3608">
            <v>0</v>
          </cell>
        </row>
        <row r="3609">
          <cell r="E3609" t="str">
            <v>TSY0000309</v>
          </cell>
          <cell r="F3609" t="str">
            <v>扣条KT-17-20</v>
          </cell>
          <cell r="G3609" t="str">
            <v>20*28</v>
          </cell>
          <cell r="H3609" t="str">
            <v>EA</v>
          </cell>
          <cell r="I3609">
            <v>2863</v>
          </cell>
          <cell r="J3609">
            <v>5.4998194799999997E-2</v>
          </cell>
          <cell r="K3609">
            <v>5.96E-2</v>
          </cell>
          <cell r="L3609">
            <v>157.45983171239999</v>
          </cell>
          <cell r="M3609">
            <v>0</v>
          </cell>
          <cell r="N3609">
            <v>5.6845107800000003E-2</v>
          </cell>
          <cell r="O3609">
            <v>5.96E-2</v>
          </cell>
          <cell r="P3609">
            <v>-2.7548922000000002E-3</v>
          </cell>
          <cell r="Q3609">
            <v>0</v>
          </cell>
          <cell r="R3609">
            <v>0</v>
          </cell>
        </row>
        <row r="3610">
          <cell r="E3610" t="str">
            <v>TSY0000322</v>
          </cell>
          <cell r="F3610" t="str">
            <v>黑色搭扣（硬）</v>
          </cell>
          <cell r="G3610" t="str">
            <v>宽25mm</v>
          </cell>
          <cell r="H3610" t="str">
            <v>M</v>
          </cell>
          <cell r="I3610">
            <v>30.5</v>
          </cell>
          <cell r="J3610">
            <v>0.38987814259999998</v>
          </cell>
          <cell r="K3610">
            <v>0.42249999999999999</v>
          </cell>
          <cell r="L3610">
            <v>11.8912833493</v>
          </cell>
          <cell r="M3610">
            <v>212</v>
          </cell>
          <cell r="N3610">
            <v>0.4029707723</v>
          </cell>
          <cell r="O3610">
            <v>0.42249999999999999</v>
          </cell>
          <cell r="P3610">
            <v>-1.9529227699999999E-2</v>
          </cell>
          <cell r="Q3610">
            <v>85.429803727600003</v>
          </cell>
          <cell r="R3610">
            <v>-230.5</v>
          </cell>
        </row>
        <row r="3611">
          <cell r="E3611" t="str">
            <v>TSY0000323</v>
          </cell>
          <cell r="F3611" t="str">
            <v>黑色搭扣（软）</v>
          </cell>
          <cell r="G3611" t="str">
            <v>宽25mm</v>
          </cell>
          <cell r="H3611" t="str">
            <v>M</v>
          </cell>
          <cell r="I3611">
            <v>20.8</v>
          </cell>
          <cell r="J3611">
            <v>0.38987814259999998</v>
          </cell>
          <cell r="K3611">
            <v>0.42249999999999999</v>
          </cell>
          <cell r="L3611">
            <v>8.1094653661000002</v>
          </cell>
          <cell r="M3611">
            <v>207.75</v>
          </cell>
          <cell r="N3611">
            <v>0.4029707723</v>
          </cell>
          <cell r="O3611">
            <v>0.42249999999999999</v>
          </cell>
          <cell r="P3611">
            <v>-1.9529227699999999E-2</v>
          </cell>
          <cell r="Q3611">
            <v>83.717177945299994</v>
          </cell>
          <cell r="R3611">
            <v>-223.55</v>
          </cell>
        </row>
        <row r="3612">
          <cell r="E3612" t="str">
            <v>TSY0000324</v>
          </cell>
          <cell r="F3612" t="str">
            <v>黑色涤纶线20S/3</v>
          </cell>
          <cell r="H3612" t="str">
            <v>M</v>
          </cell>
          <cell r="I3612">
            <v>2020015.98</v>
          </cell>
          <cell r="J3612">
            <v>2.8606444E-3</v>
          </cell>
          <cell r="K3612">
            <v>3.0999999999999999E-3</v>
          </cell>
          <cell r="L3612">
            <v>5778.5474010975004</v>
          </cell>
          <cell r="M3612">
            <v>0</v>
          </cell>
          <cell r="N3612">
            <v>2.9567085999999999E-3</v>
          </cell>
          <cell r="O3612">
            <v>3.0999999999999999E-3</v>
          </cell>
          <cell r="P3612">
            <v>-1.4329140000000001E-4</v>
          </cell>
          <cell r="Q3612">
            <v>0</v>
          </cell>
          <cell r="R3612">
            <v>-383402.65</v>
          </cell>
        </row>
        <row r="3613">
          <cell r="E3613" t="str">
            <v>TSY0000328</v>
          </cell>
          <cell r="F3613" t="str">
            <v>55g无纺布</v>
          </cell>
          <cell r="G3613" t="str">
            <v>1600mm</v>
          </cell>
          <cell r="H3613" t="str">
            <v>M</v>
          </cell>
          <cell r="I3613">
            <v>1000</v>
          </cell>
          <cell r="J3613">
            <v>1.4127891986000001</v>
          </cell>
          <cell r="K3613">
            <v>1.5309999999999999</v>
          </cell>
          <cell r="L3613">
            <v>1412.7891986</v>
          </cell>
          <cell r="M3613">
            <v>10040</v>
          </cell>
          <cell r="N3613">
            <v>1.4602325499</v>
          </cell>
          <cell r="O3613">
            <v>1.5309999999999999</v>
          </cell>
          <cell r="P3613">
            <v>-7.0767450100000004E-2</v>
          </cell>
          <cell r="Q3613">
            <v>14660.734800996001</v>
          </cell>
          <cell r="R3613">
            <v>-5040</v>
          </cell>
        </row>
        <row r="3614">
          <cell r="E3614" t="str">
            <v>TSY0000333</v>
          </cell>
          <cell r="F3614" t="str">
            <v>光华荣昌标</v>
          </cell>
          <cell r="H3614" t="str">
            <v>EA</v>
          </cell>
          <cell r="I3614">
            <v>974</v>
          </cell>
          <cell r="J3614">
            <v>2.68531454E-2</v>
          </cell>
          <cell r="K3614">
            <v>2.9100000000000001E-2</v>
          </cell>
          <cell r="L3614">
            <v>26.1549636196</v>
          </cell>
          <cell r="M3614">
            <v>3000</v>
          </cell>
          <cell r="N3614">
            <v>2.7754910000000001E-2</v>
          </cell>
          <cell r="O3614">
            <v>2.9100000000000001E-2</v>
          </cell>
          <cell r="P3614">
            <v>-1.34509E-3</v>
          </cell>
          <cell r="Q3614">
            <v>83.26473</v>
          </cell>
          <cell r="R3614">
            <v>-3190</v>
          </cell>
        </row>
        <row r="3615">
          <cell r="E3615" t="str">
            <v>TSY0000334</v>
          </cell>
          <cell r="F3615" t="str">
            <v>写字标50mm*22mm</v>
          </cell>
          <cell r="H3615" t="str">
            <v>EA</v>
          </cell>
          <cell r="I3615">
            <v>36</v>
          </cell>
          <cell r="J3615">
            <v>2.68531454E-2</v>
          </cell>
          <cell r="K3615">
            <v>2.9100000000000001E-2</v>
          </cell>
          <cell r="L3615">
            <v>0.96671323440000001</v>
          </cell>
          <cell r="M3615">
            <v>18000</v>
          </cell>
          <cell r="N3615">
            <v>2.7754910000000001E-2</v>
          </cell>
          <cell r="O3615">
            <v>2.9100000000000001E-2</v>
          </cell>
          <cell r="P3615">
            <v>-1.34509E-3</v>
          </cell>
          <cell r="Q3615">
            <v>499.58837999999997</v>
          </cell>
          <cell r="R3615">
            <v>-16907</v>
          </cell>
        </row>
        <row r="3616">
          <cell r="E3616" t="str">
            <v>TSY0000335</v>
          </cell>
          <cell r="F3616" t="str">
            <v>T1深灰色纯涤纶线20#3</v>
          </cell>
          <cell r="H3616" t="str">
            <v>M</v>
          </cell>
          <cell r="I3616">
            <v>896578</v>
          </cell>
          <cell r="J3616">
            <v>2.8606444E-3</v>
          </cell>
          <cell r="K3616">
            <v>3.0999999999999999E-3</v>
          </cell>
          <cell r="L3616">
            <v>2564.7908348632</v>
          </cell>
          <cell r="M3616">
            <v>0</v>
          </cell>
          <cell r="N3616">
            <v>2.9567085999999999E-3</v>
          </cell>
          <cell r="O3616">
            <v>3.0999999999999999E-3</v>
          </cell>
          <cell r="P3616">
            <v>-1.4329140000000001E-4</v>
          </cell>
          <cell r="Q3616">
            <v>0</v>
          </cell>
          <cell r="R3616">
            <v>-142694</v>
          </cell>
        </row>
        <row r="3617">
          <cell r="E3617" t="str">
            <v>TSY0000345</v>
          </cell>
          <cell r="F3617" t="str">
            <v>主料9001</v>
          </cell>
          <cell r="G3617" t="str">
            <v>宽1500mm</v>
          </cell>
          <cell r="H3617" t="str">
            <v>M</v>
          </cell>
          <cell r="I3617">
            <v>537.75</v>
          </cell>
          <cell r="J3617">
            <v>16.192169867400001</v>
          </cell>
          <cell r="K3617">
            <v>17.547000000000001</v>
          </cell>
          <cell r="L3617">
            <v>8707.3393461943997</v>
          </cell>
          <cell r="M3617">
            <v>0</v>
          </cell>
          <cell r="N3617">
            <v>16.7359245944</v>
          </cell>
          <cell r="O3617">
            <v>17.547000000000001</v>
          </cell>
          <cell r="P3617">
            <v>-0.81107540560000002</v>
          </cell>
          <cell r="Q3617">
            <v>0</v>
          </cell>
          <cell r="R3617">
            <v>-31.02</v>
          </cell>
        </row>
        <row r="3618">
          <cell r="E3618" t="str">
            <v>TSY0000373</v>
          </cell>
          <cell r="F3618" t="str">
            <v>黑色拉锁60cm</v>
          </cell>
          <cell r="H3618" t="str">
            <v>EA</v>
          </cell>
          <cell r="I3618">
            <v>0</v>
          </cell>
          <cell r="J3618">
            <v>0.40200000000000002</v>
          </cell>
          <cell r="K3618">
            <v>0.40200000000000002</v>
          </cell>
          <cell r="L3618">
            <v>0</v>
          </cell>
          <cell r="M3618">
            <v>960</v>
          </cell>
          <cell r="N3618">
            <v>0.40200000000000002</v>
          </cell>
          <cell r="O3618">
            <v>0.40200000000000002</v>
          </cell>
          <cell r="P3618">
            <v>0</v>
          </cell>
          <cell r="Q3618">
            <v>385.92</v>
          </cell>
          <cell r="R3618">
            <v>-960</v>
          </cell>
        </row>
        <row r="3619">
          <cell r="E3619" t="str">
            <v>TSY0000375</v>
          </cell>
          <cell r="F3619" t="str">
            <v>M3038棕色缝纫线20#</v>
          </cell>
          <cell r="G3619" t="str">
            <v>1350米</v>
          </cell>
          <cell r="H3619" t="str">
            <v>M</v>
          </cell>
          <cell r="I3619">
            <v>329920</v>
          </cell>
          <cell r="J3619">
            <v>2.8606444E-3</v>
          </cell>
          <cell r="K3619">
            <v>3.0999999999999999E-3</v>
          </cell>
          <cell r="L3619">
            <v>943.78380044799997</v>
          </cell>
          <cell r="M3619">
            <v>0</v>
          </cell>
          <cell r="N3619">
            <v>2.9567085999999999E-3</v>
          </cell>
          <cell r="O3619">
            <v>3.0999999999999999E-3</v>
          </cell>
          <cell r="P3619">
            <v>-1.4329140000000001E-4</v>
          </cell>
          <cell r="Q3619">
            <v>0</v>
          </cell>
          <cell r="R3619">
            <v>-37430</v>
          </cell>
        </row>
        <row r="3620">
          <cell r="E3620" t="str">
            <v>TSY0000423</v>
          </cell>
          <cell r="F3620" t="str">
            <v>GTL织物主料NM109</v>
          </cell>
          <cell r="G3620" t="str">
            <v>宽1500mm</v>
          </cell>
          <cell r="H3620" t="str">
            <v>M</v>
          </cell>
          <cell r="I3620">
            <v>1167.3699999999999</v>
          </cell>
          <cell r="J3620">
            <v>32.262254815799999</v>
          </cell>
          <cell r="K3620">
            <v>34.9617</v>
          </cell>
          <cell r="L3620">
            <v>37661.9884043204</v>
          </cell>
          <cell r="M3620">
            <v>0</v>
          </cell>
          <cell r="N3620">
            <v>30.011546320499999</v>
          </cell>
          <cell r="O3620">
            <v>34.9617</v>
          </cell>
          <cell r="P3620">
            <v>-4.9501536794999996</v>
          </cell>
          <cell r="Q3620">
            <v>0</v>
          </cell>
          <cell r="R3620">
            <v>-14</v>
          </cell>
        </row>
        <row r="3621">
          <cell r="E3621" t="str">
            <v>TSY0000424</v>
          </cell>
          <cell r="F3621" t="str">
            <v>GTL织物辅料NM110</v>
          </cell>
          <cell r="G3621" t="str">
            <v>宽1500mm</v>
          </cell>
          <cell r="H3621" t="str">
            <v>M</v>
          </cell>
          <cell r="I3621">
            <v>6264.67</v>
          </cell>
          <cell r="J3621">
            <v>24.558078159499999</v>
          </cell>
          <cell r="K3621">
            <v>26.6129</v>
          </cell>
          <cell r="L3621">
            <v>153848.255503475</v>
          </cell>
          <cell r="M3621">
            <v>0</v>
          </cell>
          <cell r="N3621">
            <v>22.844866124399999</v>
          </cell>
          <cell r="O3621">
            <v>26.6129</v>
          </cell>
          <cell r="P3621">
            <v>-3.7680338756</v>
          </cell>
          <cell r="Q3621">
            <v>0</v>
          </cell>
          <cell r="R3621">
            <v>-24.96</v>
          </cell>
        </row>
        <row r="3622">
          <cell r="E3622" t="str">
            <v>TSY0000425</v>
          </cell>
          <cell r="F3622" t="str">
            <v>GTL灰色PU面料EM19</v>
          </cell>
          <cell r="G3622" t="str">
            <v>宽1500mm</v>
          </cell>
          <cell r="H3622" t="str">
            <v>M</v>
          </cell>
          <cell r="I3622">
            <v>679.3</v>
          </cell>
          <cell r="J3622">
            <v>65.247329866300007</v>
          </cell>
          <cell r="K3622">
            <v>70.706699999999998</v>
          </cell>
          <cell r="L3622">
            <v>44322.5111781776</v>
          </cell>
          <cell r="M3622">
            <v>0</v>
          </cell>
          <cell r="N3622">
            <v>67.438422494799994</v>
          </cell>
          <cell r="O3622">
            <v>70.706699999999998</v>
          </cell>
          <cell r="P3622">
            <v>-3.2682775051999999</v>
          </cell>
          <cell r="Q3622">
            <v>0</v>
          </cell>
          <cell r="R3622">
            <v>-2.8</v>
          </cell>
        </row>
        <row r="3623">
          <cell r="E3623" t="str">
            <v>TSY0000426</v>
          </cell>
          <cell r="F3623" t="str">
            <v>GTL毛毡布260g/㎡</v>
          </cell>
          <cell r="G3623" t="str">
            <v>N*1.5mm*3mm</v>
          </cell>
          <cell r="H3623" t="str">
            <v>M</v>
          </cell>
          <cell r="I3623">
            <v>826.57500000000005</v>
          </cell>
          <cell r="J3623">
            <v>8.3295504250000008</v>
          </cell>
          <cell r="K3623">
            <v>9.0265000000000004</v>
          </cell>
          <cell r="L3623">
            <v>6884.9981425444003</v>
          </cell>
          <cell r="M3623">
            <v>1676.1</v>
          </cell>
          <cell r="N3623">
            <v>8.6092678721000002</v>
          </cell>
          <cell r="O3623">
            <v>9.0265000000000004</v>
          </cell>
          <cell r="P3623">
            <v>-0.41723212790000003</v>
          </cell>
          <cell r="Q3623">
            <v>14429.9938804268</v>
          </cell>
          <cell r="R3623">
            <v>-900</v>
          </cell>
        </row>
        <row r="3624">
          <cell r="E3624" t="str">
            <v>TSY0000428</v>
          </cell>
          <cell r="F3624" t="str">
            <v>M2886灰色明线20＃3</v>
          </cell>
          <cell r="H3624" t="str">
            <v>M</v>
          </cell>
          <cell r="I3624">
            <v>286311</v>
          </cell>
          <cell r="J3624">
            <v>7.5668656999999997E-3</v>
          </cell>
          <cell r="K3624">
            <v>8.2000000000000007E-3</v>
          </cell>
          <cell r="L3624">
            <v>2166.4768854326999</v>
          </cell>
          <cell r="M3624">
            <v>0</v>
          </cell>
          <cell r="N3624">
            <v>7.8209712000000004E-3</v>
          </cell>
          <cell r="O3624">
            <v>8.2000000000000007E-3</v>
          </cell>
          <cell r="P3624">
            <v>-3.7902880000000001E-4</v>
          </cell>
          <cell r="Q3624">
            <v>0</v>
          </cell>
          <cell r="R3624">
            <v>-1200</v>
          </cell>
        </row>
        <row r="3625">
          <cell r="E3625" t="str">
            <v>TSY0000429</v>
          </cell>
          <cell r="F3625" t="str">
            <v>棉绳2mm￠（18股）</v>
          </cell>
          <cell r="H3625" t="str">
            <v>M</v>
          </cell>
          <cell r="I3625">
            <v>265</v>
          </cell>
          <cell r="J3625">
            <v>2.6022635799999999E-2</v>
          </cell>
          <cell r="K3625">
            <v>2.8199999999999999E-2</v>
          </cell>
          <cell r="L3625">
            <v>6.895998487</v>
          </cell>
          <cell r="M3625">
            <v>0</v>
          </cell>
          <cell r="N3625">
            <v>2.6896510700000001E-2</v>
          </cell>
          <cell r="O3625">
            <v>2.8199999999999999E-2</v>
          </cell>
          <cell r="P3625">
            <v>-1.3034893E-3</v>
          </cell>
          <cell r="Q3625">
            <v>0</v>
          </cell>
          <cell r="R3625">
            <v>0</v>
          </cell>
        </row>
        <row r="3626">
          <cell r="E3626" t="str">
            <v>TSY0000430</v>
          </cell>
          <cell r="F3626" t="str">
            <v>GTL织物主料NM104</v>
          </cell>
          <cell r="G3626" t="str">
            <v>宽1500mm</v>
          </cell>
          <cell r="H3626" t="str">
            <v>M</v>
          </cell>
          <cell r="I3626">
            <v>2718.3</v>
          </cell>
          <cell r="J3626">
            <v>27.126198564199999</v>
          </cell>
          <cell r="K3626">
            <v>29.395900000000001</v>
          </cell>
          <cell r="L3626">
            <v>73737.145557064898</v>
          </cell>
          <cell r="M3626">
            <v>0</v>
          </cell>
          <cell r="N3626">
            <v>25.233123671800001</v>
          </cell>
          <cell r="O3626">
            <v>29.395900000000001</v>
          </cell>
          <cell r="P3626">
            <v>-4.1627763281999997</v>
          </cell>
          <cell r="Q3626">
            <v>0</v>
          </cell>
          <cell r="R3626">
            <v>0</v>
          </cell>
        </row>
        <row r="3627">
          <cell r="E3627" t="str">
            <v>TSY0000431</v>
          </cell>
          <cell r="F3627" t="str">
            <v>H01129蓝色丝光线20#3</v>
          </cell>
          <cell r="H3627" t="str">
            <v>M</v>
          </cell>
          <cell r="I3627">
            <v>266978</v>
          </cell>
          <cell r="J3627">
            <v>7.5668656999999997E-3</v>
          </cell>
          <cell r="K3627">
            <v>8.2000000000000007E-3</v>
          </cell>
          <cell r="L3627">
            <v>2020.1866708545999</v>
          </cell>
          <cell r="M3627">
            <v>0</v>
          </cell>
          <cell r="N3627">
            <v>7.8209712000000004E-3</v>
          </cell>
          <cell r="O3627">
            <v>8.2000000000000007E-3</v>
          </cell>
          <cell r="P3627">
            <v>-3.7902880000000001E-4</v>
          </cell>
          <cell r="Q3627">
            <v>0</v>
          </cell>
          <cell r="R3627">
            <v>-402</v>
          </cell>
        </row>
        <row r="3628">
          <cell r="E3628" t="str">
            <v>TSY0000432</v>
          </cell>
          <cell r="F3628" t="str">
            <v>GTL灰色PU面料NM101</v>
          </cell>
          <cell r="G3628" t="str">
            <v>宽1500mm</v>
          </cell>
          <cell r="H3628" t="str">
            <v>M</v>
          </cell>
          <cell r="I3628">
            <v>420.35</v>
          </cell>
          <cell r="J3628">
            <v>77.415865022700004</v>
          </cell>
          <cell r="K3628">
            <v>83.8934</v>
          </cell>
          <cell r="L3628">
            <v>32541.758862291899</v>
          </cell>
          <cell r="M3628">
            <v>18</v>
          </cell>
          <cell r="N3628">
            <v>80.015593341599995</v>
          </cell>
          <cell r="O3628">
            <v>83.8934</v>
          </cell>
          <cell r="P3628">
            <v>-3.8778066583999999</v>
          </cell>
          <cell r="Q3628">
            <v>1440.2806801488</v>
          </cell>
          <cell r="R3628">
            <v>0</v>
          </cell>
        </row>
        <row r="3629">
          <cell r="E3629" t="str">
            <v>TSY0000437</v>
          </cell>
          <cell r="F3629" t="str">
            <v>GTL织物主料NM108</v>
          </cell>
          <cell r="H3629" t="str">
            <v>M</v>
          </cell>
          <cell r="I3629">
            <v>82.3</v>
          </cell>
          <cell r="J3629">
            <v>25.5613338203</v>
          </cell>
          <cell r="K3629">
            <v>27.700099999999999</v>
          </cell>
          <cell r="L3629">
            <v>2103.6977734106999</v>
          </cell>
          <cell r="M3629">
            <v>0</v>
          </cell>
          <cell r="N3629">
            <v>24.93</v>
          </cell>
          <cell r="O3629">
            <v>27.700099999999999</v>
          </cell>
          <cell r="P3629">
            <v>-2.7700999999999998</v>
          </cell>
          <cell r="Q3629">
            <v>0</v>
          </cell>
          <cell r="R3629">
            <v>-82.3</v>
          </cell>
        </row>
        <row r="3630">
          <cell r="E3630" t="str">
            <v>TSY0000438</v>
          </cell>
          <cell r="F3630" t="str">
            <v>GTL织物辅料NM106</v>
          </cell>
          <cell r="G3630" t="str">
            <v>宽1500mm</v>
          </cell>
          <cell r="H3630" t="str">
            <v>M</v>
          </cell>
          <cell r="I3630">
            <v>956.64</v>
          </cell>
          <cell r="J3630">
            <v>25.5613338203</v>
          </cell>
          <cell r="K3630">
            <v>27.700099999999999</v>
          </cell>
          <cell r="L3630">
            <v>24452.994385851802</v>
          </cell>
          <cell r="M3630">
            <v>0</v>
          </cell>
          <cell r="N3630">
            <v>23.7776600067</v>
          </cell>
          <cell r="O3630">
            <v>27.700099999999999</v>
          </cell>
          <cell r="P3630">
            <v>-3.9224399932999998</v>
          </cell>
          <cell r="Q3630">
            <v>0</v>
          </cell>
          <cell r="R3630">
            <v>-11.82</v>
          </cell>
        </row>
        <row r="3631">
          <cell r="E3631" t="str">
            <v>TSY0000440</v>
          </cell>
          <cell r="F3631" t="str">
            <v>GTL织物主料NM113</v>
          </cell>
          <cell r="G3631" t="str">
            <v>N*1.5m*3.5m</v>
          </cell>
          <cell r="H3631" t="str">
            <v>M</v>
          </cell>
          <cell r="I3631">
            <v>636.9</v>
          </cell>
          <cell r="J3631">
            <v>24.558078159499999</v>
          </cell>
          <cell r="K3631">
            <v>26.6129</v>
          </cell>
          <cell r="L3631">
            <v>15641.039979785601</v>
          </cell>
          <cell r="M3631">
            <v>0</v>
          </cell>
          <cell r="N3631">
            <v>22.844866124399999</v>
          </cell>
          <cell r="O3631">
            <v>26.6129</v>
          </cell>
          <cell r="P3631">
            <v>-3.7680338756</v>
          </cell>
          <cell r="Q3631">
            <v>0</v>
          </cell>
          <cell r="R3631">
            <v>0</v>
          </cell>
        </row>
        <row r="3632">
          <cell r="E3632" t="str">
            <v>TSY0000442</v>
          </cell>
          <cell r="F3632" t="str">
            <v>GTL织物主料NM102</v>
          </cell>
          <cell r="G3632" t="str">
            <v>N*1.5m*3.5m</v>
          </cell>
          <cell r="H3632" t="str">
            <v>M</v>
          </cell>
          <cell r="I3632">
            <v>1604.2</v>
          </cell>
          <cell r="J3632">
            <v>25.5613338203</v>
          </cell>
          <cell r="K3632">
            <v>27.700099999999999</v>
          </cell>
          <cell r="L3632">
            <v>41005.491714525298</v>
          </cell>
          <cell r="M3632">
            <v>4.8</v>
          </cell>
          <cell r="N3632">
            <v>23.7776600067</v>
          </cell>
          <cell r="O3632">
            <v>27.700099999999999</v>
          </cell>
          <cell r="P3632">
            <v>-3.9224399932999998</v>
          </cell>
          <cell r="Q3632">
            <v>114.1327680322</v>
          </cell>
          <cell r="R3632">
            <v>-358.6</v>
          </cell>
        </row>
        <row r="3633">
          <cell r="E3633" t="str">
            <v>TSY0000443</v>
          </cell>
          <cell r="F3633" t="str">
            <v>GTL蓝色PU面料NM100</v>
          </cell>
          <cell r="G3633" t="str">
            <v>宽1500mm</v>
          </cell>
          <cell r="H3633" t="str">
            <v>M</v>
          </cell>
          <cell r="I3633">
            <v>475.3</v>
          </cell>
          <cell r="J3633">
            <v>71.846005895700003</v>
          </cell>
          <cell r="K3633">
            <v>77.857500000000002</v>
          </cell>
          <cell r="L3633">
            <v>34148.406602226198</v>
          </cell>
          <cell r="M3633">
            <v>0</v>
          </cell>
          <cell r="N3633">
            <v>74.258690893299999</v>
          </cell>
          <cell r="O3633">
            <v>77.857500000000002</v>
          </cell>
          <cell r="P3633">
            <v>-3.5988091067000001</v>
          </cell>
          <cell r="Q3633">
            <v>0</v>
          </cell>
          <cell r="R3633">
            <v>-46.4</v>
          </cell>
        </row>
        <row r="3634">
          <cell r="E3634" t="str">
            <v>TSY0000468</v>
          </cell>
          <cell r="F3634" t="str">
            <v>打孔纸</v>
          </cell>
          <cell r="H3634" t="str">
            <v>EA</v>
          </cell>
          <cell r="I3634">
            <v>400</v>
          </cell>
          <cell r="J3634">
            <v>4.1117610129999997</v>
          </cell>
          <cell r="K3634">
            <v>4.4558</v>
          </cell>
          <cell r="L3634">
            <v>1644.7044052000001</v>
          </cell>
          <cell r="M3634">
            <v>200</v>
          </cell>
          <cell r="N3634">
            <v>4.2498394488000004</v>
          </cell>
          <cell r="O3634">
            <v>4.4558</v>
          </cell>
          <cell r="P3634">
            <v>-0.20596055120000001</v>
          </cell>
          <cell r="Q3634">
            <v>849.96788976000005</v>
          </cell>
          <cell r="R3634">
            <v>-200</v>
          </cell>
        </row>
        <row r="3635">
          <cell r="E3635" t="str">
            <v>TSY0000469</v>
          </cell>
          <cell r="F3635" t="str">
            <v>胶膜</v>
          </cell>
          <cell r="H3635" t="str">
            <v>EA</v>
          </cell>
          <cell r="I3635">
            <v>80</v>
          </cell>
          <cell r="J3635">
            <v>8.5337635207999991</v>
          </cell>
          <cell r="K3635">
            <v>9.2477999999999998</v>
          </cell>
          <cell r="L3635">
            <v>682.70108166399996</v>
          </cell>
          <cell r="M3635">
            <v>780</v>
          </cell>
          <cell r="N3635">
            <v>8.8203387168000003</v>
          </cell>
          <cell r="O3635">
            <v>9.2477999999999998</v>
          </cell>
          <cell r="P3635">
            <v>-0.42746128319999999</v>
          </cell>
          <cell r="Q3635">
            <v>6879.8641991040004</v>
          </cell>
          <cell r="R3635">
            <v>-160</v>
          </cell>
        </row>
        <row r="3636">
          <cell r="E3636" t="str">
            <v>TSY0000473</v>
          </cell>
          <cell r="F3636" t="str">
            <v>布料ZQ0243</v>
          </cell>
          <cell r="G3636" t="str">
            <v>海外出口</v>
          </cell>
          <cell r="H3636" t="str">
            <v>M</v>
          </cell>
          <cell r="I3636">
            <v>396</v>
          </cell>
          <cell r="J3636">
            <v>27.0377031467</v>
          </cell>
          <cell r="K3636">
            <v>29.3</v>
          </cell>
          <cell r="L3636">
            <v>10706.9304460932</v>
          </cell>
          <cell r="M3636">
            <v>0</v>
          </cell>
          <cell r="N3636">
            <v>27.9456653909</v>
          </cell>
          <cell r="O3636">
            <v>29.3</v>
          </cell>
          <cell r="P3636">
            <v>-1.3543346090999999</v>
          </cell>
          <cell r="Q3636">
            <v>0</v>
          </cell>
          <cell r="R3636">
            <v>-65.8</v>
          </cell>
        </row>
        <row r="3637">
          <cell r="E3637" t="str">
            <v>TSY0000475</v>
          </cell>
          <cell r="F3637" t="str">
            <v>KT-135-2-770mm副背</v>
          </cell>
          <cell r="H3637" t="str">
            <v>EA</v>
          </cell>
          <cell r="I3637">
            <v>4400</v>
          </cell>
          <cell r="J3637">
            <v>0.487693724</v>
          </cell>
          <cell r="K3637">
            <v>0.52849999999999997</v>
          </cell>
          <cell r="L3637">
            <v>2145.8523856000002</v>
          </cell>
          <cell r="M3637">
            <v>3000</v>
          </cell>
          <cell r="N3637">
            <v>0.50407113169999995</v>
          </cell>
          <cell r="O3637">
            <v>0.52849999999999997</v>
          </cell>
          <cell r="P3637">
            <v>-2.44288683E-2</v>
          </cell>
          <cell r="Q3637">
            <v>1512.2133951000001</v>
          </cell>
          <cell r="R3637">
            <v>-1900</v>
          </cell>
        </row>
        <row r="3638">
          <cell r="E3638" t="str">
            <v>TSY0000524</v>
          </cell>
          <cell r="F3638" t="str">
            <v>板条KT-16-115</v>
          </cell>
          <cell r="G3638" t="str">
            <v>115mm</v>
          </cell>
          <cell r="H3638" t="str">
            <v>EA</v>
          </cell>
          <cell r="I3638">
            <v>3298</v>
          </cell>
          <cell r="J3638">
            <v>0.122084919</v>
          </cell>
          <cell r="K3638">
            <v>0.1323</v>
          </cell>
          <cell r="L3638">
            <v>402.63606286200002</v>
          </cell>
          <cell r="M3638">
            <v>0</v>
          </cell>
          <cell r="N3638">
            <v>0.12618469390000001</v>
          </cell>
          <cell r="O3638">
            <v>0.1323</v>
          </cell>
          <cell r="P3638">
            <v>-6.1153060999999996E-3</v>
          </cell>
          <cell r="Q3638">
            <v>0</v>
          </cell>
          <cell r="R3638">
            <v>-1250</v>
          </cell>
        </row>
        <row r="3639">
          <cell r="E3639" t="str">
            <v>TSY0000681</v>
          </cell>
          <cell r="F3639" t="str">
            <v>板条KT-15-105</v>
          </cell>
          <cell r="G3639" t="str">
            <v>105mm</v>
          </cell>
          <cell r="H3639" t="str">
            <v>EA</v>
          </cell>
          <cell r="I3639">
            <v>3135</v>
          </cell>
          <cell r="J3639">
            <v>8.2035897900000002E-2</v>
          </cell>
          <cell r="K3639">
            <v>8.8900000000000007E-2</v>
          </cell>
          <cell r="L3639">
            <v>257.18253991649999</v>
          </cell>
          <cell r="M3639">
            <v>0</v>
          </cell>
          <cell r="N3639">
            <v>8.4790773099999994E-2</v>
          </cell>
          <cell r="O3639">
            <v>8.8900000000000007E-2</v>
          </cell>
          <cell r="P3639">
            <v>-4.1092269000000004E-3</v>
          </cell>
          <cell r="Q3639">
            <v>0</v>
          </cell>
          <cell r="R3639">
            <v>-20</v>
          </cell>
        </row>
        <row r="3640">
          <cell r="E3640" t="str">
            <v>TSY0000691</v>
          </cell>
          <cell r="F3640" t="str">
            <v>主料FAWML5010</v>
          </cell>
          <cell r="G3640" t="str">
            <v>500mm*600mmJ7F-AA95</v>
          </cell>
          <cell r="H3640" t="str">
            <v>M</v>
          </cell>
          <cell r="I3640">
            <v>1045</v>
          </cell>
          <cell r="J3640">
            <v>8.3050965297000001</v>
          </cell>
          <cell r="K3640">
            <v>9</v>
          </cell>
          <cell r="L3640">
            <v>8678.8258735364998</v>
          </cell>
          <cell r="M3640">
            <v>0</v>
          </cell>
          <cell r="N3640">
            <v>8.5839927821999993</v>
          </cell>
          <cell r="O3640">
            <v>9</v>
          </cell>
          <cell r="P3640">
            <v>-0.4160072178</v>
          </cell>
          <cell r="Q3640">
            <v>0</v>
          </cell>
          <cell r="R3640">
            <v>-68</v>
          </cell>
        </row>
        <row r="3641">
          <cell r="E3641" t="str">
            <v>TSY0000692</v>
          </cell>
          <cell r="F3641" t="str">
            <v>辅料TR5218</v>
          </cell>
          <cell r="G3641" t="str">
            <v>J7F-AA95</v>
          </cell>
          <cell r="H3641" t="str">
            <v>M</v>
          </cell>
          <cell r="I3641">
            <v>4344</v>
          </cell>
          <cell r="J3641">
            <v>23.346549133500002</v>
          </cell>
          <cell r="K3641">
            <v>25.3</v>
          </cell>
          <cell r="L3641">
            <v>101417.409435924</v>
          </cell>
          <cell r="M3641">
            <v>125.85</v>
          </cell>
          <cell r="N3641">
            <v>24.130557487699999</v>
          </cell>
          <cell r="O3641">
            <v>25.3</v>
          </cell>
          <cell r="P3641">
            <v>-1.1694425123000001</v>
          </cell>
          <cell r="Q3641">
            <v>3036.8306598270001</v>
          </cell>
          <cell r="R3641">
            <v>-2294.85</v>
          </cell>
        </row>
        <row r="3642">
          <cell r="E3642" t="str">
            <v>TSY0000704</v>
          </cell>
          <cell r="F3642" t="str">
            <v>扣条KT-17-120</v>
          </cell>
          <cell r="G3642" t="str">
            <v>120*28</v>
          </cell>
          <cell r="H3642" t="str">
            <v>EA</v>
          </cell>
          <cell r="I3642">
            <v>4230</v>
          </cell>
          <cell r="J3642">
            <v>0.24693820350000001</v>
          </cell>
          <cell r="K3642">
            <v>0.2676</v>
          </cell>
          <cell r="L3642">
            <v>1044.548600805</v>
          </cell>
          <cell r="M3642">
            <v>0</v>
          </cell>
          <cell r="N3642">
            <v>0.25523071870000003</v>
          </cell>
          <cell r="O3642">
            <v>0.2676</v>
          </cell>
          <cell r="P3642">
            <v>-1.23692813E-2</v>
          </cell>
          <cell r="Q3642">
            <v>0</v>
          </cell>
          <cell r="R3642">
            <v>-1550</v>
          </cell>
        </row>
        <row r="3643">
          <cell r="E3643" t="str">
            <v>TSY0000705</v>
          </cell>
          <cell r="F3643" t="str">
            <v>扣条KT-17-30</v>
          </cell>
          <cell r="G3643" t="str">
            <v>30*28</v>
          </cell>
          <cell r="H3643" t="str">
            <v>EA</v>
          </cell>
          <cell r="I3643">
            <v>9531</v>
          </cell>
          <cell r="J3643">
            <v>0.61734550870000005</v>
          </cell>
          <cell r="K3643">
            <v>0.66900000000000004</v>
          </cell>
          <cell r="L3643">
            <v>5883.9200434197001</v>
          </cell>
          <cell r="M3643">
            <v>0</v>
          </cell>
          <cell r="N3643">
            <v>0.63807679679999996</v>
          </cell>
          <cell r="O3643">
            <v>0.66900000000000004</v>
          </cell>
          <cell r="P3643">
            <v>-3.0923203199999999E-2</v>
          </cell>
          <cell r="Q3643">
            <v>0</v>
          </cell>
          <cell r="R3643">
            <v>-3100</v>
          </cell>
        </row>
        <row r="3644">
          <cell r="E3644" t="str">
            <v>TSY0000706</v>
          </cell>
          <cell r="F3644" t="str">
            <v>板条KT-16-180</v>
          </cell>
          <cell r="G3644" t="str">
            <v>180*15</v>
          </cell>
          <cell r="H3644" t="str">
            <v>EA</v>
          </cell>
          <cell r="I3644">
            <v>4315</v>
          </cell>
          <cell r="J3644">
            <v>0.1910172202</v>
          </cell>
          <cell r="K3644">
            <v>0.20699999999999999</v>
          </cell>
          <cell r="L3644">
            <v>824.23930516300004</v>
          </cell>
          <cell r="M3644">
            <v>0</v>
          </cell>
          <cell r="N3644">
            <v>0.197431834</v>
          </cell>
          <cell r="O3644">
            <v>0.20699999999999999</v>
          </cell>
          <cell r="P3644">
            <v>-9.5681659999999995E-3</v>
          </cell>
          <cell r="Q3644">
            <v>0</v>
          </cell>
          <cell r="R3644">
            <v>-1550</v>
          </cell>
        </row>
        <row r="3645">
          <cell r="E3645" t="str">
            <v>TSY0000708</v>
          </cell>
          <cell r="F3645" t="str">
            <v>主料T796</v>
          </cell>
          <cell r="H3645" t="str">
            <v>M</v>
          </cell>
          <cell r="I3645">
            <v>702.2</v>
          </cell>
          <cell r="J3645">
            <v>24.825409988899999</v>
          </cell>
          <cell r="K3645">
            <v>26.9026</v>
          </cell>
          <cell r="L3645">
            <v>17432.402894205599</v>
          </cell>
          <cell r="M3645">
            <v>0</v>
          </cell>
          <cell r="N3645">
            <v>25.659080469199999</v>
          </cell>
          <cell r="O3645">
            <v>26.9026</v>
          </cell>
          <cell r="P3645">
            <v>-1.2435195308</v>
          </cell>
          <cell r="Q3645">
            <v>0</v>
          </cell>
          <cell r="R3645">
            <v>0</v>
          </cell>
        </row>
        <row r="3646">
          <cell r="E3646" t="str">
            <v>TSY0000709</v>
          </cell>
          <cell r="F3646" t="str">
            <v>辅料5368</v>
          </cell>
          <cell r="H3646" t="str">
            <v>M</v>
          </cell>
          <cell r="I3646">
            <v>2792.24</v>
          </cell>
          <cell r="J3646">
            <v>19.599012742700001</v>
          </cell>
          <cell r="K3646">
            <v>21.238900000000001</v>
          </cell>
          <cell r="L3646">
            <v>54725.147340676602</v>
          </cell>
          <cell r="M3646">
            <v>0</v>
          </cell>
          <cell r="N3646">
            <v>20.257173811299999</v>
          </cell>
          <cell r="O3646">
            <v>21.238900000000001</v>
          </cell>
          <cell r="P3646">
            <v>-0.98172618869999995</v>
          </cell>
          <cell r="Q3646">
            <v>0</v>
          </cell>
          <cell r="R3646">
            <v>0</v>
          </cell>
        </row>
        <row r="3647">
          <cell r="E3647" t="str">
            <v>TSY0000710</v>
          </cell>
          <cell r="F3647" t="str">
            <v>主料5369</v>
          </cell>
          <cell r="H3647" t="str">
            <v>M</v>
          </cell>
          <cell r="I3647">
            <v>724.47</v>
          </cell>
          <cell r="J3647">
            <v>24.825409988899999</v>
          </cell>
          <cell r="K3647">
            <v>26.9026</v>
          </cell>
          <cell r="L3647">
            <v>17985.264774658401</v>
          </cell>
          <cell r="M3647">
            <v>0</v>
          </cell>
          <cell r="N3647">
            <v>25.659080469199999</v>
          </cell>
          <cell r="O3647">
            <v>26.9026</v>
          </cell>
          <cell r="P3647">
            <v>-1.2435195308</v>
          </cell>
          <cell r="Q3647">
            <v>0</v>
          </cell>
          <cell r="R3647">
            <v>0</v>
          </cell>
        </row>
        <row r="3648">
          <cell r="E3648" t="str">
            <v>TSY0000711</v>
          </cell>
          <cell r="F3648" t="str">
            <v>主料T796-1</v>
          </cell>
          <cell r="H3648" t="str">
            <v>M</v>
          </cell>
          <cell r="I3648">
            <v>270</v>
          </cell>
          <cell r="J3648">
            <v>24.825409988899999</v>
          </cell>
          <cell r="K3648">
            <v>26.9026</v>
          </cell>
          <cell r="L3648">
            <v>6702.8606970029996</v>
          </cell>
          <cell r="M3648">
            <v>0</v>
          </cell>
          <cell r="N3648">
            <v>25.659080469199999</v>
          </cell>
          <cell r="O3648">
            <v>26.9026</v>
          </cell>
          <cell r="P3648">
            <v>-1.2435195308</v>
          </cell>
          <cell r="Q3648">
            <v>0</v>
          </cell>
          <cell r="R3648">
            <v>0</v>
          </cell>
        </row>
        <row r="3649">
          <cell r="E3649" t="str">
            <v>TSY0000724</v>
          </cell>
          <cell r="F3649" t="str">
            <v>KT-135-2-380mm*25mm正背</v>
          </cell>
          <cell r="G3649" t="str">
            <v>J7F-AA95正背护面</v>
          </cell>
          <cell r="H3649" t="str">
            <v>EA</v>
          </cell>
          <cell r="I3649">
            <v>562</v>
          </cell>
          <cell r="J3649">
            <v>0.20476676890000001</v>
          </cell>
          <cell r="K3649">
            <v>0.22189999999999999</v>
          </cell>
          <cell r="L3649">
            <v>115.0789241218</v>
          </cell>
          <cell r="M3649">
            <v>0</v>
          </cell>
          <cell r="N3649">
            <v>0.21164311089999999</v>
          </cell>
          <cell r="O3649">
            <v>0.22189999999999999</v>
          </cell>
          <cell r="P3649">
            <v>-1.02568891E-2</v>
          </cell>
          <cell r="Q3649">
            <v>0</v>
          </cell>
          <cell r="R3649">
            <v>0</v>
          </cell>
        </row>
        <row r="3650">
          <cell r="E3650" t="str">
            <v>TSY0000725</v>
          </cell>
          <cell r="F3650" t="str">
            <v>KT-135-2-175mm*25mm正背</v>
          </cell>
          <cell r="G3650" t="str">
            <v>J7F-AA95正背护面</v>
          </cell>
          <cell r="H3650" t="str">
            <v>EA</v>
          </cell>
          <cell r="I3650">
            <v>1000</v>
          </cell>
          <cell r="J3650">
            <v>9.4308984999999998E-2</v>
          </cell>
          <cell r="K3650">
            <v>0.1022</v>
          </cell>
          <cell r="L3650">
            <v>94.308985000000007</v>
          </cell>
          <cell r="M3650">
            <v>0</v>
          </cell>
          <cell r="N3650">
            <v>9.7476006899999995E-2</v>
          </cell>
          <cell r="O3650">
            <v>0.1022</v>
          </cell>
          <cell r="P3650">
            <v>-4.7239930999999997E-3</v>
          </cell>
          <cell r="Q3650">
            <v>0</v>
          </cell>
          <cell r="R3650">
            <v>0</v>
          </cell>
        </row>
        <row r="3651">
          <cell r="E3651" t="str">
            <v>TSY0000726</v>
          </cell>
          <cell r="F3651" t="str">
            <v>KT-135-2-290mm*25mm正背</v>
          </cell>
          <cell r="G3651" t="str">
            <v>J7F-AA95正背护面</v>
          </cell>
          <cell r="H3651" t="str">
            <v>EA</v>
          </cell>
          <cell r="I3651">
            <v>500</v>
          </cell>
          <cell r="J3651">
            <v>0.15622809360000001</v>
          </cell>
          <cell r="K3651">
            <v>0.16930000000000001</v>
          </cell>
          <cell r="L3651">
            <v>78.114046799999997</v>
          </cell>
          <cell r="M3651">
            <v>0</v>
          </cell>
          <cell r="N3651">
            <v>0.161474442</v>
          </cell>
          <cell r="O3651">
            <v>0.16930000000000001</v>
          </cell>
          <cell r="P3651">
            <v>-7.8255579999999998E-3</v>
          </cell>
          <cell r="Q3651">
            <v>0</v>
          </cell>
          <cell r="R3651">
            <v>0</v>
          </cell>
        </row>
        <row r="3652">
          <cell r="E3652" t="str">
            <v>TSY0000727</v>
          </cell>
          <cell r="F3652" t="str">
            <v>KT-135-2-820mm*25mm正座</v>
          </cell>
          <cell r="G3652" t="str">
            <v>J7F-AA95正座护面</v>
          </cell>
          <cell r="H3652" t="str">
            <v>EA</v>
          </cell>
          <cell r="I3652">
            <v>500</v>
          </cell>
          <cell r="J3652">
            <v>0.44183113540000002</v>
          </cell>
          <cell r="K3652">
            <v>0.4788</v>
          </cell>
          <cell r="L3652">
            <v>220.9155677</v>
          </cell>
          <cell r="M3652">
            <v>0</v>
          </cell>
          <cell r="N3652">
            <v>0.45666841600000002</v>
          </cell>
          <cell r="O3652">
            <v>0.4788</v>
          </cell>
          <cell r="P3652">
            <v>-2.2131583999999999E-2</v>
          </cell>
          <cell r="Q3652">
            <v>0</v>
          </cell>
          <cell r="R3652">
            <v>0</v>
          </cell>
        </row>
        <row r="3653">
          <cell r="E3653" t="str">
            <v>TSY0000728</v>
          </cell>
          <cell r="F3653" t="str">
            <v>KT-135-2-390mm*25mm副背</v>
          </cell>
          <cell r="G3653" t="str">
            <v>J7F-AA95副背护面</v>
          </cell>
          <cell r="H3653" t="str">
            <v>EA</v>
          </cell>
          <cell r="I3653">
            <v>500</v>
          </cell>
          <cell r="J3653">
            <v>0.20993438449999999</v>
          </cell>
          <cell r="K3653">
            <v>0.22750000000000001</v>
          </cell>
          <cell r="L3653">
            <v>104.96719225</v>
          </cell>
          <cell r="M3653">
            <v>0</v>
          </cell>
          <cell r="N3653">
            <v>0.21698426200000001</v>
          </cell>
          <cell r="O3653">
            <v>0.22750000000000001</v>
          </cell>
          <cell r="P3653">
            <v>-1.0515738E-2</v>
          </cell>
          <cell r="Q3653">
            <v>0</v>
          </cell>
          <cell r="R3653">
            <v>0</v>
          </cell>
        </row>
        <row r="3654">
          <cell r="E3654" t="str">
            <v>TSY0000729</v>
          </cell>
          <cell r="F3654" t="str">
            <v>KT-135-2-320mm*25mm副背</v>
          </cell>
          <cell r="G3654" t="str">
            <v>J7F-AA95副背护面</v>
          </cell>
          <cell r="H3654" t="str">
            <v>EA</v>
          </cell>
          <cell r="I3654">
            <v>500</v>
          </cell>
          <cell r="J3654">
            <v>0.1724691713</v>
          </cell>
          <cell r="K3654">
            <v>0.18690000000000001</v>
          </cell>
          <cell r="L3654">
            <v>86.23458565</v>
          </cell>
          <cell r="M3654">
            <v>0</v>
          </cell>
          <cell r="N3654">
            <v>0.1782609168</v>
          </cell>
          <cell r="O3654">
            <v>0.18690000000000001</v>
          </cell>
          <cell r="P3654">
            <v>-8.6390831999999997E-3</v>
          </cell>
          <cell r="Q3654">
            <v>0</v>
          </cell>
          <cell r="R3654">
            <v>0</v>
          </cell>
        </row>
        <row r="3655">
          <cell r="E3655" t="str">
            <v>TSY0000730</v>
          </cell>
          <cell r="F3655" t="str">
            <v>KT-135-2-180mm*25mm副背</v>
          </cell>
          <cell r="G3655" t="str">
            <v>J7F-AA95副背护面</v>
          </cell>
          <cell r="H3655" t="str">
            <v>EA</v>
          </cell>
          <cell r="I3655">
            <v>1000</v>
          </cell>
          <cell r="J3655">
            <v>9.6985071699999995E-2</v>
          </cell>
          <cell r="K3655">
            <v>0.1051</v>
          </cell>
          <cell r="L3655">
            <v>96.985071700000006</v>
          </cell>
          <cell r="M3655">
            <v>0</v>
          </cell>
          <cell r="N3655">
            <v>0.10024196019999999</v>
          </cell>
          <cell r="O3655">
            <v>0.1051</v>
          </cell>
          <cell r="P3655">
            <v>-4.8580398E-3</v>
          </cell>
          <cell r="Q3655">
            <v>0</v>
          </cell>
          <cell r="R3655">
            <v>0</v>
          </cell>
        </row>
        <row r="3656">
          <cell r="E3656" t="str">
            <v>TSY0000743</v>
          </cell>
          <cell r="F3656" t="str">
            <v>板条KT-15-1240</v>
          </cell>
          <cell r="G3656" t="str">
            <v>1240mm*15mmX3000分体座</v>
          </cell>
          <cell r="H3656" t="str">
            <v>EA</v>
          </cell>
          <cell r="I3656">
            <v>1960</v>
          </cell>
          <cell r="J3656">
            <v>1.0763405102000001</v>
          </cell>
          <cell r="K3656">
            <v>1.1664000000000001</v>
          </cell>
          <cell r="L3656">
            <v>2109.6273999919999</v>
          </cell>
          <cell r="M3656">
            <v>0</v>
          </cell>
          <cell r="N3656">
            <v>1.1124854646</v>
          </cell>
          <cell r="O3656">
            <v>1.1664000000000001</v>
          </cell>
          <cell r="P3656">
            <v>-5.3914535399999998E-2</v>
          </cell>
          <cell r="Q3656">
            <v>0</v>
          </cell>
          <cell r="R3656">
            <v>-470</v>
          </cell>
        </row>
        <row r="3657">
          <cell r="E3657" t="str">
            <v>TSY0000753</v>
          </cell>
          <cell r="F3657" t="str">
            <v>KT-135-2-420mm*25mm正背</v>
          </cell>
          <cell r="G3657" t="str">
            <v>J7F-AA95正背护面</v>
          </cell>
          <cell r="H3657" t="str">
            <v>EA</v>
          </cell>
          <cell r="I3657">
            <v>1000</v>
          </cell>
          <cell r="J3657">
            <v>0.22626774099999999</v>
          </cell>
          <cell r="K3657">
            <v>0.2452</v>
          </cell>
          <cell r="L3657">
            <v>226.267741</v>
          </cell>
          <cell r="M3657">
            <v>0</v>
          </cell>
          <cell r="N3657">
            <v>0.2338661145</v>
          </cell>
          <cell r="O3657">
            <v>0.2452</v>
          </cell>
          <cell r="P3657">
            <v>-1.13338855E-2</v>
          </cell>
          <cell r="Q3657">
            <v>0</v>
          </cell>
          <cell r="R3657">
            <v>0</v>
          </cell>
        </row>
        <row r="3658">
          <cell r="E3658" t="str">
            <v>TSY0000754</v>
          </cell>
          <cell r="F3658" t="str">
            <v>KT-135-2-420mm*25mm副背</v>
          </cell>
          <cell r="G3658" t="str">
            <v>J7F-AA95副背护面</v>
          </cell>
          <cell r="H3658" t="str">
            <v>EA</v>
          </cell>
          <cell r="I3658">
            <v>1624</v>
          </cell>
          <cell r="J3658">
            <v>0.22636001989999999</v>
          </cell>
          <cell r="K3658">
            <v>0.24529999999999999</v>
          </cell>
          <cell r="L3658">
            <v>367.6086723176</v>
          </cell>
          <cell r="M3658">
            <v>0</v>
          </cell>
          <cell r="N3658">
            <v>0.23396149220000001</v>
          </cell>
          <cell r="O3658">
            <v>0.24529999999999999</v>
          </cell>
          <cell r="P3658">
            <v>-1.13385078E-2</v>
          </cell>
          <cell r="Q3658">
            <v>0</v>
          </cell>
          <cell r="R3658">
            <v>0</v>
          </cell>
        </row>
        <row r="3659">
          <cell r="E3659" t="str">
            <v>TSY0000755</v>
          </cell>
          <cell r="F3659" t="str">
            <v>KT-135-2-290mm*25mm副背</v>
          </cell>
          <cell r="G3659" t="str">
            <v>J7F-AA95副背护面</v>
          </cell>
          <cell r="H3659" t="str">
            <v>EA</v>
          </cell>
          <cell r="I3659">
            <v>500</v>
          </cell>
          <cell r="J3659">
            <v>0.15622809360000001</v>
          </cell>
          <cell r="K3659">
            <v>0.16930000000000001</v>
          </cell>
          <cell r="L3659">
            <v>78.114046799999997</v>
          </cell>
          <cell r="M3659">
            <v>0</v>
          </cell>
          <cell r="N3659">
            <v>0.161474442</v>
          </cell>
          <cell r="O3659">
            <v>0.16930000000000001</v>
          </cell>
          <cell r="P3659">
            <v>-7.8255579999999998E-3</v>
          </cell>
          <cell r="Q3659">
            <v>0</v>
          </cell>
          <cell r="R3659">
            <v>0</v>
          </cell>
        </row>
        <row r="3660">
          <cell r="E3660" t="str">
            <v>TSY0000756</v>
          </cell>
          <cell r="F3660" t="str">
            <v>KT-135-2-280mm*25mm正背</v>
          </cell>
          <cell r="G3660" t="str">
            <v>J7F-AA95正背护面</v>
          </cell>
          <cell r="H3660" t="str">
            <v>EA</v>
          </cell>
          <cell r="I3660">
            <v>500</v>
          </cell>
          <cell r="J3660">
            <v>0.15087592029999999</v>
          </cell>
          <cell r="K3660">
            <v>0.16350000000000001</v>
          </cell>
          <cell r="L3660">
            <v>75.437960149999995</v>
          </cell>
          <cell r="M3660">
            <v>0</v>
          </cell>
          <cell r="N3660">
            <v>0.15594253550000001</v>
          </cell>
          <cell r="O3660">
            <v>0.16350000000000001</v>
          </cell>
          <cell r="P3660">
            <v>-7.5574644999999996E-3</v>
          </cell>
          <cell r="Q3660">
            <v>0</v>
          </cell>
          <cell r="R3660">
            <v>0</v>
          </cell>
        </row>
        <row r="3661">
          <cell r="E3661" t="str">
            <v>TSY0000757</v>
          </cell>
          <cell r="F3661" t="str">
            <v>KT-135-2-280mm*25mm正座</v>
          </cell>
          <cell r="G3661" t="str">
            <v>J7F-AA95正座护面</v>
          </cell>
          <cell r="H3661" t="str">
            <v>EA</v>
          </cell>
          <cell r="I3661">
            <v>360</v>
          </cell>
          <cell r="J3661">
            <v>0.15087592029999999</v>
          </cell>
          <cell r="K3661">
            <v>0.16350000000000001</v>
          </cell>
          <cell r="L3661">
            <v>54.315331307999998</v>
          </cell>
          <cell r="M3661">
            <v>0</v>
          </cell>
          <cell r="N3661">
            <v>0.15594253550000001</v>
          </cell>
          <cell r="O3661">
            <v>0.16350000000000001</v>
          </cell>
          <cell r="P3661">
            <v>-7.5574644999999996E-3</v>
          </cell>
          <cell r="Q3661">
            <v>0</v>
          </cell>
          <cell r="R3661">
            <v>0</v>
          </cell>
        </row>
        <row r="3662">
          <cell r="E3662" t="str">
            <v>TSY0000758</v>
          </cell>
          <cell r="F3662" t="str">
            <v>KT-135-2-270mm*25mm副背</v>
          </cell>
          <cell r="G3662" t="str">
            <v>J7F-AA95副背护面</v>
          </cell>
          <cell r="H3662" t="str">
            <v>EA</v>
          </cell>
          <cell r="I3662">
            <v>500</v>
          </cell>
          <cell r="J3662">
            <v>0.14552374700000001</v>
          </cell>
          <cell r="K3662">
            <v>0.15770000000000001</v>
          </cell>
          <cell r="L3662">
            <v>72.761873499999993</v>
          </cell>
          <cell r="M3662">
            <v>0</v>
          </cell>
          <cell r="N3662">
            <v>0.1504106291</v>
          </cell>
          <cell r="O3662">
            <v>0.15770000000000001</v>
          </cell>
          <cell r="P3662">
            <v>-7.2893708999999998E-3</v>
          </cell>
          <cell r="Q3662">
            <v>0</v>
          </cell>
          <cell r="R3662">
            <v>0</v>
          </cell>
        </row>
        <row r="3663">
          <cell r="E3663" t="str">
            <v>TSY0000774</v>
          </cell>
          <cell r="F3663" t="str">
            <v>2019款EST正司机背绣花片</v>
          </cell>
          <cell r="H3663" t="str">
            <v>EA</v>
          </cell>
          <cell r="I3663">
            <v>20</v>
          </cell>
          <cell r="J3663">
            <v>13.8228978711</v>
          </cell>
          <cell r="K3663">
            <v>14.896473</v>
          </cell>
          <cell r="L3663">
            <v>276.45795742199999</v>
          </cell>
          <cell r="M3663">
            <v>0</v>
          </cell>
          <cell r="N3663">
            <v>14.296200815800001</v>
          </cell>
          <cell r="O3663">
            <v>14.896473</v>
          </cell>
          <cell r="P3663">
            <v>-0.60027218419999995</v>
          </cell>
          <cell r="Q3663">
            <v>0</v>
          </cell>
          <cell r="R3663">
            <v>0</v>
          </cell>
        </row>
        <row r="3664">
          <cell r="E3664" t="str">
            <v>TSY0000775</v>
          </cell>
          <cell r="F3664" t="str">
            <v>2019款EST副司机背绣花片</v>
          </cell>
          <cell r="H3664" t="str">
            <v>EA</v>
          </cell>
          <cell r="I3664">
            <v>20</v>
          </cell>
          <cell r="J3664">
            <v>13.8228978711</v>
          </cell>
          <cell r="K3664">
            <v>14.896473</v>
          </cell>
          <cell r="L3664">
            <v>276.45795742199999</v>
          </cell>
          <cell r="M3664">
            <v>0</v>
          </cell>
          <cell r="N3664">
            <v>14.296200815800001</v>
          </cell>
          <cell r="O3664">
            <v>14.896473</v>
          </cell>
          <cell r="P3664">
            <v>-0.60027218419999995</v>
          </cell>
          <cell r="Q3664">
            <v>0</v>
          </cell>
          <cell r="R3664">
            <v>0</v>
          </cell>
        </row>
        <row r="3665">
          <cell r="E3665" t="str">
            <v>TSY0000776</v>
          </cell>
          <cell r="F3665" t="str">
            <v>2019款EST正司机座绣花片</v>
          </cell>
          <cell r="H3665" t="str">
            <v>EA</v>
          </cell>
          <cell r="I3665">
            <v>20</v>
          </cell>
          <cell r="J3665">
            <v>13.8333253812</v>
          </cell>
          <cell r="K3665">
            <v>14.907773000000001</v>
          </cell>
          <cell r="L3665">
            <v>276.66650762400002</v>
          </cell>
          <cell r="M3665">
            <v>0</v>
          </cell>
          <cell r="N3665">
            <v>14.306978495699999</v>
          </cell>
          <cell r="O3665">
            <v>14.907773000000001</v>
          </cell>
          <cell r="P3665">
            <v>-0.60079450430000003</v>
          </cell>
          <cell r="Q3665">
            <v>0</v>
          </cell>
          <cell r="R3665">
            <v>0</v>
          </cell>
        </row>
        <row r="3666">
          <cell r="E3666" t="str">
            <v>TSY0000777</v>
          </cell>
          <cell r="F3666" t="str">
            <v>2019款EST副司机座绣花片</v>
          </cell>
          <cell r="H3666" t="str">
            <v>EA</v>
          </cell>
          <cell r="I3666">
            <v>20</v>
          </cell>
          <cell r="J3666">
            <v>13.8333253812</v>
          </cell>
          <cell r="K3666">
            <v>14.907773000000001</v>
          </cell>
          <cell r="L3666">
            <v>276.66650762400002</v>
          </cell>
          <cell r="M3666">
            <v>0</v>
          </cell>
          <cell r="N3666">
            <v>14.306978495699999</v>
          </cell>
          <cell r="O3666">
            <v>14.907773000000001</v>
          </cell>
          <cell r="P3666">
            <v>-0.60079450430000003</v>
          </cell>
          <cell r="Q3666">
            <v>0</v>
          </cell>
          <cell r="R3666">
            <v>0</v>
          </cell>
        </row>
        <row r="3667">
          <cell r="E3667" t="str">
            <v>TSY0000780</v>
          </cell>
          <cell r="F3667" t="str">
            <v>KT-135-2-325mm*25mm正背</v>
          </cell>
          <cell r="G3667" t="str">
            <v>J7F-AA95正背护面</v>
          </cell>
          <cell r="H3667" t="str">
            <v>EA</v>
          </cell>
          <cell r="I3667">
            <v>500</v>
          </cell>
          <cell r="J3667">
            <v>0.17514525789999999</v>
          </cell>
          <cell r="K3667">
            <v>0.1898</v>
          </cell>
          <cell r="L3667">
            <v>87.572628949999995</v>
          </cell>
          <cell r="M3667">
            <v>0</v>
          </cell>
          <cell r="N3667">
            <v>0.18102687000000001</v>
          </cell>
          <cell r="O3667">
            <v>0.1898</v>
          </cell>
          <cell r="P3667">
            <v>-8.7731300000000005E-3</v>
          </cell>
          <cell r="Q3667">
            <v>0</v>
          </cell>
          <cell r="R3667">
            <v>0</v>
          </cell>
        </row>
        <row r="3668">
          <cell r="E3668" t="str">
            <v>TSY0000781</v>
          </cell>
          <cell r="F3668" t="str">
            <v>KT-135-2-400mm*25mm正座</v>
          </cell>
          <cell r="G3668" t="str">
            <v>J7F-AA95正座护面</v>
          </cell>
          <cell r="H3668" t="str">
            <v>EA</v>
          </cell>
          <cell r="I3668">
            <v>500</v>
          </cell>
          <cell r="J3668">
            <v>0.2154711155</v>
          </cell>
          <cell r="K3668">
            <v>0.23350000000000001</v>
          </cell>
          <cell r="L3668">
            <v>107.73555775</v>
          </cell>
          <cell r="M3668">
            <v>0</v>
          </cell>
          <cell r="N3668">
            <v>0.22270692380000001</v>
          </cell>
          <cell r="O3668">
            <v>0.23350000000000001</v>
          </cell>
          <cell r="P3668">
            <v>-1.07930762E-2</v>
          </cell>
          <cell r="Q3668">
            <v>0</v>
          </cell>
          <cell r="R3668">
            <v>0</v>
          </cell>
        </row>
        <row r="3669">
          <cell r="E3669" t="str">
            <v>TSY0000793</v>
          </cell>
          <cell r="F3669" t="str">
            <v>扣条KT-17-110</v>
          </cell>
          <cell r="G3669" t="str">
            <v>110mm</v>
          </cell>
          <cell r="H3669" t="str">
            <v>EA</v>
          </cell>
          <cell r="I3669">
            <v>2450</v>
          </cell>
          <cell r="J3669">
            <v>0.1167327457</v>
          </cell>
          <cell r="K3669">
            <v>0.1265</v>
          </cell>
          <cell r="L3669">
            <v>285.99522696499997</v>
          </cell>
          <cell r="M3669">
            <v>0</v>
          </cell>
          <cell r="N3669">
            <v>0.1206527874</v>
          </cell>
          <cell r="O3669">
            <v>0.1265</v>
          </cell>
          <cell r="P3669">
            <v>-5.8472126000000003E-3</v>
          </cell>
          <cell r="Q3669">
            <v>0</v>
          </cell>
          <cell r="R3669">
            <v>0</v>
          </cell>
        </row>
        <row r="3670">
          <cell r="E3670" t="str">
            <v>TSY0000794</v>
          </cell>
          <cell r="F3670" t="str">
            <v>板条KT-16-110</v>
          </cell>
          <cell r="G3670" t="str">
            <v>110mm</v>
          </cell>
          <cell r="H3670" t="str">
            <v>EA</v>
          </cell>
          <cell r="I3670">
            <v>2752</v>
          </cell>
          <cell r="J3670">
            <v>0.22636001989999999</v>
          </cell>
          <cell r="K3670">
            <v>0.24529999999999999</v>
          </cell>
          <cell r="L3670">
            <v>622.94277476479999</v>
          </cell>
          <cell r="M3670">
            <v>0</v>
          </cell>
          <cell r="N3670">
            <v>0.23396149220000001</v>
          </cell>
          <cell r="O3670">
            <v>0.24529999999999999</v>
          </cell>
          <cell r="P3670">
            <v>-1.13385078E-2</v>
          </cell>
          <cell r="Q3670">
            <v>0</v>
          </cell>
          <cell r="R3670">
            <v>0</v>
          </cell>
        </row>
        <row r="3671">
          <cell r="E3671" t="str">
            <v>TSY0000795</v>
          </cell>
          <cell r="F3671" t="str">
            <v>尾帘PP板450*55mm*1mm</v>
          </cell>
          <cell r="H3671" t="str">
            <v>EA</v>
          </cell>
          <cell r="I3671">
            <v>2815</v>
          </cell>
          <cell r="J3671">
            <v>0.81205388290000002</v>
          </cell>
          <cell r="K3671">
            <v>0.88</v>
          </cell>
          <cell r="L3671">
            <v>2285.9316803635002</v>
          </cell>
          <cell r="M3671">
            <v>0</v>
          </cell>
          <cell r="N3671">
            <v>0.83932373869999999</v>
          </cell>
          <cell r="O3671">
            <v>0.88</v>
          </cell>
          <cell r="P3671">
            <v>-4.0676261300000002E-2</v>
          </cell>
          <cell r="Q3671">
            <v>0</v>
          </cell>
          <cell r="R3671">
            <v>0</v>
          </cell>
        </row>
        <row r="3672">
          <cell r="E3672" t="str">
            <v>TSY0000873</v>
          </cell>
          <cell r="F3672" t="str">
            <v>吊紧带KT-135-2-570</v>
          </cell>
          <cell r="G3672" t="str">
            <v>570mm</v>
          </cell>
          <cell r="H3672" t="str">
            <v>EA</v>
          </cell>
          <cell r="I3672">
            <v>2</v>
          </cell>
          <cell r="J3672">
            <v>0.30701173500000001</v>
          </cell>
          <cell r="K3672">
            <v>0.3327</v>
          </cell>
          <cell r="L3672">
            <v>0.61402347000000002</v>
          </cell>
          <cell r="M3672">
            <v>0</v>
          </cell>
          <cell r="N3672">
            <v>0.31732159980000002</v>
          </cell>
          <cell r="O3672">
            <v>0.3327</v>
          </cell>
          <cell r="P3672">
            <v>-1.53784002E-2</v>
          </cell>
          <cell r="Q3672">
            <v>0</v>
          </cell>
          <cell r="R3672">
            <v>0</v>
          </cell>
        </row>
        <row r="3673">
          <cell r="E3673" t="str">
            <v>TSY0000877</v>
          </cell>
          <cell r="F3673" t="str">
            <v>绝缘纸板条410*121</v>
          </cell>
          <cell r="G3673" t="str">
            <v>H4副背护面用</v>
          </cell>
          <cell r="H3673" t="str">
            <v>EA</v>
          </cell>
          <cell r="I3673">
            <v>0</v>
          </cell>
          <cell r="J3673">
            <v>1.115</v>
          </cell>
          <cell r="K3673">
            <v>1.115</v>
          </cell>
          <cell r="L3673">
            <v>0</v>
          </cell>
          <cell r="M3673">
            <v>950</v>
          </cell>
          <cell r="N3673">
            <v>1.115</v>
          </cell>
          <cell r="O3673">
            <v>1.115</v>
          </cell>
          <cell r="P3673">
            <v>0</v>
          </cell>
          <cell r="Q3673">
            <v>1059.25</v>
          </cell>
          <cell r="R3673">
            <v>-950</v>
          </cell>
        </row>
        <row r="3674">
          <cell r="E3674" t="str">
            <v>TSY0000878</v>
          </cell>
          <cell r="F3674" t="str">
            <v>3C标识布标</v>
          </cell>
          <cell r="G3674" t="str">
            <v>19mm*28mm</v>
          </cell>
          <cell r="H3674" t="str">
            <v>EA</v>
          </cell>
          <cell r="I3674">
            <v>0</v>
          </cell>
          <cell r="J3674">
            <v>7.7000000000000002E-3</v>
          </cell>
          <cell r="K3674">
            <v>7.7000000000000002E-3</v>
          </cell>
          <cell r="L3674">
            <v>0</v>
          </cell>
          <cell r="M3674">
            <v>12000</v>
          </cell>
          <cell r="N3674">
            <v>7.3440826999999998E-3</v>
          </cell>
          <cell r="O3674">
            <v>7.7000000000000002E-3</v>
          </cell>
          <cell r="P3674">
            <v>-3.5591730000000002E-4</v>
          </cell>
          <cell r="Q3674">
            <v>88.128992400000001</v>
          </cell>
          <cell r="R3674">
            <v>-9219</v>
          </cell>
        </row>
        <row r="3675">
          <cell r="E3675" t="str">
            <v>TSY0010002</v>
          </cell>
          <cell r="F3675" t="str">
            <v>KT-135-2-330mm</v>
          </cell>
          <cell r="G3675" t="str">
            <v>330mm*25mm*N轩德E6正背</v>
          </cell>
          <cell r="H3675" t="str">
            <v>EA</v>
          </cell>
          <cell r="I3675">
            <v>4078</v>
          </cell>
          <cell r="J3675">
            <v>0.18151249859999999</v>
          </cell>
          <cell r="K3675">
            <v>0.19670000000000001</v>
          </cell>
          <cell r="L3675">
            <v>740.20796929079995</v>
          </cell>
          <cell r="M3675">
            <v>0</v>
          </cell>
          <cell r="N3675">
            <v>0.18760793110000001</v>
          </cell>
          <cell r="O3675">
            <v>0.19670000000000001</v>
          </cell>
          <cell r="P3675">
            <v>-9.0920688999999999E-3</v>
          </cell>
          <cell r="Q3675">
            <v>0</v>
          </cell>
          <cell r="R3675">
            <v>0</v>
          </cell>
        </row>
        <row r="3676">
          <cell r="E3676" t="str">
            <v>TSY0010008</v>
          </cell>
          <cell r="F3676" t="str">
            <v>吊紧带KT-135-2-340mm</v>
          </cell>
          <cell r="G3676" t="str">
            <v>340mm</v>
          </cell>
          <cell r="H3676" t="str">
            <v>EA</v>
          </cell>
          <cell r="I3676">
            <v>1838</v>
          </cell>
          <cell r="J3676">
            <v>0.18704922960000001</v>
          </cell>
          <cell r="K3676">
            <v>0.20269999999999999</v>
          </cell>
          <cell r="L3676">
            <v>343.79648400479999</v>
          </cell>
          <cell r="M3676">
            <v>0</v>
          </cell>
          <cell r="N3676">
            <v>0.193330593</v>
          </cell>
          <cell r="O3676">
            <v>0.20269999999999999</v>
          </cell>
          <cell r="P3676">
            <v>-9.3694069999999997E-3</v>
          </cell>
          <cell r="Q3676">
            <v>0</v>
          </cell>
          <cell r="R3676">
            <v>-80</v>
          </cell>
        </row>
        <row r="3677">
          <cell r="E3677" t="str">
            <v>TSY0010046</v>
          </cell>
          <cell r="F3677" t="str">
            <v>仿麂皮绒主面料</v>
          </cell>
          <cell r="G3677" t="str">
            <v>FDDQ0436DK0A1</v>
          </cell>
          <cell r="H3677" t="str">
            <v>M</v>
          </cell>
          <cell r="I3677">
            <v>30</v>
          </cell>
          <cell r="J3677">
            <v>51.468528771599999</v>
          </cell>
          <cell r="K3677">
            <v>55.774999999999999</v>
          </cell>
          <cell r="L3677">
            <v>1544.0558631480001</v>
          </cell>
          <cell r="M3677">
            <v>0</v>
          </cell>
          <cell r="N3677">
            <v>53.1969108252</v>
          </cell>
          <cell r="O3677">
            <v>55.774999999999999</v>
          </cell>
          <cell r="P3677">
            <v>-2.5780891748000001</v>
          </cell>
          <cell r="Q3677">
            <v>0</v>
          </cell>
          <cell r="R3677">
            <v>0</v>
          </cell>
        </row>
        <row r="3678">
          <cell r="E3678" t="str">
            <v>TSY0010047</v>
          </cell>
          <cell r="F3678" t="str">
            <v>机织辅料</v>
          </cell>
          <cell r="G3678" t="str">
            <v>FDVQ0459BK0A1</v>
          </cell>
          <cell r="H3678" t="str">
            <v>M</v>
          </cell>
          <cell r="I3678">
            <v>194.5</v>
          </cell>
          <cell r="J3678">
            <v>33.297900353099998</v>
          </cell>
          <cell r="K3678">
            <v>36.084000000000003</v>
          </cell>
          <cell r="L3678">
            <v>6476.4416186779999</v>
          </cell>
          <cell r="M3678">
            <v>0</v>
          </cell>
          <cell r="N3678">
            <v>34.416088394799999</v>
          </cell>
          <cell r="O3678">
            <v>36.084000000000003</v>
          </cell>
          <cell r="P3678">
            <v>-1.6679116052</v>
          </cell>
          <cell r="Q3678">
            <v>0</v>
          </cell>
          <cell r="R3678">
            <v>0</v>
          </cell>
        </row>
        <row r="3679">
          <cell r="E3679" t="str">
            <v>TSY0010048</v>
          </cell>
          <cell r="F3679" t="str">
            <v>皮革（复合2mmPE）</v>
          </cell>
          <cell r="G3679" t="str">
            <v>PVC辅料 KA-1273</v>
          </cell>
          <cell r="H3679" t="str">
            <v>M</v>
          </cell>
          <cell r="I3679">
            <v>216.4</v>
          </cell>
          <cell r="J3679">
            <v>46.462401141199997</v>
          </cell>
          <cell r="K3679">
            <v>50.35</v>
          </cell>
          <cell r="L3679">
            <v>10054.4636069557</v>
          </cell>
          <cell r="M3679">
            <v>0</v>
          </cell>
          <cell r="N3679">
            <v>48.0226707315</v>
          </cell>
          <cell r="O3679">
            <v>50.35</v>
          </cell>
          <cell r="P3679">
            <v>-2.3273292685000002</v>
          </cell>
          <cell r="Q3679">
            <v>0</v>
          </cell>
          <cell r="R3679">
            <v>0</v>
          </cell>
        </row>
        <row r="3680">
          <cell r="E3680" t="str">
            <v>TSY0010051</v>
          </cell>
          <cell r="F3680" t="str">
            <v>吊紧带（绒布+勾条）250</v>
          </cell>
          <cell r="G3680" t="str">
            <v>H6靠背护面用</v>
          </cell>
          <cell r="H3680" t="str">
            <v>EA</v>
          </cell>
          <cell r="I3680">
            <v>194</v>
          </cell>
          <cell r="J3680">
            <v>2.5773482897000002</v>
          </cell>
          <cell r="K3680">
            <v>2.7930000000000001</v>
          </cell>
          <cell r="L3680">
            <v>500.00556820179997</v>
          </cell>
          <cell r="M3680">
            <v>0</v>
          </cell>
          <cell r="N3680">
            <v>2.6638990934</v>
          </cell>
          <cell r="O3680">
            <v>2.7930000000000001</v>
          </cell>
          <cell r="P3680">
            <v>-0.12910090660000001</v>
          </cell>
          <cell r="Q3680">
            <v>0</v>
          </cell>
          <cell r="R3680">
            <v>0</v>
          </cell>
        </row>
        <row r="3681">
          <cell r="E3681" t="str">
            <v>TSY0010052</v>
          </cell>
          <cell r="F3681" t="str">
            <v>吊紧带（绒布+PP板）210</v>
          </cell>
          <cell r="G3681" t="str">
            <v>H6座垫护面用</v>
          </cell>
          <cell r="H3681" t="str">
            <v>EA</v>
          </cell>
          <cell r="I3681">
            <v>200</v>
          </cell>
          <cell r="J3681">
            <v>2.6677815630000001</v>
          </cell>
          <cell r="K3681">
            <v>2.891</v>
          </cell>
          <cell r="L3681">
            <v>533.55631259999996</v>
          </cell>
          <cell r="M3681">
            <v>0</v>
          </cell>
          <cell r="N3681">
            <v>2.7573692369999998</v>
          </cell>
          <cell r="O3681">
            <v>2.891</v>
          </cell>
          <cell r="P3681">
            <v>-0.13363076300000001</v>
          </cell>
          <cell r="Q3681">
            <v>0</v>
          </cell>
          <cell r="R3681">
            <v>0</v>
          </cell>
        </row>
        <row r="3682">
          <cell r="E3682" t="str">
            <v>TSY0010055</v>
          </cell>
          <cell r="F3682" t="str">
            <v>M3069银灰色缝纫线Tex135</v>
          </cell>
          <cell r="G3682" t="str">
            <v>1350米</v>
          </cell>
          <cell r="H3682" t="str">
            <v>M</v>
          </cell>
          <cell r="I3682">
            <v>16</v>
          </cell>
          <cell r="J3682">
            <v>8.3050964999999994E-3</v>
          </cell>
          <cell r="K3682">
            <v>8.9999999999999993E-3</v>
          </cell>
          <cell r="L3682">
            <v>0.13288154399999999</v>
          </cell>
          <cell r="M3682">
            <v>0</v>
          </cell>
          <cell r="N3682">
            <v>8.5839928000000006E-3</v>
          </cell>
          <cell r="O3682">
            <v>8.9999999999999993E-3</v>
          </cell>
          <cell r="P3682">
            <v>-4.1600719999999999E-4</v>
          </cell>
          <cell r="Q3682">
            <v>0</v>
          </cell>
          <cell r="R3682">
            <v>0</v>
          </cell>
        </row>
        <row r="3683">
          <cell r="E3683" t="str">
            <v>TSY0010056</v>
          </cell>
          <cell r="F3683" t="str">
            <v>暗线黑色涤纶线M1003</v>
          </cell>
          <cell r="G3683" t="str">
            <v>3股30#</v>
          </cell>
          <cell r="H3683" t="str">
            <v>M</v>
          </cell>
          <cell r="I3683">
            <v>618596.62</v>
          </cell>
          <cell r="J3683">
            <v>6.1826829999999996E-3</v>
          </cell>
          <cell r="K3683">
            <v>6.7000000000000002E-3</v>
          </cell>
          <cell r="L3683">
            <v>3824.5868063315002</v>
          </cell>
          <cell r="M3683">
            <v>0</v>
          </cell>
          <cell r="N3683">
            <v>6.3903056999999996E-3</v>
          </cell>
          <cell r="O3683">
            <v>6.7000000000000002E-3</v>
          </cell>
          <cell r="P3683">
            <v>-3.096943E-4</v>
          </cell>
          <cell r="Q3683">
            <v>0</v>
          </cell>
          <cell r="R3683">
            <v>-27455</v>
          </cell>
        </row>
        <row r="3684">
          <cell r="E3684" t="str">
            <v>TSY0010059</v>
          </cell>
          <cell r="F3684" t="str">
            <v>箭型条JX-01-1240mm</v>
          </cell>
          <cell r="G3684" t="str">
            <v>H6座垫护面用</v>
          </cell>
          <cell r="H3684" t="str">
            <v>EA</v>
          </cell>
          <cell r="I3684">
            <v>116</v>
          </cell>
          <cell r="J3684">
            <v>0.9333082922</v>
          </cell>
          <cell r="K3684">
            <v>1.0114000000000001</v>
          </cell>
          <cell r="L3684">
            <v>108.26376189520001</v>
          </cell>
          <cell r="M3684">
            <v>0</v>
          </cell>
          <cell r="N3684">
            <v>0.96465003329999999</v>
          </cell>
          <cell r="O3684">
            <v>1.0114000000000001</v>
          </cell>
          <cell r="P3684">
            <v>-4.6749966699999999E-2</v>
          </cell>
          <cell r="Q3684">
            <v>0</v>
          </cell>
          <cell r="R3684">
            <v>0</v>
          </cell>
        </row>
        <row r="3685">
          <cell r="E3685" t="str">
            <v>TSY0010064</v>
          </cell>
          <cell r="F3685" t="str">
            <v>4#黑色普通拉链1150mm</v>
          </cell>
          <cell r="H3685" t="str">
            <v>EA</v>
          </cell>
          <cell r="I3685">
            <v>266</v>
          </cell>
          <cell r="J3685">
            <v>1.3293691179</v>
          </cell>
          <cell r="K3685">
            <v>1.4406000000000001</v>
          </cell>
          <cell r="L3685">
            <v>353.61218536140001</v>
          </cell>
          <cell r="M3685">
            <v>0</v>
          </cell>
          <cell r="N3685">
            <v>1.3740111113</v>
          </cell>
          <cell r="O3685">
            <v>1.4406000000000001</v>
          </cell>
          <cell r="P3685">
            <v>-6.6588888700000001E-2</v>
          </cell>
          <cell r="Q3685">
            <v>0</v>
          </cell>
          <cell r="R3685">
            <v>0</v>
          </cell>
        </row>
        <row r="3686">
          <cell r="E3686" t="str">
            <v>TSY0010067</v>
          </cell>
          <cell r="F3686" t="str">
            <v>绒布100g/㎡</v>
          </cell>
          <cell r="G3686" t="str">
            <v>520mm*54mm</v>
          </cell>
          <cell r="H3686" t="str">
            <v>EA</v>
          </cell>
          <cell r="I3686">
            <v>324</v>
          </cell>
          <cell r="J3686">
            <v>0.58781627660000002</v>
          </cell>
          <cell r="K3686">
            <v>0.63700000000000001</v>
          </cell>
          <cell r="L3686">
            <v>190.45247361840001</v>
          </cell>
          <cell r="M3686">
            <v>0</v>
          </cell>
          <cell r="N3686">
            <v>0.60755593360000004</v>
          </cell>
          <cell r="O3686">
            <v>0.63700000000000001</v>
          </cell>
          <cell r="P3686">
            <v>-2.94440664E-2</v>
          </cell>
          <cell r="Q3686">
            <v>0</v>
          </cell>
          <cell r="R3686">
            <v>0</v>
          </cell>
        </row>
        <row r="3687">
          <cell r="E3687" t="str">
            <v>TSY0010072</v>
          </cell>
          <cell r="F3687" t="str">
            <v>机织主面料</v>
          </cell>
          <cell r="G3687" t="str">
            <v>FDZQ0413BK0A1（A5）</v>
          </cell>
          <cell r="H3687" t="str">
            <v>M</v>
          </cell>
          <cell r="I3687">
            <v>81</v>
          </cell>
          <cell r="J3687">
            <v>35.6251729584</v>
          </cell>
          <cell r="K3687">
            <v>38.606000000000002</v>
          </cell>
          <cell r="L3687">
            <v>2885.6390096303999</v>
          </cell>
          <cell r="M3687">
            <v>0</v>
          </cell>
          <cell r="N3687">
            <v>36.821513927700003</v>
          </cell>
          <cell r="O3687">
            <v>38.606000000000002</v>
          </cell>
          <cell r="P3687">
            <v>-1.7844860723</v>
          </cell>
          <cell r="Q3687">
            <v>0</v>
          </cell>
          <cell r="R3687">
            <v>0</v>
          </cell>
        </row>
        <row r="3688">
          <cell r="E3688" t="str">
            <v>TSY0010077</v>
          </cell>
          <cell r="F3688" t="str">
            <v>H6低配副驾靠背护面标识</v>
          </cell>
          <cell r="G3688" t="str">
            <v>55mm*20mm</v>
          </cell>
          <cell r="H3688" t="str">
            <v>EA</v>
          </cell>
          <cell r="I3688">
            <v>192</v>
          </cell>
          <cell r="J3688">
            <v>2.68531454E-2</v>
          </cell>
          <cell r="K3688">
            <v>2.9100000000000001E-2</v>
          </cell>
          <cell r="L3688">
            <v>5.1558039168000001</v>
          </cell>
          <cell r="M3688">
            <v>0</v>
          </cell>
          <cell r="N3688">
            <v>2.7754910000000001E-2</v>
          </cell>
          <cell r="O3688">
            <v>2.9100000000000001E-2</v>
          </cell>
          <cell r="P3688">
            <v>-1.34509E-3</v>
          </cell>
          <cell r="Q3688">
            <v>0</v>
          </cell>
          <cell r="R3688">
            <v>0</v>
          </cell>
        </row>
        <row r="3689">
          <cell r="E3689" t="str">
            <v>TSY0010083</v>
          </cell>
          <cell r="F3689" t="str">
            <v>4#黑色普通拉链550mm</v>
          </cell>
          <cell r="H3689" t="str">
            <v>EA</v>
          </cell>
          <cell r="I3689">
            <v>114</v>
          </cell>
          <cell r="J3689">
            <v>0.76868282320000003</v>
          </cell>
          <cell r="K3689">
            <v>0.83299999999999996</v>
          </cell>
          <cell r="L3689">
            <v>87.629841844799998</v>
          </cell>
          <cell r="M3689">
            <v>0</v>
          </cell>
          <cell r="N3689">
            <v>0.79449622080000004</v>
          </cell>
          <cell r="O3689">
            <v>0.83299999999999996</v>
          </cell>
          <cell r="P3689">
            <v>-3.8503779199999998E-2</v>
          </cell>
          <cell r="Q3689">
            <v>0</v>
          </cell>
          <cell r="R3689">
            <v>0</v>
          </cell>
        </row>
        <row r="3690">
          <cell r="E3690" t="str">
            <v>TSY0010087</v>
          </cell>
          <cell r="F3690" t="str">
            <v>吊紧带</v>
          </cell>
          <cell r="G3690" t="str">
            <v>380mm*27mm*N</v>
          </cell>
          <cell r="H3690" t="str">
            <v>EA</v>
          </cell>
          <cell r="I3690">
            <v>1</v>
          </cell>
          <cell r="J3690">
            <v>0.20467448999999999</v>
          </cell>
          <cell r="K3690">
            <v>0.2218</v>
          </cell>
          <cell r="L3690">
            <v>0.20467448999999999</v>
          </cell>
          <cell r="M3690">
            <v>400</v>
          </cell>
          <cell r="N3690">
            <v>0.2115477332</v>
          </cell>
          <cell r="O3690">
            <v>0.2218</v>
          </cell>
          <cell r="P3690">
            <v>-1.02522668E-2</v>
          </cell>
          <cell r="Q3690">
            <v>84.619093280000001</v>
          </cell>
          <cell r="R3690">
            <v>-261</v>
          </cell>
        </row>
        <row r="3691">
          <cell r="E3691" t="str">
            <v>TSY0010088</v>
          </cell>
          <cell r="F3691" t="str">
            <v>吊紧带</v>
          </cell>
          <cell r="G3691" t="str">
            <v>415mm*27mm*N</v>
          </cell>
          <cell r="H3691" t="str">
            <v>EA</v>
          </cell>
          <cell r="I3691">
            <v>0</v>
          </cell>
          <cell r="J3691">
            <v>0.2422</v>
          </cell>
          <cell r="K3691">
            <v>0.2422</v>
          </cell>
          <cell r="L3691">
            <v>0</v>
          </cell>
          <cell r="M3691">
            <v>400</v>
          </cell>
          <cell r="N3691">
            <v>0.2310047835</v>
          </cell>
          <cell r="O3691">
            <v>0.2422</v>
          </cell>
          <cell r="P3691">
            <v>-1.1195216500000001E-2</v>
          </cell>
          <cell r="Q3691">
            <v>92.401913399999998</v>
          </cell>
          <cell r="R3691">
            <v>-261</v>
          </cell>
        </row>
        <row r="3692">
          <cell r="E3692" t="str">
            <v>TSY0010089</v>
          </cell>
          <cell r="F3692" t="str">
            <v>吊紧带</v>
          </cell>
          <cell r="G3692" t="str">
            <v>270mm*27mm*N</v>
          </cell>
          <cell r="H3692" t="str">
            <v>EA</v>
          </cell>
          <cell r="I3692">
            <v>29</v>
          </cell>
          <cell r="J3692">
            <v>0.14543146809999999</v>
          </cell>
          <cell r="K3692">
            <v>0.15759999999999999</v>
          </cell>
          <cell r="L3692">
            <v>4.2175125748999998</v>
          </cell>
          <cell r="M3692">
            <v>400</v>
          </cell>
          <cell r="N3692">
            <v>0.15031525139999999</v>
          </cell>
          <cell r="O3692">
            <v>0.15759999999999999</v>
          </cell>
          <cell r="P3692">
            <v>-7.2847485999999999E-3</v>
          </cell>
          <cell r="Q3692">
            <v>60.126100559999998</v>
          </cell>
          <cell r="R3692">
            <v>-261</v>
          </cell>
        </row>
        <row r="3693">
          <cell r="E3693" t="str">
            <v>TSY0010090</v>
          </cell>
          <cell r="F3693" t="str">
            <v>吊紧带</v>
          </cell>
          <cell r="G3693" t="str">
            <v>410mm*27mm*N</v>
          </cell>
          <cell r="H3693" t="str">
            <v>EA</v>
          </cell>
          <cell r="I3693">
            <v>0</v>
          </cell>
          <cell r="J3693">
            <v>0.23930000000000001</v>
          </cell>
          <cell r="K3693">
            <v>0.23930000000000001</v>
          </cell>
          <cell r="L3693">
            <v>0</v>
          </cell>
          <cell r="M3693">
            <v>800</v>
          </cell>
          <cell r="N3693">
            <v>0.2282388303</v>
          </cell>
          <cell r="O3693">
            <v>0.23930000000000001</v>
          </cell>
          <cell r="P3693">
            <v>-1.10611697E-2</v>
          </cell>
          <cell r="Q3693">
            <v>182.59106424000001</v>
          </cell>
          <cell r="R3693">
            <v>-522</v>
          </cell>
        </row>
        <row r="3694">
          <cell r="E3694" t="str">
            <v>TSY0010091</v>
          </cell>
          <cell r="F3694" t="str">
            <v>KT-135-2-375mm正背</v>
          </cell>
          <cell r="G3694" t="str">
            <v>375mm*25mm*N轩德E6正背</v>
          </cell>
          <cell r="H3694" t="str">
            <v>EA</v>
          </cell>
          <cell r="I3694">
            <v>47</v>
          </cell>
          <cell r="J3694">
            <v>0.20448993230000001</v>
          </cell>
          <cell r="K3694">
            <v>0.22159999999999999</v>
          </cell>
          <cell r="L3694">
            <v>9.6110268180999991</v>
          </cell>
          <cell r="M3694">
            <v>800</v>
          </cell>
          <cell r="N3694">
            <v>0.21135697780000001</v>
          </cell>
          <cell r="O3694">
            <v>0.22159999999999999</v>
          </cell>
          <cell r="P3694">
            <v>-1.02430222E-2</v>
          </cell>
          <cell r="Q3694">
            <v>169.08558224000001</v>
          </cell>
          <cell r="R3694">
            <v>-522</v>
          </cell>
        </row>
        <row r="3695">
          <cell r="E3695" t="str">
            <v>TSY0010092</v>
          </cell>
          <cell r="F3695" t="str">
            <v>KT-135-2-260mm</v>
          </cell>
          <cell r="G3695" t="str">
            <v>260mm*25mm*N轩德E6正座</v>
          </cell>
          <cell r="H3695" t="str">
            <v>EA</v>
          </cell>
          <cell r="I3695">
            <v>0</v>
          </cell>
          <cell r="J3695">
            <v>0.15329999999999999</v>
          </cell>
          <cell r="K3695">
            <v>0.15329999999999999</v>
          </cell>
          <cell r="L3695">
            <v>0</v>
          </cell>
          <cell r="M3695">
            <v>400</v>
          </cell>
          <cell r="N3695">
            <v>0.14621401040000001</v>
          </cell>
          <cell r="O3695">
            <v>0.15329999999999999</v>
          </cell>
          <cell r="P3695">
            <v>-7.0859896000000002E-3</v>
          </cell>
          <cell r="Q3695">
            <v>58.485604160000001</v>
          </cell>
          <cell r="R3695">
            <v>-261</v>
          </cell>
        </row>
        <row r="3696">
          <cell r="E3696" t="str">
            <v>TSY0010093</v>
          </cell>
          <cell r="F3696" t="str">
            <v>KT-135-2-390mm</v>
          </cell>
          <cell r="G3696" t="str">
            <v>390mm*25mm*N轩德E6正座</v>
          </cell>
          <cell r="H3696" t="str">
            <v>EA</v>
          </cell>
          <cell r="I3696">
            <v>0</v>
          </cell>
          <cell r="J3696">
            <v>0.223</v>
          </cell>
          <cell r="K3696">
            <v>0.223</v>
          </cell>
          <cell r="L3696">
            <v>0</v>
          </cell>
          <cell r="M3696">
            <v>400</v>
          </cell>
          <cell r="N3696">
            <v>0.21269226560000001</v>
          </cell>
          <cell r="O3696">
            <v>0.223</v>
          </cell>
          <cell r="P3696">
            <v>-1.0307734400000001E-2</v>
          </cell>
          <cell r="Q3696">
            <v>85.07690624</v>
          </cell>
          <cell r="R3696">
            <v>-261</v>
          </cell>
        </row>
        <row r="3697">
          <cell r="E3697" t="str">
            <v>TSY0010101</v>
          </cell>
          <cell r="F3697" t="str">
            <v>KT-135-27-230</v>
          </cell>
          <cell r="G3697" t="str">
            <v>230mm*27mmJ7F-AA97副座</v>
          </cell>
          <cell r="H3697" t="str">
            <v>EA</v>
          </cell>
          <cell r="I3697">
            <v>1530</v>
          </cell>
          <cell r="J3697">
            <v>0.123930496</v>
          </cell>
          <cell r="K3697">
            <v>0.1343</v>
          </cell>
          <cell r="L3697">
            <v>189.61365888</v>
          </cell>
          <cell r="M3697">
            <v>0</v>
          </cell>
          <cell r="N3697">
            <v>0.1280922478</v>
          </cell>
          <cell r="O3697">
            <v>0.1343</v>
          </cell>
          <cell r="P3697">
            <v>-6.2077521999999996E-3</v>
          </cell>
          <cell r="Q3697">
            <v>0</v>
          </cell>
          <cell r="R3697">
            <v>-120</v>
          </cell>
        </row>
        <row r="3698">
          <cell r="E3698" t="str">
            <v>TSY0010102</v>
          </cell>
          <cell r="F3698" t="str">
            <v>KT-135-27-780</v>
          </cell>
          <cell r="G3698" t="str">
            <v>780mm*27mmJ7F-AA97副座</v>
          </cell>
          <cell r="H3698" t="str">
            <v>EA</v>
          </cell>
          <cell r="I3698">
            <v>747</v>
          </cell>
          <cell r="J3698">
            <v>0.42014560560000003</v>
          </cell>
          <cell r="K3698">
            <v>0.45529999999999998</v>
          </cell>
          <cell r="L3698">
            <v>313.84876738320003</v>
          </cell>
          <cell r="M3698">
            <v>0</v>
          </cell>
          <cell r="N3698">
            <v>0.4342546571</v>
          </cell>
          <cell r="O3698">
            <v>0.45529999999999998</v>
          </cell>
          <cell r="P3698">
            <v>-2.10453429E-2</v>
          </cell>
          <cell r="Q3698">
            <v>0</v>
          </cell>
          <cell r="R3698">
            <v>-120</v>
          </cell>
        </row>
        <row r="3699">
          <cell r="E3699" t="str">
            <v>TSY0010103</v>
          </cell>
          <cell r="F3699" t="str">
            <v>产品标识6905100-H22-C00</v>
          </cell>
          <cell r="H3699" t="str">
            <v>EA</v>
          </cell>
          <cell r="I3699">
            <v>0</v>
          </cell>
          <cell r="J3699">
            <v>2.9100000000000001E-2</v>
          </cell>
          <cell r="K3699">
            <v>2.9100000000000001E-2</v>
          </cell>
          <cell r="L3699">
            <v>0</v>
          </cell>
          <cell r="M3699">
            <v>200</v>
          </cell>
          <cell r="N3699">
            <v>2.9100000000000001E-2</v>
          </cell>
          <cell r="O3699">
            <v>2.9100000000000001E-2</v>
          </cell>
          <cell r="P3699">
            <v>0</v>
          </cell>
          <cell r="Q3699">
            <v>5.82</v>
          </cell>
          <cell r="R3699">
            <v>-200</v>
          </cell>
        </row>
        <row r="3700">
          <cell r="E3700" t="str">
            <v>TSY0010104</v>
          </cell>
          <cell r="F3700" t="str">
            <v>产品标识6903010AH22-C00</v>
          </cell>
          <cell r="H3700" t="str">
            <v>EA</v>
          </cell>
          <cell r="I3700">
            <v>0</v>
          </cell>
          <cell r="J3700">
            <v>2.9100000000000001E-2</v>
          </cell>
          <cell r="K3700">
            <v>2.9100000000000001E-2</v>
          </cell>
          <cell r="L3700">
            <v>0</v>
          </cell>
          <cell r="M3700">
            <v>100</v>
          </cell>
          <cell r="N3700">
            <v>2.9100000000000001E-2</v>
          </cell>
          <cell r="O3700">
            <v>2.9100000000000001E-2</v>
          </cell>
          <cell r="P3700">
            <v>0</v>
          </cell>
          <cell r="Q3700">
            <v>2.91</v>
          </cell>
          <cell r="R3700">
            <v>-100</v>
          </cell>
        </row>
        <row r="3701">
          <cell r="E3701" t="str">
            <v>TSY0010110</v>
          </cell>
          <cell r="F3701" t="str">
            <v>吊紧带（绒布+PP条）265</v>
          </cell>
          <cell r="G3701" t="str">
            <v>H6低配副驾靠背护面用</v>
          </cell>
          <cell r="H3701" t="str">
            <v>EA</v>
          </cell>
          <cell r="I3701">
            <v>78</v>
          </cell>
          <cell r="J3701">
            <v>0.2229457024</v>
          </cell>
          <cell r="K3701">
            <v>0.24160000000000001</v>
          </cell>
          <cell r="L3701">
            <v>17.389764787200001</v>
          </cell>
          <cell r="M3701">
            <v>0</v>
          </cell>
          <cell r="N3701">
            <v>0.23043251740000001</v>
          </cell>
          <cell r="O3701">
            <v>0.24160000000000001</v>
          </cell>
          <cell r="P3701">
            <v>-1.11674826E-2</v>
          </cell>
          <cell r="Q3701">
            <v>0</v>
          </cell>
          <cell r="R3701">
            <v>0</v>
          </cell>
        </row>
        <row r="3702">
          <cell r="E3702" t="str">
            <v>TSY0010111</v>
          </cell>
          <cell r="F3702" t="str">
            <v>吊紧带（绒布+PP条）520</v>
          </cell>
          <cell r="G3702" t="str">
            <v>H6低配副驾靠背护面用</v>
          </cell>
          <cell r="H3702" t="str">
            <v>EA</v>
          </cell>
          <cell r="I3702">
            <v>705</v>
          </cell>
          <cell r="J3702">
            <v>0.43730947170000001</v>
          </cell>
          <cell r="K3702">
            <v>0.47389999999999999</v>
          </cell>
          <cell r="L3702">
            <v>308.3031775485</v>
          </cell>
          <cell r="M3702">
            <v>0</v>
          </cell>
          <cell r="N3702">
            <v>0.45199490879999998</v>
          </cell>
          <cell r="O3702">
            <v>0.47389999999999999</v>
          </cell>
          <cell r="P3702">
            <v>-2.1905091200000001E-2</v>
          </cell>
          <cell r="Q3702">
            <v>0</v>
          </cell>
          <cell r="R3702">
            <v>0</v>
          </cell>
        </row>
        <row r="3703">
          <cell r="E3703" t="str">
            <v>TSY0010112</v>
          </cell>
          <cell r="F3703" t="str">
            <v>吊紧带（绒布+PP条）265</v>
          </cell>
          <cell r="G3703" t="str">
            <v>H6低配副驾座垫护面用</v>
          </cell>
          <cell r="H3703" t="str">
            <v>EA</v>
          </cell>
          <cell r="I3703">
            <v>96</v>
          </cell>
          <cell r="J3703">
            <v>0.2229457024</v>
          </cell>
          <cell r="K3703">
            <v>0.24160000000000001</v>
          </cell>
          <cell r="L3703">
            <v>21.4027874304</v>
          </cell>
          <cell r="M3703">
            <v>0</v>
          </cell>
          <cell r="N3703">
            <v>0.23043251740000001</v>
          </cell>
          <cell r="O3703">
            <v>0.24160000000000001</v>
          </cell>
          <cell r="P3703">
            <v>-1.11674826E-2</v>
          </cell>
          <cell r="Q3703">
            <v>0</v>
          </cell>
          <cell r="R3703">
            <v>0</v>
          </cell>
        </row>
        <row r="3704">
          <cell r="E3704" t="str">
            <v>TSY0010113</v>
          </cell>
          <cell r="F3704" t="str">
            <v>吊紧带（绒布+PP条）390</v>
          </cell>
          <cell r="G3704" t="str">
            <v>H6低配副驾座垫护面用</v>
          </cell>
          <cell r="H3704" t="str">
            <v>EA</v>
          </cell>
          <cell r="I3704">
            <v>78</v>
          </cell>
          <cell r="J3704">
            <v>0.32795903409999999</v>
          </cell>
          <cell r="K3704">
            <v>0.35539999999999999</v>
          </cell>
          <cell r="L3704">
            <v>25.580804659799998</v>
          </cell>
          <cell r="M3704">
            <v>0</v>
          </cell>
          <cell r="N3704">
            <v>0.33897233719999997</v>
          </cell>
          <cell r="O3704">
            <v>0.35539999999999999</v>
          </cell>
          <cell r="P3704">
            <v>-1.6427662799999999E-2</v>
          </cell>
          <cell r="Q3704">
            <v>0</v>
          </cell>
          <cell r="R3704">
            <v>0</v>
          </cell>
        </row>
        <row r="3705">
          <cell r="E3705" t="str">
            <v>TSY0010114</v>
          </cell>
          <cell r="F3705" t="str">
            <v>吊紧带（绒布+PP条）420</v>
          </cell>
          <cell r="G3705" t="str">
            <v>H6座垫护面用</v>
          </cell>
          <cell r="H3705" t="str">
            <v>EA</v>
          </cell>
          <cell r="I3705">
            <v>333</v>
          </cell>
          <cell r="J3705">
            <v>0.3532434391</v>
          </cell>
          <cell r="K3705">
            <v>0.38279999999999997</v>
          </cell>
          <cell r="L3705">
            <v>117.6300652203</v>
          </cell>
          <cell r="M3705">
            <v>0</v>
          </cell>
          <cell r="N3705">
            <v>0.36510582629999999</v>
          </cell>
          <cell r="O3705">
            <v>0.38279999999999997</v>
          </cell>
          <cell r="P3705">
            <v>-1.7694173699999999E-2</v>
          </cell>
          <cell r="Q3705">
            <v>0</v>
          </cell>
          <cell r="R3705">
            <v>0</v>
          </cell>
        </row>
        <row r="3706">
          <cell r="E3706" t="str">
            <v>TSY0010115</v>
          </cell>
          <cell r="F3706" t="str">
            <v>型条KT-40-130mm</v>
          </cell>
          <cell r="G3706" t="str">
            <v>130mm</v>
          </cell>
          <cell r="H3706" t="str">
            <v>EA</v>
          </cell>
          <cell r="I3706">
            <v>99</v>
          </cell>
          <cell r="J3706">
            <v>0.26456346390000002</v>
          </cell>
          <cell r="K3706">
            <v>0.28670000000000001</v>
          </cell>
          <cell r="L3706">
            <v>26.1917829261</v>
          </cell>
          <cell r="M3706">
            <v>0</v>
          </cell>
          <cell r="N3706">
            <v>0.27344785900000002</v>
          </cell>
          <cell r="O3706">
            <v>0.28670000000000001</v>
          </cell>
          <cell r="P3706">
            <v>-1.3252141E-2</v>
          </cell>
          <cell r="Q3706">
            <v>0</v>
          </cell>
          <cell r="R3706">
            <v>0</v>
          </cell>
        </row>
        <row r="3707">
          <cell r="E3707" t="str">
            <v>TSY0010116</v>
          </cell>
          <cell r="F3707" t="str">
            <v>勾条JYG38-2-130mm</v>
          </cell>
          <cell r="G3707" t="str">
            <v>H6靠背护面用</v>
          </cell>
          <cell r="H3707" t="str">
            <v>EA</v>
          </cell>
          <cell r="I3707">
            <v>299</v>
          </cell>
          <cell r="J3707">
            <v>0.17634488300000001</v>
          </cell>
          <cell r="K3707">
            <v>0.19109999999999999</v>
          </cell>
          <cell r="L3707">
            <v>52.727120016999997</v>
          </cell>
          <cell r="M3707">
            <v>0</v>
          </cell>
          <cell r="N3707">
            <v>0.1822667801</v>
          </cell>
          <cell r="O3707">
            <v>0.19109999999999999</v>
          </cell>
          <cell r="P3707">
            <v>-8.8332198999999997E-3</v>
          </cell>
          <cell r="Q3707">
            <v>0</v>
          </cell>
          <cell r="R3707">
            <v>0</v>
          </cell>
        </row>
        <row r="3708">
          <cell r="E3708" t="str">
            <v>TSY0010117</v>
          </cell>
          <cell r="F3708" t="str">
            <v>勾条JYG38-2-170mm</v>
          </cell>
          <cell r="G3708" t="str">
            <v>H6靠背护面用</v>
          </cell>
          <cell r="H3708" t="str">
            <v>EA</v>
          </cell>
          <cell r="I3708">
            <v>197</v>
          </cell>
          <cell r="J3708">
            <v>0.230604847</v>
          </cell>
          <cell r="K3708">
            <v>0.24990000000000001</v>
          </cell>
          <cell r="L3708">
            <v>45.429154859</v>
          </cell>
          <cell r="M3708">
            <v>0</v>
          </cell>
          <cell r="N3708">
            <v>0.23834886629999999</v>
          </cell>
          <cell r="O3708">
            <v>0.24990000000000001</v>
          </cell>
          <cell r="P3708">
            <v>-1.1551133700000001E-2</v>
          </cell>
          <cell r="Q3708">
            <v>0</v>
          </cell>
          <cell r="R3708">
            <v>0</v>
          </cell>
        </row>
        <row r="3709">
          <cell r="E3709" t="str">
            <v>TSY0010118</v>
          </cell>
          <cell r="F3709" t="str">
            <v>勾条JYG38-2-30mm</v>
          </cell>
          <cell r="G3709" t="str">
            <v>H6靠背护面用</v>
          </cell>
          <cell r="H3709" t="str">
            <v>EA</v>
          </cell>
          <cell r="I3709">
            <v>239</v>
          </cell>
          <cell r="J3709">
            <v>4.0694973000000002E-2</v>
          </cell>
          <cell r="K3709">
            <v>4.41E-2</v>
          </cell>
          <cell r="L3709">
            <v>9.7260985469999994</v>
          </cell>
          <cell r="M3709">
            <v>0</v>
          </cell>
          <cell r="N3709">
            <v>4.2061564599999997E-2</v>
          </cell>
          <cell r="O3709">
            <v>4.41E-2</v>
          </cell>
          <cell r="P3709">
            <v>-2.0384354E-3</v>
          </cell>
          <cell r="Q3709">
            <v>0</v>
          </cell>
          <cell r="R3709">
            <v>0</v>
          </cell>
        </row>
        <row r="3710">
          <cell r="E3710" t="str">
            <v>TSY0010119</v>
          </cell>
          <cell r="F3710" t="str">
            <v>勾条JYG38-2-300mm</v>
          </cell>
          <cell r="G3710" t="str">
            <v>H6低配副驾靠背护面用</v>
          </cell>
          <cell r="H3710" t="str">
            <v>EA</v>
          </cell>
          <cell r="I3710">
            <v>47</v>
          </cell>
          <cell r="J3710">
            <v>0.40694973000000001</v>
          </cell>
          <cell r="K3710">
            <v>0.441</v>
          </cell>
          <cell r="L3710">
            <v>19.12663731</v>
          </cell>
          <cell r="M3710">
            <v>0</v>
          </cell>
          <cell r="N3710">
            <v>0.42061564629999998</v>
          </cell>
          <cell r="O3710">
            <v>0.441</v>
          </cell>
          <cell r="P3710">
            <v>-2.03843537E-2</v>
          </cell>
          <cell r="Q3710">
            <v>0</v>
          </cell>
          <cell r="R3710">
            <v>0</v>
          </cell>
        </row>
        <row r="3711">
          <cell r="E3711" t="str">
            <v>TSY0010129</v>
          </cell>
          <cell r="F3711" t="str">
            <v>吊紧带KT-135-2-270mm</v>
          </cell>
          <cell r="G3711" t="str">
            <v>270mm*25mmH3分割座垫</v>
          </cell>
          <cell r="H3711" t="str">
            <v>EA</v>
          </cell>
          <cell r="I3711">
            <v>580</v>
          </cell>
          <cell r="J3711">
            <v>0.1469079297</v>
          </cell>
          <cell r="K3711">
            <v>0.15920000000000001</v>
          </cell>
          <cell r="L3711">
            <v>85.206599225999994</v>
          </cell>
          <cell r="M3711">
            <v>0</v>
          </cell>
          <cell r="N3711">
            <v>0.1518412945</v>
          </cell>
          <cell r="O3711">
            <v>0.15920000000000001</v>
          </cell>
          <cell r="P3711">
            <v>-7.3587054999999998E-3</v>
          </cell>
          <cell r="Q3711">
            <v>0</v>
          </cell>
          <cell r="R3711">
            <v>-20</v>
          </cell>
        </row>
        <row r="3712">
          <cell r="E3712" t="str">
            <v>TSY0010130</v>
          </cell>
          <cell r="F3712" t="str">
            <v>吊紧带KT-135-2-280mm</v>
          </cell>
          <cell r="G3712" t="str">
            <v>280mm*25mmH3分割座垫</v>
          </cell>
          <cell r="H3712" t="str">
            <v>EA</v>
          </cell>
          <cell r="I3712">
            <v>792</v>
          </cell>
          <cell r="J3712">
            <v>0.1523523819</v>
          </cell>
          <cell r="K3712">
            <v>0.1651</v>
          </cell>
          <cell r="L3712">
            <v>120.6630864648</v>
          </cell>
          <cell r="M3712">
            <v>0</v>
          </cell>
          <cell r="N3712">
            <v>0.1574685787</v>
          </cell>
          <cell r="O3712">
            <v>0.1651</v>
          </cell>
          <cell r="P3712">
            <v>-7.6314212999999999E-3</v>
          </cell>
          <cell r="Q3712">
            <v>0</v>
          </cell>
          <cell r="R3712">
            <v>-20</v>
          </cell>
        </row>
        <row r="3713">
          <cell r="E3713" t="str">
            <v>TSY0010131</v>
          </cell>
          <cell r="F3713" t="str">
            <v>吊紧带KT-135-2-405mm</v>
          </cell>
          <cell r="G3713" t="str">
            <v>405mm*25mmH3分割座垫</v>
          </cell>
          <cell r="H3713" t="str">
            <v>EA</v>
          </cell>
          <cell r="I3713">
            <v>1206</v>
          </cell>
          <cell r="J3713">
            <v>0.2203618946</v>
          </cell>
          <cell r="K3713">
            <v>0.23880000000000001</v>
          </cell>
          <cell r="L3713">
            <v>265.75644488760003</v>
          </cell>
          <cell r="M3713">
            <v>0</v>
          </cell>
          <cell r="N3713">
            <v>0.22776194180000001</v>
          </cell>
          <cell r="O3713">
            <v>0.23880000000000001</v>
          </cell>
          <cell r="P3713">
            <v>-1.1038058200000001E-2</v>
          </cell>
          <cell r="Q3713">
            <v>0</v>
          </cell>
          <cell r="R3713">
            <v>-40</v>
          </cell>
        </row>
        <row r="3714">
          <cell r="E3714" t="str">
            <v>TSY0010133</v>
          </cell>
          <cell r="F3714" t="str">
            <v>吊紧带KT-135-2-660mm</v>
          </cell>
          <cell r="G3714" t="str">
            <v>660mm*25mmH3分割靠背</v>
          </cell>
          <cell r="H3714" t="str">
            <v>EA</v>
          </cell>
          <cell r="I3714">
            <v>971</v>
          </cell>
          <cell r="J3714">
            <v>0.35914928550000003</v>
          </cell>
          <cell r="K3714">
            <v>0.38919999999999999</v>
          </cell>
          <cell r="L3714">
            <v>348.73395622049998</v>
          </cell>
          <cell r="M3714">
            <v>0</v>
          </cell>
          <cell r="N3714">
            <v>0.37120999900000001</v>
          </cell>
          <cell r="O3714">
            <v>0.38919999999999999</v>
          </cell>
          <cell r="P3714">
            <v>-1.7990000999999999E-2</v>
          </cell>
          <cell r="Q3714">
            <v>0</v>
          </cell>
          <cell r="R3714">
            <v>-80</v>
          </cell>
        </row>
        <row r="3715">
          <cell r="E3715" t="str">
            <v>TSY0010136</v>
          </cell>
          <cell r="F3715" t="str">
            <v>吊紧带KT-135-2-230mm</v>
          </cell>
          <cell r="G3715" t="str">
            <v>230mm*25mmH3分割靠背</v>
          </cell>
          <cell r="H3715" t="str">
            <v>EA</v>
          </cell>
          <cell r="I3715">
            <v>682</v>
          </cell>
          <cell r="J3715">
            <v>0.12513012100000001</v>
          </cell>
          <cell r="K3715">
            <v>0.1356</v>
          </cell>
          <cell r="L3715">
            <v>85.338742522000004</v>
          </cell>
          <cell r="M3715">
            <v>0</v>
          </cell>
          <cell r="N3715">
            <v>0.12933215789999999</v>
          </cell>
          <cell r="O3715">
            <v>0.1356</v>
          </cell>
          <cell r="P3715">
            <v>-6.2678420999999996E-3</v>
          </cell>
          <cell r="Q3715">
            <v>0</v>
          </cell>
          <cell r="R3715">
            <v>-40</v>
          </cell>
        </row>
        <row r="3716">
          <cell r="E3716" t="str">
            <v>TSY0010137</v>
          </cell>
          <cell r="F3716" t="str">
            <v>吊紧带KT-135-2-250mm</v>
          </cell>
          <cell r="G3716" t="str">
            <v>250mm*25mmH3分割靠背</v>
          </cell>
          <cell r="H3716" t="str">
            <v>EA</v>
          </cell>
          <cell r="I3716">
            <v>516</v>
          </cell>
          <cell r="J3716">
            <v>0.13601902539999999</v>
          </cell>
          <cell r="K3716">
            <v>0.1474</v>
          </cell>
          <cell r="L3716">
            <v>70.185817106399995</v>
          </cell>
          <cell r="M3716">
            <v>0</v>
          </cell>
          <cell r="N3716">
            <v>0.14058672620000001</v>
          </cell>
          <cell r="O3716">
            <v>0.1474</v>
          </cell>
          <cell r="P3716">
            <v>-6.8132738000000002E-3</v>
          </cell>
          <cell r="Q3716">
            <v>0</v>
          </cell>
          <cell r="R3716">
            <v>-40</v>
          </cell>
        </row>
        <row r="3717">
          <cell r="E3717" t="str">
            <v>TSY0010139</v>
          </cell>
          <cell r="F3717" t="str">
            <v>吊紧带KT-135-2-225mm</v>
          </cell>
          <cell r="G3717" t="str">
            <v>225mmH3分割副座</v>
          </cell>
          <cell r="H3717" t="str">
            <v>EA</v>
          </cell>
          <cell r="I3717">
            <v>424</v>
          </cell>
          <cell r="J3717">
            <v>0.12245403439999999</v>
          </cell>
          <cell r="K3717">
            <v>0.13270000000000001</v>
          </cell>
          <cell r="L3717">
            <v>51.920510585599999</v>
          </cell>
          <cell r="M3717">
            <v>0</v>
          </cell>
          <cell r="N3717">
            <v>0.12656620469999999</v>
          </cell>
          <cell r="O3717">
            <v>0.13270000000000001</v>
          </cell>
          <cell r="P3717">
            <v>-6.1337952999999997E-3</v>
          </cell>
          <cell r="Q3717">
            <v>0</v>
          </cell>
          <cell r="R3717">
            <v>0</v>
          </cell>
        </row>
        <row r="3718">
          <cell r="E3718" t="str">
            <v>TSY0010140</v>
          </cell>
          <cell r="F3718" t="str">
            <v>吊紧带KT-135-2-360mm</v>
          </cell>
          <cell r="G3718" t="str">
            <v>360mmH3分割副座</v>
          </cell>
          <cell r="H3718" t="str">
            <v>EA</v>
          </cell>
          <cell r="I3718">
            <v>569</v>
          </cell>
          <cell r="J3718">
            <v>0.1959079993</v>
          </cell>
          <cell r="K3718">
            <v>0.21229999999999999</v>
          </cell>
          <cell r="L3718">
            <v>111.4716516017</v>
          </cell>
          <cell r="M3718">
            <v>0</v>
          </cell>
          <cell r="N3718">
            <v>0.20248685199999999</v>
          </cell>
          <cell r="O3718">
            <v>0.21229999999999999</v>
          </cell>
          <cell r="P3718">
            <v>-9.8131480000000007E-3</v>
          </cell>
          <cell r="Q3718">
            <v>0</v>
          </cell>
          <cell r="R3718">
            <v>0</v>
          </cell>
        </row>
        <row r="3719">
          <cell r="E3719" t="str">
            <v>TSY0010143</v>
          </cell>
          <cell r="F3719" t="str">
            <v>织物主料TR5216压花</v>
          </cell>
          <cell r="G3719" t="str">
            <v>N*1.5m*3.5mm</v>
          </cell>
          <cell r="H3719" t="str">
            <v>M</v>
          </cell>
          <cell r="I3719">
            <v>504</v>
          </cell>
          <cell r="J3719">
            <v>31.125656216300001</v>
          </cell>
          <cell r="K3719">
            <v>33.729999999999997</v>
          </cell>
          <cell r="L3719">
            <v>15687.3307330152</v>
          </cell>
          <cell r="M3719">
            <v>0</v>
          </cell>
          <cell r="N3719">
            <v>26.705755322400002</v>
          </cell>
          <cell r="O3719">
            <v>33.729999999999997</v>
          </cell>
          <cell r="P3719">
            <v>-7.0242446775999996</v>
          </cell>
          <cell r="Q3719">
            <v>0</v>
          </cell>
          <cell r="R3719">
            <v>0</v>
          </cell>
        </row>
        <row r="3720">
          <cell r="E3720" t="str">
            <v>TSY0010144</v>
          </cell>
          <cell r="F3720" t="str">
            <v>织物辅料TR5216</v>
          </cell>
          <cell r="G3720" t="str">
            <v>N*1.5m*3.5mm</v>
          </cell>
          <cell r="H3720" t="str">
            <v>M</v>
          </cell>
          <cell r="I3720">
            <v>2238.6</v>
          </cell>
          <cell r="J3720">
            <v>27.222260847299999</v>
          </cell>
          <cell r="K3720">
            <v>29.5</v>
          </cell>
          <cell r="L3720">
            <v>60939.7531327658</v>
          </cell>
          <cell r="M3720">
            <v>0</v>
          </cell>
          <cell r="N3720">
            <v>24.321312882899999</v>
          </cell>
          <cell r="O3720">
            <v>29.5</v>
          </cell>
          <cell r="P3720">
            <v>-5.1786871171</v>
          </cell>
          <cell r="Q3720">
            <v>0</v>
          </cell>
          <cell r="R3720">
            <v>0</v>
          </cell>
        </row>
        <row r="3721">
          <cell r="E3721" t="str">
            <v>TSY0010185</v>
          </cell>
          <cell r="F3721" t="str">
            <v>M1245灰色缝纫线30#</v>
          </cell>
          <cell r="G3721" t="str">
            <v>1800米</v>
          </cell>
          <cell r="H3721" t="str">
            <v>M</v>
          </cell>
          <cell r="I3721">
            <v>2482040</v>
          </cell>
          <cell r="J3721">
            <v>1.7902096999999999E-2</v>
          </cell>
          <cell r="K3721">
            <v>1.9400000000000001E-2</v>
          </cell>
          <cell r="L3721">
            <v>44433.720837879999</v>
          </cell>
          <cell r="M3721">
            <v>0</v>
          </cell>
          <cell r="N3721">
            <v>1.8503273300000001E-2</v>
          </cell>
          <cell r="O3721">
            <v>1.9400000000000001E-2</v>
          </cell>
          <cell r="P3721">
            <v>-8.9672669999999995E-4</v>
          </cell>
          <cell r="Q3721">
            <v>0</v>
          </cell>
          <cell r="R3721">
            <v>0</v>
          </cell>
        </row>
        <row r="3722">
          <cell r="E3722" t="str">
            <v>TSY0010186</v>
          </cell>
          <cell r="F3722" t="str">
            <v>箭型条JX-01-280mm</v>
          </cell>
          <cell r="G3722" t="str">
            <v>H6座垫护面用</v>
          </cell>
          <cell r="H3722" t="str">
            <v>EA</v>
          </cell>
          <cell r="I3722">
            <v>215</v>
          </cell>
          <cell r="J3722">
            <v>0.2106726153</v>
          </cell>
          <cell r="K3722">
            <v>0.2283</v>
          </cell>
          <cell r="L3722">
            <v>45.294612289500002</v>
          </cell>
          <cell r="M3722">
            <v>0</v>
          </cell>
          <cell r="N3722">
            <v>0.21774728360000001</v>
          </cell>
          <cell r="O3722">
            <v>0.2283</v>
          </cell>
          <cell r="P3722">
            <v>-1.05527164E-2</v>
          </cell>
          <cell r="Q3722">
            <v>0</v>
          </cell>
          <cell r="R3722">
            <v>0</v>
          </cell>
        </row>
        <row r="3723">
          <cell r="E3723" t="str">
            <v>TSY0010187</v>
          </cell>
          <cell r="F3723" t="str">
            <v>5#尼龙闭口黑色拉锁72cm</v>
          </cell>
          <cell r="H3723" t="str">
            <v>EA</v>
          </cell>
          <cell r="I3723">
            <v>388</v>
          </cell>
          <cell r="J3723">
            <v>0.90433273319999996</v>
          </cell>
          <cell r="K3723">
            <v>0.98</v>
          </cell>
          <cell r="L3723">
            <v>350.88110048160001</v>
          </cell>
          <cell r="M3723">
            <v>693</v>
          </cell>
          <cell r="N3723">
            <v>0.98</v>
          </cell>
          <cell r="O3723">
            <v>0.98</v>
          </cell>
          <cell r="P3723">
            <v>0</v>
          </cell>
          <cell r="Q3723">
            <v>679.14</v>
          </cell>
          <cell r="R3723">
            <v>-1081</v>
          </cell>
        </row>
        <row r="3724">
          <cell r="E3724" t="str">
            <v>TSY0010190</v>
          </cell>
          <cell r="F3724" t="str">
            <v>箭型条410mm</v>
          </cell>
          <cell r="G3724" t="str">
            <v>汕德卡座垫护面用</v>
          </cell>
          <cell r="H3724" t="str">
            <v>EA</v>
          </cell>
          <cell r="I3724">
            <v>2581</v>
          </cell>
          <cell r="J3724">
            <v>0.31476315849999997</v>
          </cell>
          <cell r="K3724">
            <v>0.34110000000000001</v>
          </cell>
          <cell r="L3724">
            <v>812.40371208850001</v>
          </cell>
          <cell r="M3724">
            <v>3800</v>
          </cell>
          <cell r="N3724">
            <v>0.32533332640000001</v>
          </cell>
          <cell r="O3724">
            <v>0.34110000000000001</v>
          </cell>
          <cell r="P3724">
            <v>-1.5766673599999999E-2</v>
          </cell>
          <cell r="Q3724">
            <v>1236.2666403200001</v>
          </cell>
          <cell r="R3724">
            <v>-2522</v>
          </cell>
        </row>
        <row r="3725">
          <cell r="E3725" t="str">
            <v>TSY0010191</v>
          </cell>
          <cell r="F3725" t="str">
            <v>箭型条340mm</v>
          </cell>
          <cell r="G3725" t="str">
            <v>汕德卡座垫护面用</v>
          </cell>
          <cell r="H3725" t="str">
            <v>EA</v>
          </cell>
          <cell r="I3725">
            <v>1310</v>
          </cell>
          <cell r="J3725">
            <v>0.2609645887</v>
          </cell>
          <cell r="K3725">
            <v>0.2828</v>
          </cell>
          <cell r="L3725">
            <v>341.86361119700001</v>
          </cell>
          <cell r="M3725">
            <v>2400</v>
          </cell>
          <cell r="N3725">
            <v>0.26972812880000002</v>
          </cell>
          <cell r="O3725">
            <v>0.2828</v>
          </cell>
          <cell r="P3725">
            <v>-1.30718712E-2</v>
          </cell>
          <cell r="Q3725">
            <v>647.34750912000004</v>
          </cell>
          <cell r="R3725">
            <v>-1261</v>
          </cell>
        </row>
        <row r="3726">
          <cell r="E3726" t="str">
            <v>TSY0010193</v>
          </cell>
          <cell r="F3726" t="str">
            <v>型条</v>
          </cell>
          <cell r="G3726" t="str">
            <v>290mm</v>
          </cell>
          <cell r="H3726" t="str">
            <v>EA</v>
          </cell>
          <cell r="I3726">
            <v>1104</v>
          </cell>
          <cell r="J3726">
            <v>0.22257658699999999</v>
          </cell>
          <cell r="K3726">
            <v>0.2412</v>
          </cell>
          <cell r="L3726">
            <v>245.72455204799999</v>
          </cell>
          <cell r="M3726">
            <v>2400</v>
          </cell>
          <cell r="N3726">
            <v>0.2300510066</v>
          </cell>
          <cell r="O3726">
            <v>0.2412</v>
          </cell>
          <cell r="P3726">
            <v>-1.11489934E-2</v>
          </cell>
          <cell r="Q3726">
            <v>552.12241584000003</v>
          </cell>
          <cell r="R3726">
            <v>-1261</v>
          </cell>
        </row>
        <row r="3727">
          <cell r="E3727" t="str">
            <v>TSY0010208</v>
          </cell>
          <cell r="F3727" t="str">
            <v>产品标识H470400000211</v>
          </cell>
          <cell r="G3727" t="str">
            <v>50mm*30mm</v>
          </cell>
          <cell r="H3727" t="str">
            <v>EA</v>
          </cell>
          <cell r="I3727">
            <v>0</v>
          </cell>
          <cell r="J3727">
            <v>2.9100000000000001E-2</v>
          </cell>
          <cell r="K3727">
            <v>2.9100000000000001E-2</v>
          </cell>
          <cell r="L3727">
            <v>0</v>
          </cell>
          <cell r="M3727">
            <v>200</v>
          </cell>
          <cell r="N3727">
            <v>2.9100000000000001E-2</v>
          </cell>
          <cell r="O3727">
            <v>2.9100000000000001E-2</v>
          </cell>
          <cell r="P3727">
            <v>0</v>
          </cell>
          <cell r="Q3727">
            <v>5.82</v>
          </cell>
          <cell r="R3727">
            <v>-200</v>
          </cell>
        </row>
        <row r="3728">
          <cell r="E3728" t="str">
            <v>TSY0010209</v>
          </cell>
          <cell r="F3728" t="str">
            <v>产品标识H470400000212</v>
          </cell>
          <cell r="G3728" t="str">
            <v>50mm*30mm</v>
          </cell>
          <cell r="H3728" t="str">
            <v>EA</v>
          </cell>
          <cell r="I3728">
            <v>0</v>
          </cell>
          <cell r="J3728">
            <v>2.9100000000000001E-2</v>
          </cell>
          <cell r="K3728">
            <v>2.9100000000000001E-2</v>
          </cell>
          <cell r="L3728">
            <v>0</v>
          </cell>
          <cell r="M3728">
            <v>24</v>
          </cell>
          <cell r="N3728">
            <v>2.9100000000000001E-2</v>
          </cell>
          <cell r="O3728">
            <v>2.9100000000000001E-2</v>
          </cell>
          <cell r="P3728">
            <v>0</v>
          </cell>
          <cell r="Q3728">
            <v>0.69840000000000002</v>
          </cell>
          <cell r="R3728">
            <v>-24</v>
          </cell>
        </row>
        <row r="3729">
          <cell r="E3729" t="str">
            <v>TSY0010212</v>
          </cell>
          <cell r="F3729" t="str">
            <v>产品标识H470400000158</v>
          </cell>
          <cell r="G3729" t="str">
            <v>50mm*30mm</v>
          </cell>
          <cell r="H3729" t="str">
            <v>EA</v>
          </cell>
          <cell r="I3729">
            <v>0</v>
          </cell>
          <cell r="J3729">
            <v>2.9100000000000001E-2</v>
          </cell>
          <cell r="K3729">
            <v>2.9100000000000001E-2</v>
          </cell>
          <cell r="L3729">
            <v>0</v>
          </cell>
          <cell r="M3729">
            <v>200</v>
          </cell>
          <cell r="N3729">
            <v>2.9100000000000001E-2</v>
          </cell>
          <cell r="O3729">
            <v>2.9100000000000001E-2</v>
          </cell>
          <cell r="P3729">
            <v>0</v>
          </cell>
          <cell r="Q3729">
            <v>5.82</v>
          </cell>
          <cell r="R3729">
            <v>-200</v>
          </cell>
        </row>
        <row r="3730">
          <cell r="E3730" t="str">
            <v>TSY0010214</v>
          </cell>
          <cell r="F3730" t="str">
            <v>产品标识H470400000027</v>
          </cell>
          <cell r="G3730" t="str">
            <v>50mm*30mm</v>
          </cell>
          <cell r="H3730" t="str">
            <v>EA</v>
          </cell>
          <cell r="I3730">
            <v>0</v>
          </cell>
          <cell r="J3730">
            <v>2.9100000000000001E-2</v>
          </cell>
          <cell r="K3730">
            <v>2.9100000000000001E-2</v>
          </cell>
          <cell r="L3730">
            <v>0</v>
          </cell>
          <cell r="M3730">
            <v>80</v>
          </cell>
          <cell r="N3730">
            <v>2.9100000000000001E-2</v>
          </cell>
          <cell r="O3730">
            <v>2.9100000000000001E-2</v>
          </cell>
          <cell r="P3730">
            <v>0</v>
          </cell>
          <cell r="Q3730">
            <v>2.3279999999999998</v>
          </cell>
          <cell r="R3730">
            <v>-80</v>
          </cell>
        </row>
        <row r="3731">
          <cell r="E3731" t="str">
            <v>TSY0010215</v>
          </cell>
          <cell r="F3731" t="str">
            <v>产品标识H470400000028</v>
          </cell>
          <cell r="G3731" t="str">
            <v>50mm*30mm</v>
          </cell>
          <cell r="H3731" t="str">
            <v>EA</v>
          </cell>
          <cell r="I3731">
            <v>0</v>
          </cell>
          <cell r="J3731">
            <v>2.9100000000000001E-2</v>
          </cell>
          <cell r="K3731">
            <v>2.9100000000000001E-2</v>
          </cell>
          <cell r="L3731">
            <v>0</v>
          </cell>
          <cell r="M3731">
            <v>6</v>
          </cell>
          <cell r="N3731">
            <v>2.9100000000000001E-2</v>
          </cell>
          <cell r="O3731">
            <v>2.9100000000000001E-2</v>
          </cell>
          <cell r="P3731">
            <v>0</v>
          </cell>
          <cell r="Q3731">
            <v>0.17460000000000001</v>
          </cell>
          <cell r="R3731">
            <v>-6</v>
          </cell>
        </row>
        <row r="3732">
          <cell r="E3732" t="str">
            <v>TSY0010220</v>
          </cell>
          <cell r="F3732" t="str">
            <v>吊紧带</v>
          </cell>
          <cell r="G3732" t="str">
            <v>150mm*27mm*N</v>
          </cell>
          <cell r="H3732" t="str">
            <v>EA</v>
          </cell>
          <cell r="I3732">
            <v>0</v>
          </cell>
          <cell r="J3732">
            <v>8.7599999999999997E-2</v>
          </cell>
          <cell r="K3732">
            <v>8.7599999999999997E-2</v>
          </cell>
          <cell r="L3732">
            <v>0</v>
          </cell>
          <cell r="M3732">
            <v>800</v>
          </cell>
          <cell r="N3732">
            <v>8.3550863099999997E-2</v>
          </cell>
          <cell r="O3732">
            <v>8.7599999999999997E-2</v>
          </cell>
          <cell r="P3732">
            <v>-4.0491368999999999E-3</v>
          </cell>
          <cell r="Q3732">
            <v>66.840690480000006</v>
          </cell>
          <cell r="R3732">
            <v>-522</v>
          </cell>
        </row>
        <row r="3733">
          <cell r="E3733" t="str">
            <v>TSY0010221</v>
          </cell>
          <cell r="F3733" t="str">
            <v>吊紧带</v>
          </cell>
          <cell r="G3733" t="str">
            <v>100mm*27mm*N</v>
          </cell>
          <cell r="H3733" t="str">
            <v>EA</v>
          </cell>
          <cell r="I3733">
            <v>0</v>
          </cell>
          <cell r="J3733">
            <v>5.8400000000000001E-2</v>
          </cell>
          <cell r="K3733">
            <v>5.8400000000000001E-2</v>
          </cell>
          <cell r="L3733">
            <v>0</v>
          </cell>
          <cell r="M3733">
            <v>800</v>
          </cell>
          <cell r="N3733">
            <v>5.5700575400000001E-2</v>
          </cell>
          <cell r="O3733">
            <v>5.8400000000000001E-2</v>
          </cell>
          <cell r="P3733">
            <v>-2.6994246E-3</v>
          </cell>
          <cell r="Q3733">
            <v>44.560460319999997</v>
          </cell>
          <cell r="R3733">
            <v>-522</v>
          </cell>
        </row>
        <row r="3734">
          <cell r="E3734" t="str">
            <v>TSY0010243</v>
          </cell>
          <cell r="F3734" t="str">
            <v>织物主料</v>
          </cell>
          <cell r="G3734" t="str">
            <v>N*1.5m*5mm</v>
          </cell>
          <cell r="H3734" t="str">
            <v>M</v>
          </cell>
          <cell r="I3734">
            <v>56.3</v>
          </cell>
          <cell r="J3734">
            <v>29.806068656600001</v>
          </cell>
          <cell r="K3734">
            <v>32.299999999999997</v>
          </cell>
          <cell r="L3734">
            <v>1678.0816653666</v>
          </cell>
          <cell r="M3734">
            <v>0</v>
          </cell>
          <cell r="N3734">
            <v>30.806996318300001</v>
          </cell>
          <cell r="O3734">
            <v>32.299999999999997</v>
          </cell>
          <cell r="P3734">
            <v>-1.4930036817000001</v>
          </cell>
          <cell r="Q3734">
            <v>0</v>
          </cell>
          <cell r="R3734">
            <v>0</v>
          </cell>
        </row>
        <row r="3735">
          <cell r="E3735" t="str">
            <v>TSY0010245</v>
          </cell>
          <cell r="F3735" t="str">
            <v>织物主料</v>
          </cell>
          <cell r="G3735" t="str">
            <v>旷达T883</v>
          </cell>
          <cell r="H3735" t="str">
            <v>M</v>
          </cell>
          <cell r="I3735">
            <v>5854.62</v>
          </cell>
          <cell r="J3735">
            <v>19.9414595563</v>
          </cell>
          <cell r="K3735">
            <v>21.61</v>
          </cell>
          <cell r="L3735">
            <v>116749.667947505</v>
          </cell>
          <cell r="M3735">
            <v>91</v>
          </cell>
          <cell r="N3735">
            <v>20.611120447000001</v>
          </cell>
          <cell r="O3735">
            <v>21.61</v>
          </cell>
          <cell r="P3735">
            <v>-0.99887955299999998</v>
          </cell>
          <cell r="Q3735">
            <v>1875.6119606770001</v>
          </cell>
          <cell r="R3735">
            <v>-197</v>
          </cell>
        </row>
        <row r="3736">
          <cell r="E3736" t="str">
            <v>TSY0010246</v>
          </cell>
          <cell r="F3736" t="str">
            <v>PVC辅料</v>
          </cell>
          <cell r="G3736" t="str">
            <v>旷达32084-003</v>
          </cell>
          <cell r="H3736" t="str">
            <v>M</v>
          </cell>
          <cell r="I3736">
            <v>6959.57</v>
          </cell>
          <cell r="J3736">
            <v>45.862588614000003</v>
          </cell>
          <cell r="K3736">
            <v>49.7</v>
          </cell>
          <cell r="L3736">
            <v>319183.89584033599</v>
          </cell>
          <cell r="M3736">
            <v>2210</v>
          </cell>
          <cell r="N3736">
            <v>47.402715697300003</v>
          </cell>
          <cell r="O3736">
            <v>49.7</v>
          </cell>
          <cell r="P3736">
            <v>-2.2972843027000001</v>
          </cell>
          <cell r="Q3736">
            <v>104760.001691033</v>
          </cell>
          <cell r="R3736">
            <v>-252.3</v>
          </cell>
        </row>
        <row r="3737">
          <cell r="E3737" t="str">
            <v>TSY0010247</v>
          </cell>
          <cell r="F3737" t="str">
            <v>吊紧带275mm*27mm*N</v>
          </cell>
          <cell r="G3737" t="str">
            <v>统帅2080正背用</v>
          </cell>
          <cell r="H3737" t="str">
            <v>EA</v>
          </cell>
          <cell r="I3737">
            <v>2933</v>
          </cell>
          <cell r="J3737">
            <v>0.1496762952</v>
          </cell>
          <cell r="K3737">
            <v>0.16220000000000001</v>
          </cell>
          <cell r="L3737">
            <v>439.00057382160003</v>
          </cell>
          <cell r="M3737">
            <v>0</v>
          </cell>
          <cell r="N3737">
            <v>0.1547026255</v>
          </cell>
          <cell r="O3737">
            <v>0.16220000000000001</v>
          </cell>
          <cell r="P3737">
            <v>-7.4973745E-3</v>
          </cell>
          <cell r="Q3737">
            <v>0</v>
          </cell>
          <cell r="R3737">
            <v>0</v>
          </cell>
        </row>
        <row r="3738">
          <cell r="E3738" t="str">
            <v>TSY0010248</v>
          </cell>
          <cell r="F3738" t="str">
            <v>吊紧带390mm*27mm*N</v>
          </cell>
          <cell r="G3738" t="str">
            <v>统帅2080正背用</v>
          </cell>
          <cell r="H3738" t="str">
            <v>EA</v>
          </cell>
          <cell r="I3738">
            <v>6194</v>
          </cell>
          <cell r="J3738">
            <v>0.21214907690000001</v>
          </cell>
          <cell r="K3738">
            <v>0.22989999999999999</v>
          </cell>
          <cell r="L3738">
            <v>1314.0513823186</v>
          </cell>
          <cell r="M3738">
            <v>0</v>
          </cell>
          <cell r="N3738">
            <v>0.21927332669999999</v>
          </cell>
          <cell r="O3738">
            <v>0.22989999999999999</v>
          </cell>
          <cell r="P3738">
            <v>-1.06266733E-2</v>
          </cell>
          <cell r="Q3738">
            <v>0</v>
          </cell>
          <cell r="R3738">
            <v>0</v>
          </cell>
        </row>
        <row r="3739">
          <cell r="E3739" t="str">
            <v>TSY0010249</v>
          </cell>
          <cell r="F3739" t="str">
            <v>吊紧带490mm*27mm*N</v>
          </cell>
          <cell r="G3739" t="str">
            <v>统帅2080正背用</v>
          </cell>
          <cell r="H3739" t="str">
            <v>EA</v>
          </cell>
          <cell r="I3739">
            <v>6179</v>
          </cell>
          <cell r="J3739">
            <v>0.26659359859999998</v>
          </cell>
          <cell r="K3739">
            <v>0.28889999999999999</v>
          </cell>
          <cell r="L3739">
            <v>1647.2818457494</v>
          </cell>
          <cell r="M3739">
            <v>0</v>
          </cell>
          <cell r="N3739">
            <v>0.27554616830000001</v>
          </cell>
          <cell r="O3739">
            <v>0.28889999999999999</v>
          </cell>
          <cell r="P3739">
            <v>-1.3353831700000001E-2</v>
          </cell>
          <cell r="Q3739">
            <v>0</v>
          </cell>
          <cell r="R3739">
            <v>0</v>
          </cell>
        </row>
        <row r="3740">
          <cell r="E3740" t="str">
            <v>TSY0010250</v>
          </cell>
          <cell r="F3740" t="str">
            <v>吊紧带275mm*27mm*N</v>
          </cell>
          <cell r="G3740" t="str">
            <v>统帅2080正座用</v>
          </cell>
          <cell r="H3740" t="str">
            <v>EA</v>
          </cell>
          <cell r="I3740">
            <v>3413</v>
          </cell>
          <cell r="J3740">
            <v>0.1496762952</v>
          </cell>
          <cell r="K3740">
            <v>0.16220000000000001</v>
          </cell>
          <cell r="L3740">
            <v>510.84519551760002</v>
          </cell>
          <cell r="M3740">
            <v>0</v>
          </cell>
          <cell r="N3740">
            <v>0.1547026255</v>
          </cell>
          <cell r="O3740">
            <v>0.16220000000000001</v>
          </cell>
          <cell r="P3740">
            <v>-7.4973745E-3</v>
          </cell>
          <cell r="Q3740">
            <v>0</v>
          </cell>
          <cell r="R3740">
            <v>0</v>
          </cell>
        </row>
        <row r="3741">
          <cell r="E3741" t="str">
            <v>TSY0010252</v>
          </cell>
          <cell r="F3741" t="str">
            <v>吊紧带290mm*27mm*N</v>
          </cell>
          <cell r="G3741" t="str">
            <v>统帅2080正座用</v>
          </cell>
          <cell r="H3741" t="str">
            <v>EA</v>
          </cell>
          <cell r="I3741">
            <v>3373</v>
          </cell>
          <cell r="J3741">
            <v>0.15779683410000001</v>
          </cell>
          <cell r="K3741">
            <v>0.17100000000000001</v>
          </cell>
          <cell r="L3741">
            <v>532.24872141929995</v>
          </cell>
          <cell r="M3741">
            <v>0</v>
          </cell>
          <cell r="N3741">
            <v>0.1630958629</v>
          </cell>
          <cell r="O3741">
            <v>0.17100000000000001</v>
          </cell>
          <cell r="P3741">
            <v>-7.9041370999999999E-3</v>
          </cell>
          <cell r="Q3741">
            <v>0</v>
          </cell>
          <cell r="R3741">
            <v>0</v>
          </cell>
        </row>
        <row r="3742">
          <cell r="E3742" t="str">
            <v>TSY0010253</v>
          </cell>
          <cell r="F3742" t="str">
            <v>吊紧带440mm*27mm*N</v>
          </cell>
          <cell r="G3742" t="str">
            <v>统帅2080正座用</v>
          </cell>
          <cell r="H3742" t="str">
            <v>EA</v>
          </cell>
          <cell r="I3742">
            <v>6636</v>
          </cell>
          <cell r="J3742">
            <v>0.23946361660000001</v>
          </cell>
          <cell r="K3742">
            <v>0.25950000000000001</v>
          </cell>
          <cell r="L3742">
            <v>1589.0805597576</v>
          </cell>
          <cell r="M3742">
            <v>0</v>
          </cell>
          <cell r="N3742">
            <v>0.24750512520000001</v>
          </cell>
          <cell r="O3742">
            <v>0.25950000000000001</v>
          </cell>
          <cell r="P3742">
            <v>-1.1994874799999999E-2</v>
          </cell>
          <cell r="Q3742">
            <v>0</v>
          </cell>
          <cell r="R3742">
            <v>0</v>
          </cell>
        </row>
        <row r="3743">
          <cell r="E3743" t="str">
            <v>TSY0010254</v>
          </cell>
          <cell r="F3743" t="str">
            <v>吊紧带170mm*27mm*N</v>
          </cell>
          <cell r="G3743" t="str">
            <v>统帅2080副背用</v>
          </cell>
          <cell r="H3743" t="str">
            <v>EA</v>
          </cell>
          <cell r="I3743">
            <v>8878</v>
          </cell>
          <cell r="J3743">
            <v>9.2555686900000003E-2</v>
          </cell>
          <cell r="K3743">
            <v>0.1003</v>
          </cell>
          <cell r="L3743">
            <v>821.7093882982</v>
          </cell>
          <cell r="M3743">
            <v>0</v>
          </cell>
          <cell r="N3743">
            <v>9.5663830699999994E-2</v>
          </cell>
          <cell r="O3743">
            <v>0.1003</v>
          </cell>
          <cell r="P3743">
            <v>-4.6361693000000004E-3</v>
          </cell>
          <cell r="Q3743">
            <v>0</v>
          </cell>
          <cell r="R3743">
            <v>0</v>
          </cell>
        </row>
        <row r="3744">
          <cell r="E3744" t="str">
            <v>TSY0010255</v>
          </cell>
          <cell r="F3744" t="str">
            <v>吊紧带230mm*27mm*N</v>
          </cell>
          <cell r="G3744" t="str">
            <v>统帅2080副背用</v>
          </cell>
          <cell r="H3744" t="str">
            <v>EA</v>
          </cell>
          <cell r="I3744">
            <v>4471</v>
          </cell>
          <cell r="J3744">
            <v>0.12513012100000001</v>
          </cell>
          <cell r="K3744">
            <v>0.1356</v>
          </cell>
          <cell r="L3744">
            <v>559.45677099099998</v>
          </cell>
          <cell r="M3744">
            <v>0</v>
          </cell>
          <cell r="N3744">
            <v>0.12933215789999999</v>
          </cell>
          <cell r="O3744">
            <v>0.1356</v>
          </cell>
          <cell r="P3744">
            <v>-6.2678420999999996E-3</v>
          </cell>
          <cell r="Q3744">
            <v>0</v>
          </cell>
          <cell r="R3744">
            <v>-30</v>
          </cell>
        </row>
        <row r="3745">
          <cell r="E3745" t="str">
            <v>TSY0010256</v>
          </cell>
          <cell r="F3745" t="str">
            <v>吊紧带250mm*27mm*N</v>
          </cell>
          <cell r="G3745" t="str">
            <v>统帅2080副背用</v>
          </cell>
          <cell r="H3745" t="str">
            <v>EA</v>
          </cell>
          <cell r="I3745">
            <v>4574</v>
          </cell>
          <cell r="J3745">
            <v>0.13601902539999999</v>
          </cell>
          <cell r="K3745">
            <v>0.1474</v>
          </cell>
          <cell r="L3745">
            <v>622.15102217959998</v>
          </cell>
          <cell r="M3745">
            <v>0</v>
          </cell>
          <cell r="N3745">
            <v>0.14058672620000001</v>
          </cell>
          <cell r="O3745">
            <v>0.1474</v>
          </cell>
          <cell r="P3745">
            <v>-6.8132738000000002E-3</v>
          </cell>
          <cell r="Q3745">
            <v>0</v>
          </cell>
          <cell r="R3745">
            <v>0</v>
          </cell>
        </row>
        <row r="3746">
          <cell r="E3746" t="str">
            <v>TSY0010257</v>
          </cell>
          <cell r="F3746" t="str">
            <v>吊紧带370mm*27mm*N</v>
          </cell>
          <cell r="G3746" t="str">
            <v>统帅2080副背用</v>
          </cell>
          <cell r="H3746" t="str">
            <v>EA</v>
          </cell>
          <cell r="I3746">
            <v>4316</v>
          </cell>
          <cell r="J3746">
            <v>0.20135245139999999</v>
          </cell>
          <cell r="K3746">
            <v>0.21820000000000001</v>
          </cell>
          <cell r="L3746">
            <v>869.03718024240004</v>
          </cell>
          <cell r="M3746">
            <v>0</v>
          </cell>
          <cell r="N3746">
            <v>0.20811413610000001</v>
          </cell>
          <cell r="O3746">
            <v>0.21820000000000001</v>
          </cell>
          <cell r="P3746">
            <v>-1.00858639E-2</v>
          </cell>
          <cell r="Q3746">
            <v>0</v>
          </cell>
          <cell r="R3746">
            <v>0</v>
          </cell>
        </row>
        <row r="3747">
          <cell r="E3747" t="str">
            <v>TSY0010258</v>
          </cell>
          <cell r="F3747" t="str">
            <v>吊紧带570mm*27mm*N</v>
          </cell>
          <cell r="G3747" t="str">
            <v>统帅2080副背用</v>
          </cell>
          <cell r="H3747" t="str">
            <v>EA</v>
          </cell>
          <cell r="I3747">
            <v>8700</v>
          </cell>
          <cell r="J3747">
            <v>0.30479704260000001</v>
          </cell>
          <cell r="K3747">
            <v>0.33029999999999998</v>
          </cell>
          <cell r="L3747">
            <v>2651.7342706200002</v>
          </cell>
          <cell r="M3747">
            <v>0</v>
          </cell>
          <cell r="N3747">
            <v>0.31503253510000001</v>
          </cell>
          <cell r="O3747">
            <v>0.33029999999999998</v>
          </cell>
          <cell r="P3747">
            <v>-1.52674649E-2</v>
          </cell>
          <cell r="Q3747">
            <v>0</v>
          </cell>
          <cell r="R3747">
            <v>-49</v>
          </cell>
        </row>
        <row r="3748">
          <cell r="E3748" t="str">
            <v>TSY0010260</v>
          </cell>
          <cell r="F3748" t="str">
            <v>吊紧带245mm*27mm*N</v>
          </cell>
          <cell r="G3748" t="str">
            <v>统帅2080副座用</v>
          </cell>
          <cell r="H3748" t="str">
            <v>EA</v>
          </cell>
          <cell r="I3748">
            <v>4395</v>
          </cell>
          <cell r="J3748">
            <v>0.1333429387</v>
          </cell>
          <cell r="K3748">
            <v>0.14449999999999999</v>
          </cell>
          <cell r="L3748">
            <v>586.04221558649999</v>
          </cell>
          <cell r="M3748">
            <v>0</v>
          </cell>
          <cell r="N3748">
            <v>0.13782077300000001</v>
          </cell>
          <cell r="O3748">
            <v>0.14449999999999999</v>
          </cell>
          <cell r="P3748">
            <v>-6.6792270000000003E-3</v>
          </cell>
          <cell r="Q3748">
            <v>0</v>
          </cell>
          <cell r="R3748">
            <v>-30</v>
          </cell>
        </row>
        <row r="3749">
          <cell r="E3749" t="str">
            <v>TSY0010263</v>
          </cell>
          <cell r="F3749" t="str">
            <v>吊紧带665mm*27mm*N</v>
          </cell>
          <cell r="G3749" t="str">
            <v>统帅2080副座用</v>
          </cell>
          <cell r="H3749" t="str">
            <v>EA</v>
          </cell>
          <cell r="I3749">
            <v>4472</v>
          </cell>
          <cell r="J3749">
            <v>0.36191765100000001</v>
          </cell>
          <cell r="K3749">
            <v>0.39219999999999999</v>
          </cell>
          <cell r="L3749">
            <v>1618.495735272</v>
          </cell>
          <cell r="M3749">
            <v>0</v>
          </cell>
          <cell r="N3749">
            <v>0.37407132990000003</v>
          </cell>
          <cell r="O3749">
            <v>0.39219999999999999</v>
          </cell>
          <cell r="P3749">
            <v>-1.8128670100000001E-2</v>
          </cell>
          <cell r="Q3749">
            <v>0</v>
          </cell>
          <cell r="R3749">
            <v>0</v>
          </cell>
        </row>
        <row r="3750">
          <cell r="E3750" t="str">
            <v>TSY0010264</v>
          </cell>
          <cell r="F3750" t="str">
            <v>5#尼龙闭口黑色拉锁50cm</v>
          </cell>
          <cell r="H3750" t="str">
            <v>EA</v>
          </cell>
          <cell r="I3750">
            <v>5023</v>
          </cell>
          <cell r="J3750">
            <v>0.60904041220000005</v>
          </cell>
          <cell r="K3750">
            <v>0.66</v>
          </cell>
          <cell r="L3750">
            <v>3059.2099904806</v>
          </cell>
          <cell r="M3750">
            <v>0</v>
          </cell>
          <cell r="N3750">
            <v>0.62949280399999996</v>
          </cell>
          <cell r="O3750">
            <v>0.66</v>
          </cell>
          <cell r="P3750">
            <v>-3.0507196E-2</v>
          </cell>
          <cell r="Q3750">
            <v>0</v>
          </cell>
          <cell r="R3750">
            <v>0</v>
          </cell>
        </row>
        <row r="3751">
          <cell r="E3751" t="str">
            <v>TSY0010265</v>
          </cell>
          <cell r="F3751" t="str">
            <v>5#尼龙闭口黑色拉锁90cm</v>
          </cell>
          <cell r="H3751" t="str">
            <v>EA</v>
          </cell>
          <cell r="I3751">
            <v>3638</v>
          </cell>
          <cell r="J3751">
            <v>1.0888904339000001</v>
          </cell>
          <cell r="K3751">
            <v>1.18</v>
          </cell>
          <cell r="L3751">
            <v>3961.3833985281999</v>
          </cell>
          <cell r="M3751">
            <v>0</v>
          </cell>
          <cell r="N3751">
            <v>1.1254568314</v>
          </cell>
          <cell r="O3751">
            <v>1.18</v>
          </cell>
          <cell r="P3751">
            <v>-5.4543168599999997E-2</v>
          </cell>
          <cell r="Q3751">
            <v>0</v>
          </cell>
          <cell r="R3751">
            <v>0</v>
          </cell>
        </row>
        <row r="3752">
          <cell r="E3752" t="str">
            <v>TSY0010270</v>
          </cell>
          <cell r="F3752" t="str">
            <v>织物辅料</v>
          </cell>
          <cell r="G3752" t="str">
            <v>旷达93299-6</v>
          </cell>
          <cell r="H3752" t="str">
            <v>M</v>
          </cell>
          <cell r="I3752">
            <v>2403.2399999999998</v>
          </cell>
          <cell r="J3752">
            <v>15.687404556100001</v>
          </cell>
          <cell r="K3752">
            <v>17</v>
          </cell>
          <cell r="L3752">
            <v>37700.598125401797</v>
          </cell>
          <cell r="M3752">
            <v>0</v>
          </cell>
          <cell r="N3752">
            <v>16.214208588599998</v>
          </cell>
          <cell r="O3752">
            <v>17</v>
          </cell>
          <cell r="P3752">
            <v>-0.78579141139999997</v>
          </cell>
          <cell r="Q3752">
            <v>0</v>
          </cell>
          <cell r="R3752">
            <v>-35.380000000000003</v>
          </cell>
        </row>
        <row r="3753">
          <cell r="E3753" t="str">
            <v>TSY0010277</v>
          </cell>
          <cell r="F3753" t="str">
            <v>吊紧带280*27</v>
          </cell>
          <cell r="G3753" t="str">
            <v>奥杰座垫用</v>
          </cell>
          <cell r="H3753" t="str">
            <v>EA</v>
          </cell>
          <cell r="I3753">
            <v>3525</v>
          </cell>
          <cell r="J3753">
            <v>0.1523523819</v>
          </cell>
          <cell r="K3753">
            <v>0.1651</v>
          </cell>
          <cell r="L3753">
            <v>537.04214619749996</v>
          </cell>
          <cell r="M3753">
            <v>2</v>
          </cell>
          <cell r="N3753">
            <v>0.1574685787</v>
          </cell>
          <cell r="O3753">
            <v>0.1651</v>
          </cell>
          <cell r="P3753">
            <v>-7.6314212999999999E-3</v>
          </cell>
          <cell r="Q3753">
            <v>0.3149371574</v>
          </cell>
          <cell r="R3753">
            <v>0</v>
          </cell>
        </row>
        <row r="3754">
          <cell r="E3754" t="str">
            <v>TSY0010278</v>
          </cell>
          <cell r="F3754" t="str">
            <v>吊紧带400*27</v>
          </cell>
          <cell r="G3754" t="str">
            <v>奥杰座垫用</v>
          </cell>
          <cell r="H3754" t="str">
            <v>EA</v>
          </cell>
          <cell r="I3754">
            <v>3497</v>
          </cell>
          <cell r="J3754">
            <v>0.2176858079</v>
          </cell>
          <cell r="K3754">
            <v>0.2359</v>
          </cell>
          <cell r="L3754">
            <v>761.24727022629997</v>
          </cell>
          <cell r="M3754">
            <v>31</v>
          </cell>
          <cell r="N3754">
            <v>0.2249959886</v>
          </cell>
          <cell r="O3754">
            <v>0.2359</v>
          </cell>
          <cell r="P3754">
            <v>-1.09040114E-2</v>
          </cell>
          <cell r="Q3754">
            <v>6.9748756466000001</v>
          </cell>
          <cell r="R3754">
            <v>0</v>
          </cell>
        </row>
        <row r="3755">
          <cell r="E3755" t="str">
            <v>TSY0010279</v>
          </cell>
          <cell r="F3755" t="str">
            <v>吊紧带810*27</v>
          </cell>
          <cell r="G3755" t="str">
            <v>奥杰座垫用</v>
          </cell>
          <cell r="H3755" t="str">
            <v>EA</v>
          </cell>
          <cell r="I3755">
            <v>3538</v>
          </cell>
          <cell r="J3755">
            <v>0.44081606800000001</v>
          </cell>
          <cell r="K3755">
            <v>0.47770000000000001</v>
          </cell>
          <cell r="L3755">
            <v>1559.607248584</v>
          </cell>
          <cell r="M3755">
            <v>0</v>
          </cell>
          <cell r="N3755">
            <v>0.45561926130000002</v>
          </cell>
          <cell r="O3755">
            <v>0.47770000000000001</v>
          </cell>
          <cell r="P3755">
            <v>-2.2080738700000001E-2</v>
          </cell>
          <cell r="Q3755">
            <v>0</v>
          </cell>
          <cell r="R3755">
            <v>-183</v>
          </cell>
        </row>
        <row r="3756">
          <cell r="E3756" t="str">
            <v>TSY0010280</v>
          </cell>
          <cell r="F3756" t="str">
            <v>吊紧带175*27</v>
          </cell>
          <cell r="G3756" t="str">
            <v>奥杰靠背用</v>
          </cell>
          <cell r="H3756" t="str">
            <v>EA</v>
          </cell>
          <cell r="I3756">
            <v>8557</v>
          </cell>
          <cell r="J3756">
            <v>9.5231773500000005E-2</v>
          </cell>
          <cell r="K3756">
            <v>0.1032</v>
          </cell>
          <cell r="L3756">
            <v>814.89828583949998</v>
          </cell>
          <cell r="M3756">
            <v>55</v>
          </cell>
          <cell r="N3756">
            <v>9.8429783899999998E-2</v>
          </cell>
          <cell r="O3756">
            <v>0.1032</v>
          </cell>
          <cell r="P3756">
            <v>-4.7702161000000003E-3</v>
          </cell>
          <cell r="Q3756">
            <v>5.4136381145000003</v>
          </cell>
          <cell r="R3756">
            <v>0</v>
          </cell>
        </row>
        <row r="3757">
          <cell r="E3757" t="str">
            <v>TSY0010281</v>
          </cell>
          <cell r="F3757" t="str">
            <v>吊紧带260*27</v>
          </cell>
          <cell r="G3757" t="str">
            <v>奥杰靠背用</v>
          </cell>
          <cell r="H3757" t="str">
            <v>EA</v>
          </cell>
          <cell r="I3757">
            <v>7526</v>
          </cell>
          <cell r="J3757">
            <v>0.1414634776</v>
          </cell>
          <cell r="K3757">
            <v>0.15329999999999999</v>
          </cell>
          <cell r="L3757">
            <v>1064.6541324176001</v>
          </cell>
          <cell r="M3757">
            <v>36</v>
          </cell>
          <cell r="N3757">
            <v>0.14621401040000001</v>
          </cell>
          <cell r="O3757">
            <v>0.15329999999999999</v>
          </cell>
          <cell r="P3757">
            <v>-7.0859896000000002E-3</v>
          </cell>
          <cell r="Q3757">
            <v>5.2637043743999996</v>
          </cell>
          <cell r="R3757">
            <v>0</v>
          </cell>
        </row>
        <row r="3758">
          <cell r="E3758" t="str">
            <v>TSY0010282</v>
          </cell>
          <cell r="F3758" t="str">
            <v>吊紧带290*27</v>
          </cell>
          <cell r="G3758" t="str">
            <v>奥杰靠背用</v>
          </cell>
          <cell r="H3758" t="str">
            <v>EA</v>
          </cell>
          <cell r="I3758">
            <v>3522</v>
          </cell>
          <cell r="J3758">
            <v>0.15779683410000001</v>
          </cell>
          <cell r="K3758">
            <v>0.17100000000000001</v>
          </cell>
          <cell r="L3758">
            <v>555.76044970019996</v>
          </cell>
          <cell r="M3758">
            <v>0</v>
          </cell>
          <cell r="N3758">
            <v>0.1630958629</v>
          </cell>
          <cell r="O3758">
            <v>0.17100000000000001</v>
          </cell>
          <cell r="P3758">
            <v>-7.9041370999999999E-3</v>
          </cell>
          <cell r="Q3758">
            <v>0</v>
          </cell>
          <cell r="R3758">
            <v>-2</v>
          </cell>
        </row>
        <row r="3759">
          <cell r="E3759" t="str">
            <v>TSY0010283</v>
          </cell>
          <cell r="F3759" t="str">
            <v>吊紧带325*27</v>
          </cell>
          <cell r="G3759" t="str">
            <v>奥杰靠背用</v>
          </cell>
          <cell r="H3759" t="str">
            <v>EA</v>
          </cell>
          <cell r="I3759">
            <v>3511</v>
          </cell>
          <cell r="J3759">
            <v>0.17689855609999999</v>
          </cell>
          <cell r="K3759">
            <v>0.19170000000000001</v>
          </cell>
          <cell r="L3759">
            <v>621.09083046709998</v>
          </cell>
          <cell r="M3759">
            <v>0</v>
          </cell>
          <cell r="N3759">
            <v>0.1828390463</v>
          </cell>
          <cell r="O3759">
            <v>0.19170000000000001</v>
          </cell>
          <cell r="P3759">
            <v>-8.8609537000000002E-3</v>
          </cell>
          <cell r="Q3759">
            <v>0</v>
          </cell>
          <cell r="R3759">
            <v>-4</v>
          </cell>
        </row>
        <row r="3760">
          <cell r="E3760" t="str">
            <v>TSY0010284</v>
          </cell>
          <cell r="F3760" t="str">
            <v>吊紧带380*27</v>
          </cell>
          <cell r="G3760" t="str">
            <v>奥杰靠背用</v>
          </cell>
          <cell r="H3760" t="str">
            <v>EA</v>
          </cell>
          <cell r="I3760">
            <v>3505</v>
          </cell>
          <cell r="J3760">
            <v>0.2067969036</v>
          </cell>
          <cell r="K3760">
            <v>0.22409999999999999</v>
          </cell>
          <cell r="L3760">
            <v>724.82314711799995</v>
          </cell>
          <cell r="M3760">
            <v>2</v>
          </cell>
          <cell r="N3760">
            <v>0.21374142030000001</v>
          </cell>
          <cell r="O3760">
            <v>0.22409999999999999</v>
          </cell>
          <cell r="P3760">
            <v>-1.03585797E-2</v>
          </cell>
          <cell r="Q3760">
            <v>0.42748284060000002</v>
          </cell>
          <cell r="R3760">
            <v>0</v>
          </cell>
        </row>
        <row r="3761">
          <cell r="E3761" t="str">
            <v>TSY0010285</v>
          </cell>
          <cell r="F3761" t="str">
            <v>吊紧带420*27</v>
          </cell>
          <cell r="G3761" t="str">
            <v>奥杰靠背用</v>
          </cell>
          <cell r="H3761" t="str">
            <v>EA</v>
          </cell>
          <cell r="I3761">
            <v>6506</v>
          </cell>
          <cell r="J3761">
            <v>0.22857471230000001</v>
          </cell>
          <cell r="K3761">
            <v>0.2477</v>
          </cell>
          <cell r="L3761">
            <v>1487.1070782238</v>
          </cell>
          <cell r="M3761">
            <v>0</v>
          </cell>
          <cell r="N3761">
            <v>0.23625055689999999</v>
          </cell>
          <cell r="O3761">
            <v>0.2477</v>
          </cell>
          <cell r="P3761">
            <v>-1.14494431E-2</v>
          </cell>
          <cell r="Q3761">
            <v>0</v>
          </cell>
          <cell r="R3761">
            <v>0</v>
          </cell>
        </row>
        <row r="3762">
          <cell r="E3762" t="str">
            <v>TSY0010286</v>
          </cell>
          <cell r="F3762" t="str">
            <v>灰绒辅料TR5249</v>
          </cell>
          <cell r="G3762" t="str">
            <v>N*1.5mm*3.5mm</v>
          </cell>
          <cell r="H3762" t="str">
            <v>M</v>
          </cell>
          <cell r="I3762">
            <v>714.5</v>
          </cell>
          <cell r="J3762">
            <v>23.125079892700001</v>
          </cell>
          <cell r="K3762">
            <v>25.06</v>
          </cell>
          <cell r="L3762">
            <v>16522.869583334199</v>
          </cell>
          <cell r="M3762">
            <v>18.600000000000001</v>
          </cell>
          <cell r="N3762">
            <v>23.9016510135</v>
          </cell>
          <cell r="O3762">
            <v>25.06</v>
          </cell>
          <cell r="P3762">
            <v>-1.1583489865000001</v>
          </cell>
          <cell r="Q3762">
            <v>444.57070885109999</v>
          </cell>
          <cell r="R3762">
            <v>0</v>
          </cell>
        </row>
        <row r="3763">
          <cell r="E3763" t="str">
            <v>TSY0010287</v>
          </cell>
          <cell r="F3763" t="str">
            <v>浅蓝色PVC单体PAQ0022-U0</v>
          </cell>
          <cell r="G3763" t="str">
            <v>N*1.4mm*3.5mm</v>
          </cell>
          <cell r="H3763" t="str">
            <v>M</v>
          </cell>
          <cell r="I3763">
            <v>148.08000000000001</v>
          </cell>
          <cell r="J3763">
            <v>33.481719822899997</v>
          </cell>
          <cell r="K3763">
            <v>36.283200000000001</v>
          </cell>
          <cell r="L3763">
            <v>4957.9730713749996</v>
          </cell>
          <cell r="M3763">
            <v>0</v>
          </cell>
          <cell r="N3763">
            <v>23.844424395000001</v>
          </cell>
          <cell r="O3763">
            <v>36.283200000000001</v>
          </cell>
          <cell r="P3763">
            <v>-12.438775605</v>
          </cell>
          <cell r="Q3763">
            <v>0</v>
          </cell>
          <cell r="R3763">
            <v>-10.3</v>
          </cell>
        </row>
        <row r="3764">
          <cell r="E3764" t="str">
            <v>TSY0010288</v>
          </cell>
          <cell r="F3764" t="str">
            <v>蓝色PVC PAQ0012-U0A1</v>
          </cell>
          <cell r="G3764" t="str">
            <v>N*1.4mm*3.5mm</v>
          </cell>
          <cell r="H3764" t="str">
            <v>M</v>
          </cell>
          <cell r="I3764">
            <v>843.85</v>
          </cell>
          <cell r="J3764">
            <v>40.8312688575</v>
          </cell>
          <cell r="K3764">
            <v>44.247700000000002</v>
          </cell>
          <cell r="L3764">
            <v>34455.466225401397</v>
          </cell>
          <cell r="M3764">
            <v>282.19</v>
          </cell>
          <cell r="N3764">
            <v>29.567086249799999</v>
          </cell>
          <cell r="O3764">
            <v>44.247700000000002</v>
          </cell>
          <cell r="P3764">
            <v>-14.680613750199999</v>
          </cell>
          <cell r="Q3764">
            <v>8343.5360688310993</v>
          </cell>
          <cell r="R3764">
            <v>-169.04</v>
          </cell>
        </row>
        <row r="3765">
          <cell r="E3765" t="str">
            <v>TSY0010289</v>
          </cell>
          <cell r="F3765" t="str">
            <v>福田刺绣标识</v>
          </cell>
          <cell r="G3765" t="str">
            <v>107mm*15mm</v>
          </cell>
          <cell r="H3765" t="str">
            <v>EA</v>
          </cell>
          <cell r="I3765">
            <v>316</v>
          </cell>
          <cell r="J3765">
            <v>4.6139425164999999</v>
          </cell>
          <cell r="K3765">
            <v>5</v>
          </cell>
          <cell r="L3765">
            <v>1458.0058352139999</v>
          </cell>
          <cell r="M3765">
            <v>2113</v>
          </cell>
          <cell r="N3765">
            <v>4.7688848789999998</v>
          </cell>
          <cell r="O3765">
            <v>5</v>
          </cell>
          <cell r="P3765">
            <v>-0.23111512100000001</v>
          </cell>
          <cell r="Q3765">
            <v>10076.653749327001</v>
          </cell>
          <cell r="R3765">
            <v>-2113</v>
          </cell>
        </row>
        <row r="3766">
          <cell r="E3766" t="str">
            <v>TSY0010290</v>
          </cell>
          <cell r="F3766" t="str">
            <v>产品标识SBS0010121</v>
          </cell>
          <cell r="H3766" t="str">
            <v>EA</v>
          </cell>
          <cell r="I3766">
            <v>0</v>
          </cell>
          <cell r="J3766">
            <v>2.9100000000000001E-2</v>
          </cell>
          <cell r="K3766">
            <v>2.9100000000000001E-2</v>
          </cell>
          <cell r="L3766">
            <v>0</v>
          </cell>
          <cell r="M3766">
            <v>1850</v>
          </cell>
          <cell r="N3766">
            <v>2.7754910000000001E-2</v>
          </cell>
          <cell r="O3766">
            <v>2.9100000000000001E-2</v>
          </cell>
          <cell r="P3766">
            <v>-1.34509E-3</v>
          </cell>
          <cell r="Q3766">
            <v>51.346583500000001</v>
          </cell>
          <cell r="R3766">
            <v>0</v>
          </cell>
        </row>
        <row r="3767">
          <cell r="E3767" t="str">
            <v>TSY0010291</v>
          </cell>
          <cell r="F3767" t="str">
            <v>产品标识SBS0010122</v>
          </cell>
          <cell r="H3767" t="str">
            <v>EA</v>
          </cell>
          <cell r="I3767">
            <v>0</v>
          </cell>
          <cell r="J3767">
            <v>2.9100000000000001E-2</v>
          </cell>
          <cell r="K3767">
            <v>2.9100000000000001E-2</v>
          </cell>
          <cell r="L3767">
            <v>0</v>
          </cell>
          <cell r="M3767">
            <v>1585</v>
          </cell>
          <cell r="N3767">
            <v>2.7754910000000001E-2</v>
          </cell>
          <cell r="O3767">
            <v>2.9100000000000001E-2</v>
          </cell>
          <cell r="P3767">
            <v>-1.34509E-3</v>
          </cell>
          <cell r="Q3767">
            <v>43.99153235</v>
          </cell>
          <cell r="R3767">
            <v>0</v>
          </cell>
        </row>
        <row r="3768">
          <cell r="E3768" t="str">
            <v>TSY0010292</v>
          </cell>
          <cell r="F3768" t="str">
            <v>黑色反穿头拉链980mm</v>
          </cell>
          <cell r="H3768" t="str">
            <v>EA</v>
          </cell>
          <cell r="I3768">
            <v>3500</v>
          </cell>
          <cell r="J3768">
            <v>1.0612067787999999</v>
          </cell>
          <cell r="K3768">
            <v>1.1499999999999999</v>
          </cell>
          <cell r="L3768">
            <v>3714.2237258</v>
          </cell>
          <cell r="M3768">
            <v>50</v>
          </cell>
          <cell r="N3768">
            <v>1.0968435221999999</v>
          </cell>
          <cell r="O3768">
            <v>1.1499999999999999</v>
          </cell>
          <cell r="P3768">
            <v>-5.3156477799999997E-2</v>
          </cell>
          <cell r="Q3768">
            <v>54.842176109999997</v>
          </cell>
          <cell r="R3768">
            <v>0</v>
          </cell>
        </row>
        <row r="3769">
          <cell r="E3769" t="str">
            <v>TSY0010293</v>
          </cell>
          <cell r="F3769" t="str">
            <v>明线银色丝光线M3238</v>
          </cell>
          <cell r="G3769" t="str">
            <v>3股20#</v>
          </cell>
          <cell r="H3769" t="str">
            <v>M</v>
          </cell>
          <cell r="I3769">
            <v>311900</v>
          </cell>
          <cell r="J3769">
            <v>7.5668656999999997E-3</v>
          </cell>
          <cell r="K3769">
            <v>8.2000000000000007E-3</v>
          </cell>
          <cell r="L3769">
            <v>2360.1054118299999</v>
          </cell>
          <cell r="M3769">
            <v>0</v>
          </cell>
          <cell r="N3769">
            <v>7.8209712000000004E-3</v>
          </cell>
          <cell r="O3769">
            <v>8.2000000000000007E-3</v>
          </cell>
          <cell r="P3769">
            <v>-3.7902880000000001E-4</v>
          </cell>
          <cell r="Q3769">
            <v>0</v>
          </cell>
          <cell r="R3769">
            <v>0</v>
          </cell>
        </row>
        <row r="3770">
          <cell r="E3770" t="str">
            <v>TSY0010295</v>
          </cell>
          <cell r="F3770" t="str">
            <v>吊紧带385mm*27mm*N</v>
          </cell>
          <cell r="G3770" t="str">
            <v>统帅2080副座用</v>
          </cell>
          <cell r="H3770" t="str">
            <v>EA</v>
          </cell>
          <cell r="I3770">
            <v>8985</v>
          </cell>
          <cell r="J3770">
            <v>0.20947299019999999</v>
          </cell>
          <cell r="K3770">
            <v>0.22700000000000001</v>
          </cell>
          <cell r="L3770">
            <v>1882.114816947</v>
          </cell>
          <cell r="M3770">
            <v>0</v>
          </cell>
          <cell r="N3770">
            <v>0.21650737349999999</v>
          </cell>
          <cell r="O3770">
            <v>0.22700000000000001</v>
          </cell>
          <cell r="P3770">
            <v>-1.0492626499999999E-2</v>
          </cell>
          <cell r="Q3770">
            <v>0</v>
          </cell>
          <cell r="R3770">
            <v>-30</v>
          </cell>
        </row>
        <row r="3771">
          <cell r="E3771" t="str">
            <v>TSY0010297</v>
          </cell>
          <cell r="F3771" t="str">
            <v>吊紧带185mm*27mm*N</v>
          </cell>
          <cell r="G3771" t="str">
            <v>统帅2080副座用</v>
          </cell>
          <cell r="H3771" t="str">
            <v>EA</v>
          </cell>
          <cell r="I3771">
            <v>4400</v>
          </cell>
          <cell r="J3771">
            <v>0.1006762257</v>
          </cell>
          <cell r="K3771">
            <v>0.1091</v>
          </cell>
          <cell r="L3771">
            <v>442.97539308</v>
          </cell>
          <cell r="M3771">
            <v>0</v>
          </cell>
          <cell r="N3771">
            <v>0.1040570681</v>
          </cell>
          <cell r="O3771">
            <v>0.1091</v>
          </cell>
          <cell r="P3771">
            <v>-5.0429319000000004E-3</v>
          </cell>
          <cell r="Q3771">
            <v>0</v>
          </cell>
          <cell r="R3771">
            <v>-30</v>
          </cell>
        </row>
        <row r="3772">
          <cell r="E3772" t="str">
            <v>TSY0010337</v>
          </cell>
          <cell r="F3772" t="str">
            <v>3C标识LG1611510310</v>
          </cell>
          <cell r="G3772" t="str">
            <v>40mm*50mm</v>
          </cell>
          <cell r="H3772" t="str">
            <v>EA</v>
          </cell>
          <cell r="I3772">
            <v>500</v>
          </cell>
          <cell r="J3772">
            <v>0.97990911169999995</v>
          </cell>
          <cell r="K3772">
            <v>1.0619000000000001</v>
          </cell>
          <cell r="L3772">
            <v>489.95455585000002</v>
          </cell>
          <cell r="M3772">
            <v>0</v>
          </cell>
          <cell r="N3772">
            <v>1.0128157706000001</v>
          </cell>
          <cell r="O3772">
            <v>1.0619000000000001</v>
          </cell>
          <cell r="P3772">
            <v>-4.9084229399999998E-2</v>
          </cell>
          <cell r="Q3772">
            <v>0</v>
          </cell>
          <cell r="R3772">
            <v>0</v>
          </cell>
        </row>
        <row r="3773">
          <cell r="E3773" t="str">
            <v>TSY0010338</v>
          </cell>
          <cell r="F3773" t="str">
            <v>3C标识LG1613510160</v>
          </cell>
          <cell r="G3773" t="str">
            <v>40mm*50mm</v>
          </cell>
          <cell r="H3773" t="str">
            <v>EA</v>
          </cell>
          <cell r="I3773">
            <v>1500</v>
          </cell>
          <cell r="J3773">
            <v>0.97990911169999995</v>
          </cell>
          <cell r="K3773">
            <v>1.0619000000000001</v>
          </cell>
          <cell r="L3773">
            <v>1469.8636675499999</v>
          </cell>
          <cell r="M3773">
            <v>0</v>
          </cell>
          <cell r="N3773">
            <v>1.0128157706000001</v>
          </cell>
          <cell r="O3773">
            <v>1.0619000000000001</v>
          </cell>
          <cell r="P3773">
            <v>-4.9084229399999998E-2</v>
          </cell>
          <cell r="Q3773">
            <v>0</v>
          </cell>
          <cell r="R3773">
            <v>0</v>
          </cell>
        </row>
        <row r="3774">
          <cell r="E3774" t="str">
            <v>TSY0010347</v>
          </cell>
          <cell r="F3774" t="str">
            <v>吊紧带270mm*27mm*N</v>
          </cell>
          <cell r="G3774" t="str">
            <v>一汽轻卡减震座护面用</v>
          </cell>
          <cell r="H3774" t="str">
            <v>EA</v>
          </cell>
          <cell r="I3774">
            <v>2199</v>
          </cell>
          <cell r="J3774">
            <v>0.1469079297</v>
          </cell>
          <cell r="K3774">
            <v>0.15920000000000001</v>
          </cell>
          <cell r="L3774">
            <v>323.05053741030002</v>
          </cell>
          <cell r="M3774">
            <v>0</v>
          </cell>
          <cell r="N3774">
            <v>0.1518412945</v>
          </cell>
          <cell r="O3774">
            <v>0.15920000000000001</v>
          </cell>
          <cell r="P3774">
            <v>-7.3587054999999998E-3</v>
          </cell>
          <cell r="Q3774">
            <v>0</v>
          </cell>
          <cell r="R3774">
            <v>-1425</v>
          </cell>
        </row>
        <row r="3775">
          <cell r="E3775" t="str">
            <v>TSY0010348</v>
          </cell>
          <cell r="F3775" t="str">
            <v>吊紧带400mm*27mm*N</v>
          </cell>
          <cell r="G3775" t="str">
            <v>一汽轻卡减震座护面用</v>
          </cell>
          <cell r="H3775" t="str">
            <v>EA</v>
          </cell>
          <cell r="I3775">
            <v>4050</v>
          </cell>
          <cell r="J3775">
            <v>0.2176858079</v>
          </cell>
          <cell r="K3775">
            <v>0.2359</v>
          </cell>
          <cell r="L3775">
            <v>881.62752199500005</v>
          </cell>
          <cell r="M3775">
            <v>0</v>
          </cell>
          <cell r="N3775">
            <v>0.2249959886</v>
          </cell>
          <cell r="O3775">
            <v>0.2359</v>
          </cell>
          <cell r="P3775">
            <v>-1.09040114E-2</v>
          </cell>
          <cell r="Q3775">
            <v>0</v>
          </cell>
          <cell r="R3775">
            <v>-1425</v>
          </cell>
        </row>
        <row r="3776">
          <cell r="E3776" t="str">
            <v>TSY0010349</v>
          </cell>
          <cell r="F3776" t="str">
            <v>吊紧带820mm*27mm*N</v>
          </cell>
          <cell r="G3776" t="str">
            <v>一汽轻卡减震座护面用</v>
          </cell>
          <cell r="H3776" t="str">
            <v>EA</v>
          </cell>
          <cell r="I3776">
            <v>2975</v>
          </cell>
          <cell r="J3776">
            <v>0.44626052020000001</v>
          </cell>
          <cell r="K3776">
            <v>0.48359999999999997</v>
          </cell>
          <cell r="L3776">
            <v>1327.6250475950001</v>
          </cell>
          <cell r="M3776">
            <v>0</v>
          </cell>
          <cell r="N3776">
            <v>0.46124654549999999</v>
          </cell>
          <cell r="O3776">
            <v>0.48359999999999997</v>
          </cell>
          <cell r="P3776">
            <v>-2.2353454500000002E-2</v>
          </cell>
          <cell r="Q3776">
            <v>0</v>
          </cell>
          <cell r="R3776">
            <v>-1425</v>
          </cell>
        </row>
        <row r="3777">
          <cell r="E3777" t="str">
            <v>TSY0010363</v>
          </cell>
          <cell r="F3777" t="str">
            <v>H4尾帘塑料支撑板</v>
          </cell>
          <cell r="G3777" t="str">
            <v>465mm*65mm*1mm</v>
          </cell>
          <cell r="H3777" t="str">
            <v>EA</v>
          </cell>
          <cell r="I3777">
            <v>0</v>
          </cell>
          <cell r="J3777">
            <v>1.08</v>
          </cell>
          <cell r="K3777">
            <v>1.08</v>
          </cell>
          <cell r="L3777">
            <v>0</v>
          </cell>
          <cell r="M3777">
            <v>400</v>
          </cell>
          <cell r="N3777">
            <v>1.0300791338999999</v>
          </cell>
          <cell r="O3777">
            <v>1.08</v>
          </cell>
          <cell r="P3777">
            <v>-4.9920866100000003E-2</v>
          </cell>
          <cell r="Q3777">
            <v>412.03165356</v>
          </cell>
          <cell r="R3777">
            <v>-261</v>
          </cell>
        </row>
        <row r="3778">
          <cell r="E3778" t="str">
            <v>TSY0010386</v>
          </cell>
          <cell r="F3778" t="str">
            <v>黑色同色织物辅料</v>
          </cell>
          <cell r="G3778" t="str">
            <v>UM500</v>
          </cell>
          <cell r="H3778" t="str">
            <v>M</v>
          </cell>
          <cell r="I3778">
            <v>76.64</v>
          </cell>
          <cell r="J3778">
            <v>28.578759947199998</v>
          </cell>
          <cell r="K3778">
            <v>30.97</v>
          </cell>
          <cell r="L3778">
            <v>2190.2761623534002</v>
          </cell>
          <cell r="M3778">
            <v>0</v>
          </cell>
          <cell r="N3778">
            <v>29.5418111599</v>
          </cell>
          <cell r="O3778">
            <v>30.97</v>
          </cell>
          <cell r="P3778">
            <v>-1.4281888401</v>
          </cell>
          <cell r="Q3778">
            <v>0</v>
          </cell>
          <cell r="R3778">
            <v>-9.6</v>
          </cell>
        </row>
        <row r="3779">
          <cell r="E3779" t="str">
            <v>TSY0010389</v>
          </cell>
          <cell r="F3779" t="str">
            <v>靠背主料 2084-860</v>
          </cell>
          <cell r="G3779" t="str">
            <v>320mm*640mm*8mm</v>
          </cell>
          <cell r="H3779" t="str">
            <v>M</v>
          </cell>
          <cell r="I3779">
            <v>46</v>
          </cell>
          <cell r="J3779">
            <v>48.418712768200002</v>
          </cell>
          <cell r="K3779">
            <v>52.47</v>
          </cell>
          <cell r="L3779">
            <v>2227.2607873371999</v>
          </cell>
          <cell r="M3779">
            <v>0</v>
          </cell>
          <cell r="N3779">
            <v>50.044677920200002</v>
          </cell>
          <cell r="O3779">
            <v>52.47</v>
          </cell>
          <cell r="P3779">
            <v>-2.4253220797999999</v>
          </cell>
          <cell r="Q3779">
            <v>0</v>
          </cell>
          <cell r="R3779">
            <v>0</v>
          </cell>
        </row>
        <row r="3780">
          <cell r="E3780" t="str">
            <v>TSY0010390</v>
          </cell>
          <cell r="F3780" t="str">
            <v>坐垫主料 2084-860</v>
          </cell>
          <cell r="G3780" t="str">
            <v>450mm*700mm*8mm</v>
          </cell>
          <cell r="H3780" t="str">
            <v>M</v>
          </cell>
          <cell r="I3780">
            <v>46</v>
          </cell>
          <cell r="J3780">
            <v>61.596132595299999</v>
          </cell>
          <cell r="K3780">
            <v>66.75</v>
          </cell>
          <cell r="L3780">
            <v>2833.4220993837998</v>
          </cell>
          <cell r="M3780">
            <v>0</v>
          </cell>
          <cell r="N3780">
            <v>63.664613134600003</v>
          </cell>
          <cell r="O3780">
            <v>66.75</v>
          </cell>
          <cell r="P3780">
            <v>-3.0853868653999998</v>
          </cell>
          <cell r="Q3780">
            <v>0</v>
          </cell>
          <cell r="R3780">
            <v>0</v>
          </cell>
        </row>
        <row r="3781">
          <cell r="E3781" t="str">
            <v>TSY0010391</v>
          </cell>
          <cell r="F3781" t="str">
            <v>辅面料 2068-012</v>
          </cell>
          <cell r="G3781" t="str">
            <v>N*1.37m*3mm</v>
          </cell>
          <cell r="H3781" t="str">
            <v>M</v>
          </cell>
          <cell r="I3781">
            <v>104</v>
          </cell>
          <cell r="J3781">
            <v>46.351666520800002</v>
          </cell>
          <cell r="K3781">
            <v>50.23</v>
          </cell>
          <cell r="L3781">
            <v>4820.5733181632004</v>
          </cell>
          <cell r="M3781">
            <v>0</v>
          </cell>
          <cell r="N3781">
            <v>47.908217494399999</v>
          </cell>
          <cell r="O3781">
            <v>50.23</v>
          </cell>
          <cell r="P3781">
            <v>-2.3217825055999999</v>
          </cell>
          <cell r="Q3781">
            <v>0</v>
          </cell>
          <cell r="R3781">
            <v>0</v>
          </cell>
        </row>
        <row r="3782">
          <cell r="E3782" t="str">
            <v>TSY0010434</v>
          </cell>
          <cell r="F3782" t="str">
            <v>PU超纤革(打孔）</v>
          </cell>
          <cell r="H3782" t="str">
            <v>M</v>
          </cell>
          <cell r="I3782">
            <v>0</v>
          </cell>
          <cell r="J3782">
            <v>0</v>
          </cell>
          <cell r="K3782">
            <v>0</v>
          </cell>
          <cell r="L3782">
            <v>0</v>
          </cell>
          <cell r="M3782">
            <v>120</v>
          </cell>
          <cell r="N3782">
            <v>99.589004438900005</v>
          </cell>
          <cell r="O3782">
            <v>0</v>
          </cell>
          <cell r="P3782">
            <v>99.589004438900005</v>
          </cell>
          <cell r="Q3782">
            <v>11950.680532668001</v>
          </cell>
          <cell r="R3782">
            <v>-2</v>
          </cell>
        </row>
        <row r="3783">
          <cell r="E3783" t="str">
            <v>TSY0010435</v>
          </cell>
          <cell r="F3783" t="str">
            <v>黑色超纤</v>
          </cell>
          <cell r="H3783" t="str">
            <v>M</v>
          </cell>
          <cell r="I3783">
            <v>0</v>
          </cell>
          <cell r="J3783">
            <v>0</v>
          </cell>
          <cell r="K3783">
            <v>0</v>
          </cell>
          <cell r="L3783">
            <v>0</v>
          </cell>
          <cell r="M3783">
            <v>367.5</v>
          </cell>
          <cell r="N3783">
            <v>91.152465577200005</v>
          </cell>
          <cell r="O3783">
            <v>0</v>
          </cell>
          <cell r="P3783">
            <v>91.152465577200005</v>
          </cell>
          <cell r="Q3783">
            <v>33498.531099621003</v>
          </cell>
          <cell r="R3783">
            <v>-15.502000000000001</v>
          </cell>
        </row>
        <row r="3784">
          <cell r="E3784" t="str">
            <v>TSY0010483</v>
          </cell>
          <cell r="F3784" t="str">
            <v>刺绣标识（北奔）</v>
          </cell>
          <cell r="H3784" t="str">
            <v>EA</v>
          </cell>
          <cell r="I3784">
            <v>0</v>
          </cell>
          <cell r="J3784">
            <v>0</v>
          </cell>
          <cell r="K3784">
            <v>0</v>
          </cell>
          <cell r="L3784">
            <v>0</v>
          </cell>
          <cell r="M3784">
            <v>266</v>
          </cell>
          <cell r="N3784">
            <v>8.8291009426000002</v>
          </cell>
          <cell r="O3784">
            <v>0</v>
          </cell>
          <cell r="P3784">
            <v>8.8291009426000002</v>
          </cell>
          <cell r="Q3784">
            <v>2348.5408507316001</v>
          </cell>
          <cell r="R3784">
            <v>-260</v>
          </cell>
        </row>
        <row r="3785">
          <cell r="E3785" t="str">
            <v>TSY0010484</v>
          </cell>
          <cell r="F3785" t="str">
            <v>织物主料NM202</v>
          </cell>
          <cell r="G3785" t="str">
            <v>N*1.5m*5mm</v>
          </cell>
          <cell r="H3785" t="str">
            <v>M</v>
          </cell>
          <cell r="I3785">
            <v>158.19999999999999</v>
          </cell>
          <cell r="J3785">
            <v>35.931631020300003</v>
          </cell>
          <cell r="K3785">
            <v>38.938099999999999</v>
          </cell>
          <cell r="L3785">
            <v>5684.3840274115</v>
          </cell>
          <cell r="M3785">
            <v>0</v>
          </cell>
          <cell r="N3785">
            <v>37.138263261399999</v>
          </cell>
          <cell r="O3785">
            <v>38.938099999999999</v>
          </cell>
          <cell r="P3785">
            <v>-1.7998367386</v>
          </cell>
          <cell r="Q3785">
            <v>0</v>
          </cell>
          <cell r="R3785">
            <v>0</v>
          </cell>
        </row>
        <row r="3786">
          <cell r="E3786" t="str">
            <v>TSY0010487</v>
          </cell>
          <cell r="F3786" t="str">
            <v>辅面料1</v>
          </cell>
          <cell r="G3786" t="str">
            <v>FDVQ0304BKOA1</v>
          </cell>
          <cell r="H3786" t="str">
            <v>M</v>
          </cell>
          <cell r="I3786">
            <v>1376.4</v>
          </cell>
          <cell r="J3786">
            <v>20.7627413242</v>
          </cell>
          <cell r="K3786">
            <v>22.5</v>
          </cell>
          <cell r="L3786">
            <v>28577.837158628899</v>
          </cell>
          <cell r="M3786">
            <v>2277.9</v>
          </cell>
          <cell r="N3786">
            <v>21.459981955500002</v>
          </cell>
          <cell r="O3786">
            <v>22.5</v>
          </cell>
          <cell r="P3786">
            <v>-1.0400180445</v>
          </cell>
          <cell r="Q3786">
            <v>48883.692896433502</v>
          </cell>
          <cell r="R3786">
            <v>-1524.1</v>
          </cell>
        </row>
        <row r="3787">
          <cell r="E3787" t="str">
            <v>TSY0010514</v>
          </cell>
          <cell r="F3787" t="str">
            <v>面套主料</v>
          </cell>
          <cell r="H3787" t="str">
            <v>M</v>
          </cell>
          <cell r="I3787">
            <v>509.90199999999999</v>
          </cell>
          <cell r="J3787">
            <v>27.222260847299999</v>
          </cell>
          <cell r="K3787">
            <v>29.5</v>
          </cell>
          <cell r="L3787">
            <v>13880.68525056</v>
          </cell>
          <cell r="M3787">
            <v>51.5</v>
          </cell>
          <cell r="N3787">
            <v>28.1364207861</v>
          </cell>
          <cell r="O3787">
            <v>29.5</v>
          </cell>
          <cell r="P3787">
            <v>-1.3635792139</v>
          </cell>
          <cell r="Q3787">
            <v>1449.0256704842</v>
          </cell>
          <cell r="R3787">
            <v>-248</v>
          </cell>
        </row>
        <row r="3788">
          <cell r="E3788" t="str">
            <v>TSY0010516</v>
          </cell>
          <cell r="F3788" t="str">
            <v>蓝色明线20/3S</v>
          </cell>
          <cell r="H3788" t="str">
            <v>M</v>
          </cell>
          <cell r="I3788">
            <v>205200</v>
          </cell>
          <cell r="J3788">
            <v>7.5668656999999997E-3</v>
          </cell>
          <cell r="K3788">
            <v>8.2000000000000007E-3</v>
          </cell>
          <cell r="L3788">
            <v>1552.7208416399999</v>
          </cell>
          <cell r="M3788">
            <v>0</v>
          </cell>
          <cell r="N3788">
            <v>7.8209712000000004E-3</v>
          </cell>
          <cell r="O3788">
            <v>8.2000000000000007E-3</v>
          </cell>
          <cell r="P3788">
            <v>-3.7902880000000001E-4</v>
          </cell>
          <cell r="Q3788">
            <v>0</v>
          </cell>
          <cell r="R3788">
            <v>0</v>
          </cell>
        </row>
        <row r="3789">
          <cell r="E3789" t="str">
            <v>TSY0010517</v>
          </cell>
          <cell r="F3789" t="str">
            <v>吊紧带290mm*27mm*N</v>
          </cell>
          <cell r="H3789" t="str">
            <v>EA</v>
          </cell>
          <cell r="I3789">
            <v>2450</v>
          </cell>
          <cell r="J3789">
            <v>0.15622809360000001</v>
          </cell>
          <cell r="K3789">
            <v>0.16930000000000001</v>
          </cell>
          <cell r="L3789">
            <v>382.75882932000002</v>
          </cell>
          <cell r="M3789">
            <v>0</v>
          </cell>
          <cell r="N3789">
            <v>0.161474442</v>
          </cell>
          <cell r="O3789">
            <v>0.16930000000000001</v>
          </cell>
          <cell r="P3789">
            <v>-7.8255579999999998E-3</v>
          </cell>
          <cell r="Q3789">
            <v>0</v>
          </cell>
          <cell r="R3789">
            <v>-600</v>
          </cell>
        </row>
        <row r="3790">
          <cell r="E3790" t="str">
            <v>TSY0010518</v>
          </cell>
          <cell r="F3790" t="str">
            <v>吊紧带360mm*27mm*N</v>
          </cell>
          <cell r="H3790" t="str">
            <v>EA</v>
          </cell>
          <cell r="I3790">
            <v>2500</v>
          </cell>
          <cell r="J3790">
            <v>0.1938778645</v>
          </cell>
          <cell r="K3790">
            <v>0.21010000000000001</v>
          </cell>
          <cell r="L3790">
            <v>484.69466125000002</v>
          </cell>
          <cell r="M3790">
            <v>0</v>
          </cell>
          <cell r="N3790">
            <v>0.2003885426</v>
          </cell>
          <cell r="O3790">
            <v>0.21010000000000001</v>
          </cell>
          <cell r="P3790">
            <v>-9.7114573999999999E-3</v>
          </cell>
          <cell r="Q3790">
            <v>0</v>
          </cell>
          <cell r="R3790">
            <v>-600</v>
          </cell>
        </row>
        <row r="3791">
          <cell r="E3791" t="str">
            <v>TSY0010519</v>
          </cell>
          <cell r="F3791" t="str">
            <v>吊紧带430mm*27mm*N</v>
          </cell>
          <cell r="H3791" t="str">
            <v>EA</v>
          </cell>
          <cell r="I3791">
            <v>2900</v>
          </cell>
          <cell r="J3791">
            <v>0.2315276355</v>
          </cell>
          <cell r="K3791">
            <v>0.25090000000000001</v>
          </cell>
          <cell r="L3791">
            <v>671.43014295</v>
          </cell>
          <cell r="M3791">
            <v>0</v>
          </cell>
          <cell r="N3791">
            <v>0.2393026432</v>
          </cell>
          <cell r="O3791">
            <v>0.25090000000000001</v>
          </cell>
          <cell r="P3791">
            <v>-1.15973568E-2</v>
          </cell>
          <cell r="Q3791">
            <v>0</v>
          </cell>
          <cell r="R3791">
            <v>-1200</v>
          </cell>
        </row>
        <row r="3792">
          <cell r="E3792" t="str">
            <v>TSY0010520</v>
          </cell>
          <cell r="F3792" t="str">
            <v>吊紧带380mm*27mm*N</v>
          </cell>
          <cell r="H3792" t="str">
            <v>EA</v>
          </cell>
          <cell r="I3792">
            <v>2600</v>
          </cell>
          <cell r="J3792">
            <v>0.20467448999999999</v>
          </cell>
          <cell r="K3792">
            <v>0.2218</v>
          </cell>
          <cell r="L3792">
            <v>532.15367400000002</v>
          </cell>
          <cell r="M3792">
            <v>0</v>
          </cell>
          <cell r="N3792">
            <v>0.2115477332</v>
          </cell>
          <cell r="O3792">
            <v>0.2218</v>
          </cell>
          <cell r="P3792">
            <v>-1.02522668E-2</v>
          </cell>
          <cell r="Q3792">
            <v>0</v>
          </cell>
          <cell r="R3792">
            <v>-1200</v>
          </cell>
        </row>
        <row r="3793">
          <cell r="E3793" t="str">
            <v>TSY0010521</v>
          </cell>
          <cell r="F3793" t="str">
            <v>吊紧带430mm*27mm*N</v>
          </cell>
          <cell r="H3793" t="str">
            <v>EA</v>
          </cell>
          <cell r="I3793">
            <v>2150</v>
          </cell>
          <cell r="J3793">
            <v>0.2315276355</v>
          </cell>
          <cell r="K3793">
            <v>0.25090000000000001</v>
          </cell>
          <cell r="L3793">
            <v>497.784416325</v>
          </cell>
          <cell r="M3793">
            <v>0</v>
          </cell>
          <cell r="N3793">
            <v>0.2393026432</v>
          </cell>
          <cell r="O3793">
            <v>0.25090000000000001</v>
          </cell>
          <cell r="P3793">
            <v>-1.15973568E-2</v>
          </cell>
          <cell r="Q3793">
            <v>0</v>
          </cell>
          <cell r="R3793">
            <v>-900</v>
          </cell>
        </row>
        <row r="3794">
          <cell r="E3794" t="str">
            <v>TSY0010522</v>
          </cell>
          <cell r="F3794" t="str">
            <v>吊紧带240mm*27mm*N</v>
          </cell>
          <cell r="H3794" t="str">
            <v>EA</v>
          </cell>
          <cell r="I3794">
            <v>1300</v>
          </cell>
          <cell r="J3794">
            <v>0.12928266930000001</v>
          </cell>
          <cell r="K3794">
            <v>0.1401</v>
          </cell>
          <cell r="L3794">
            <v>168.06747009</v>
          </cell>
          <cell r="M3794">
            <v>0</v>
          </cell>
          <cell r="N3794">
            <v>0.13362415429999999</v>
          </cell>
          <cell r="O3794">
            <v>0.1401</v>
          </cell>
          <cell r="P3794">
            <v>-6.4758456999999998E-3</v>
          </cell>
          <cell r="Q3794">
            <v>0</v>
          </cell>
          <cell r="R3794">
            <v>-450</v>
          </cell>
        </row>
        <row r="3795">
          <cell r="E3795" t="str">
            <v>TSY0010523</v>
          </cell>
          <cell r="F3795" t="str">
            <v>吊紧带280mm*27mm*N</v>
          </cell>
          <cell r="H3795" t="str">
            <v>EA</v>
          </cell>
          <cell r="I3795">
            <v>2100</v>
          </cell>
          <cell r="J3795">
            <v>0.1507836414</v>
          </cell>
          <cell r="K3795">
            <v>0.16339999999999999</v>
          </cell>
          <cell r="L3795">
            <v>316.64564694000001</v>
          </cell>
          <cell r="M3795">
            <v>0</v>
          </cell>
          <cell r="N3795">
            <v>0.1558471578</v>
          </cell>
          <cell r="O3795">
            <v>0.16339999999999999</v>
          </cell>
          <cell r="P3795">
            <v>-7.5528421999999998E-3</v>
          </cell>
          <cell r="Q3795">
            <v>0</v>
          </cell>
          <cell r="R3795">
            <v>-450</v>
          </cell>
        </row>
        <row r="3796">
          <cell r="E3796" t="str">
            <v>TSY0010524</v>
          </cell>
          <cell r="F3796" t="str">
            <v>黑色5#反穿拉链</v>
          </cell>
          <cell r="H3796" t="str">
            <v>EA</v>
          </cell>
          <cell r="I3796">
            <v>5900</v>
          </cell>
          <cell r="J3796">
            <v>0.67363560739999995</v>
          </cell>
          <cell r="K3796">
            <v>0.73</v>
          </cell>
          <cell r="L3796">
            <v>3974.45008366</v>
          </cell>
          <cell r="M3796">
            <v>0</v>
          </cell>
          <cell r="N3796">
            <v>0.69625719230000005</v>
          </cell>
          <cell r="O3796">
            <v>0.73</v>
          </cell>
          <cell r="P3796">
            <v>-3.3742807700000002E-2</v>
          </cell>
          <cell r="Q3796">
            <v>0</v>
          </cell>
          <cell r="R3796">
            <v>-1050</v>
          </cell>
        </row>
        <row r="3797">
          <cell r="E3797" t="str">
            <v>TSY0010540</v>
          </cell>
          <cell r="F3797" t="str">
            <v>吊紧带780mm*27mm*N</v>
          </cell>
          <cell r="H3797" t="str">
            <v>EA</v>
          </cell>
          <cell r="I3797">
            <v>1070</v>
          </cell>
          <cell r="J3797">
            <v>0.42014560560000003</v>
          </cell>
          <cell r="K3797">
            <v>0.45529999999999998</v>
          </cell>
          <cell r="L3797">
            <v>449.55579799200001</v>
          </cell>
          <cell r="M3797">
            <v>0</v>
          </cell>
          <cell r="N3797">
            <v>0.4342546571</v>
          </cell>
          <cell r="O3797">
            <v>0.45529999999999998</v>
          </cell>
          <cell r="P3797">
            <v>-2.10453429E-2</v>
          </cell>
          <cell r="Q3797">
            <v>0</v>
          </cell>
          <cell r="R3797">
            <v>-320</v>
          </cell>
        </row>
        <row r="3798">
          <cell r="E3798" t="str">
            <v>TSY0010541</v>
          </cell>
          <cell r="F3798" t="str">
            <v>吊紧带760mm*27mm*N</v>
          </cell>
          <cell r="H3798" t="str">
            <v>EA</v>
          </cell>
          <cell r="I3798">
            <v>1070</v>
          </cell>
          <cell r="J3798">
            <v>0.40934898009999998</v>
          </cell>
          <cell r="K3798">
            <v>0.44359999999999999</v>
          </cell>
          <cell r="L3798">
            <v>438.00340870700001</v>
          </cell>
          <cell r="M3798">
            <v>0</v>
          </cell>
          <cell r="N3798">
            <v>0.42309546650000002</v>
          </cell>
          <cell r="O3798">
            <v>0.44359999999999999</v>
          </cell>
          <cell r="P3798">
            <v>-2.0504533500000002E-2</v>
          </cell>
          <cell r="Q3798">
            <v>0</v>
          </cell>
          <cell r="R3798">
            <v>-320</v>
          </cell>
        </row>
        <row r="3799">
          <cell r="E3799" t="str">
            <v>TSY0010542</v>
          </cell>
          <cell r="F3799" t="str">
            <v>吊紧带360mm*27mm*N</v>
          </cell>
          <cell r="H3799" t="str">
            <v>EA</v>
          </cell>
          <cell r="I3799">
            <v>1070</v>
          </cell>
          <cell r="J3799">
            <v>0.1938778645</v>
          </cell>
          <cell r="K3799">
            <v>0.21010000000000001</v>
          </cell>
          <cell r="L3799">
            <v>207.449315015</v>
          </cell>
          <cell r="M3799">
            <v>0</v>
          </cell>
          <cell r="N3799">
            <v>0.2003885426</v>
          </cell>
          <cell r="O3799">
            <v>0.21010000000000001</v>
          </cell>
          <cell r="P3799">
            <v>-9.7114573999999999E-3</v>
          </cell>
          <cell r="Q3799">
            <v>0</v>
          </cell>
          <cell r="R3799">
            <v>-320</v>
          </cell>
        </row>
        <row r="3800">
          <cell r="E3800" t="str">
            <v>TSY0010543</v>
          </cell>
          <cell r="F3800" t="str">
            <v>吊紧带275mm*27mm*N</v>
          </cell>
          <cell r="H3800" t="str">
            <v>EA</v>
          </cell>
          <cell r="I3800">
            <v>1070</v>
          </cell>
          <cell r="J3800">
            <v>0.14810755480000001</v>
          </cell>
          <cell r="K3800">
            <v>0.1605</v>
          </cell>
          <cell r="L3800">
            <v>158.47508363599999</v>
          </cell>
          <cell r="M3800">
            <v>0</v>
          </cell>
          <cell r="N3800">
            <v>0.15308120459999999</v>
          </cell>
          <cell r="O3800">
            <v>0.1605</v>
          </cell>
          <cell r="P3800">
            <v>-7.4187953999999999E-3</v>
          </cell>
          <cell r="Q3800">
            <v>0</v>
          </cell>
          <cell r="R3800">
            <v>-320</v>
          </cell>
        </row>
        <row r="3801">
          <cell r="E3801" t="str">
            <v>TSY0010544</v>
          </cell>
          <cell r="F3801" t="str">
            <v>吊紧带210mm*27mm*N</v>
          </cell>
          <cell r="H3801" t="str">
            <v>EA</v>
          </cell>
          <cell r="I3801">
            <v>1070</v>
          </cell>
          <cell r="J3801">
            <v>0.1131338705</v>
          </cell>
          <cell r="K3801">
            <v>0.1226</v>
          </cell>
          <cell r="L3801">
            <v>121.053241435</v>
          </cell>
          <cell r="M3801">
            <v>0</v>
          </cell>
          <cell r="N3801">
            <v>0.1169330572</v>
          </cell>
          <cell r="O3801">
            <v>0.1226</v>
          </cell>
          <cell r="P3801">
            <v>-5.6669427999999997E-3</v>
          </cell>
          <cell r="Q3801">
            <v>0</v>
          </cell>
          <cell r="R3801">
            <v>-320</v>
          </cell>
        </row>
        <row r="3802">
          <cell r="E3802" t="str">
            <v>TSY0010549</v>
          </cell>
          <cell r="F3802" t="str">
            <v>型条KT-17</v>
          </cell>
          <cell r="G3802" t="str">
            <v>115mm勾条</v>
          </cell>
          <cell r="H3802" t="str">
            <v>EA</v>
          </cell>
          <cell r="I3802">
            <v>2133</v>
          </cell>
          <cell r="J3802">
            <v>0.26742410830000002</v>
          </cell>
          <cell r="K3802">
            <v>0.2898</v>
          </cell>
          <cell r="L3802">
            <v>570.41562300390001</v>
          </cell>
          <cell r="M3802">
            <v>0</v>
          </cell>
          <cell r="N3802">
            <v>0.27640456759999998</v>
          </cell>
          <cell r="O3802">
            <v>0.2898</v>
          </cell>
          <cell r="P3802">
            <v>-1.3395432400000001E-2</v>
          </cell>
          <cell r="Q3802">
            <v>0</v>
          </cell>
          <cell r="R3802">
            <v>-1250</v>
          </cell>
        </row>
        <row r="3803">
          <cell r="E3803" t="str">
            <v>TSY0010581</v>
          </cell>
          <cell r="F3803" t="str">
            <v>迷彩主料</v>
          </cell>
          <cell r="G3803" t="str">
            <v>N*1.5m</v>
          </cell>
          <cell r="H3803" t="str">
            <v>M</v>
          </cell>
          <cell r="I3803">
            <v>220</v>
          </cell>
          <cell r="J3803">
            <v>14.764616052799999</v>
          </cell>
          <cell r="K3803">
            <v>16</v>
          </cell>
          <cell r="L3803">
            <v>3248.2155316160001</v>
          </cell>
          <cell r="M3803">
            <v>0</v>
          </cell>
          <cell r="N3803">
            <v>15.2604316128</v>
          </cell>
          <cell r="O3803">
            <v>16</v>
          </cell>
          <cell r="P3803">
            <v>-0.73956838719999995</v>
          </cell>
          <cell r="Q3803">
            <v>0</v>
          </cell>
          <cell r="R3803">
            <v>-44</v>
          </cell>
        </row>
        <row r="3804">
          <cell r="E3804" t="str">
            <v>TSY0010583</v>
          </cell>
          <cell r="F3804" t="str">
            <v>白色搭扣（硬）</v>
          </cell>
          <cell r="G3804" t="str">
            <v>宽25mm</v>
          </cell>
          <cell r="H3804" t="str">
            <v>M</v>
          </cell>
          <cell r="I3804">
            <v>150</v>
          </cell>
          <cell r="J3804">
            <v>0.78437022779999999</v>
          </cell>
          <cell r="K3804">
            <v>0.85</v>
          </cell>
          <cell r="L3804">
            <v>117.65553417</v>
          </cell>
          <cell r="M3804">
            <v>0</v>
          </cell>
          <cell r="N3804">
            <v>0.81071042940000004</v>
          </cell>
          <cell r="O3804">
            <v>0.85</v>
          </cell>
          <cell r="P3804">
            <v>-3.9289570599999997E-2</v>
          </cell>
          <cell r="Q3804">
            <v>0</v>
          </cell>
          <cell r="R3804">
            <v>0</v>
          </cell>
        </row>
        <row r="3805">
          <cell r="E3805" t="str">
            <v>TSY0010584</v>
          </cell>
          <cell r="F3805" t="str">
            <v>白色搭扣（软）</v>
          </cell>
          <cell r="G3805" t="str">
            <v>宽25mm</v>
          </cell>
          <cell r="H3805" t="str">
            <v>M</v>
          </cell>
          <cell r="I3805">
            <v>100</v>
          </cell>
          <cell r="J3805">
            <v>0.78437022779999999</v>
          </cell>
          <cell r="K3805">
            <v>0.85</v>
          </cell>
          <cell r="L3805">
            <v>78.437022780000007</v>
          </cell>
          <cell r="M3805">
            <v>0</v>
          </cell>
          <cell r="N3805">
            <v>0.81071042940000004</v>
          </cell>
          <cell r="O3805">
            <v>0.85</v>
          </cell>
          <cell r="P3805">
            <v>-3.9289570599999997E-2</v>
          </cell>
          <cell r="Q3805">
            <v>0</v>
          </cell>
          <cell r="R3805">
            <v>0</v>
          </cell>
        </row>
        <row r="3806">
          <cell r="E3806" t="str">
            <v>TSY0010598</v>
          </cell>
          <cell r="F3806" t="str">
            <v>主面料93270B-9</v>
          </cell>
          <cell r="G3806" t="str">
            <v>48*42</v>
          </cell>
          <cell r="H3806" t="str">
            <v>EA</v>
          </cell>
          <cell r="I3806">
            <v>3998</v>
          </cell>
          <cell r="J3806">
            <v>6.9209137746999998</v>
          </cell>
          <cell r="K3806">
            <v>7.5</v>
          </cell>
          <cell r="L3806">
            <v>27669.813271250601</v>
          </cell>
          <cell r="M3806">
            <v>10</v>
          </cell>
          <cell r="N3806">
            <v>7.1533273184999997</v>
          </cell>
          <cell r="O3806">
            <v>7.5</v>
          </cell>
          <cell r="P3806">
            <v>-0.34667268150000002</v>
          </cell>
          <cell r="Q3806">
            <v>71.533273184999999</v>
          </cell>
          <cell r="R3806">
            <v>-1750</v>
          </cell>
        </row>
        <row r="3807">
          <cell r="E3807" t="str">
            <v>TSY0010602</v>
          </cell>
          <cell r="F3807" t="str">
            <v>快拆标</v>
          </cell>
          <cell r="H3807" t="str">
            <v>EA</v>
          </cell>
          <cell r="I3807">
            <v>0</v>
          </cell>
          <cell r="J3807">
            <v>5.3100000000000001E-2</v>
          </cell>
          <cell r="K3807">
            <v>5.3100000000000001E-2</v>
          </cell>
          <cell r="L3807">
            <v>0</v>
          </cell>
          <cell r="M3807">
            <v>70</v>
          </cell>
          <cell r="N3807">
            <v>5.3100000000000001E-2</v>
          </cell>
          <cell r="O3807">
            <v>5.3100000000000001E-2</v>
          </cell>
          <cell r="P3807">
            <v>0</v>
          </cell>
          <cell r="Q3807">
            <v>3.7170000000000001</v>
          </cell>
          <cell r="R3807">
            <v>-70</v>
          </cell>
        </row>
        <row r="3808">
          <cell r="E3808" t="str">
            <v>TSY0010618</v>
          </cell>
          <cell r="F3808" t="str">
            <v>主面料93270B-9</v>
          </cell>
          <cell r="G3808" t="str">
            <v>48*56</v>
          </cell>
          <cell r="H3808" t="str">
            <v>EA</v>
          </cell>
          <cell r="I3808">
            <v>4068</v>
          </cell>
          <cell r="J3808">
            <v>7.3823080263999996</v>
          </cell>
          <cell r="K3808">
            <v>8</v>
          </cell>
          <cell r="L3808">
            <v>30031.229051395199</v>
          </cell>
          <cell r="M3808">
            <v>14</v>
          </cell>
          <cell r="N3808">
            <v>7.6302158063999999</v>
          </cell>
          <cell r="O3808">
            <v>8</v>
          </cell>
          <cell r="P3808">
            <v>-0.36978419359999998</v>
          </cell>
          <cell r="Q3808">
            <v>106.82302128960001</v>
          </cell>
          <cell r="R3808">
            <v>-1750</v>
          </cell>
        </row>
        <row r="3809">
          <cell r="E3809" t="str">
            <v>TSY0010619</v>
          </cell>
          <cell r="F3809" t="str">
            <v>驾驶员座椅产品标识</v>
          </cell>
          <cell r="H3809" t="str">
            <v>EA</v>
          </cell>
          <cell r="I3809">
            <v>0</v>
          </cell>
          <cell r="J3809">
            <v>2.9100000000000001E-2</v>
          </cell>
          <cell r="K3809">
            <v>2.9100000000000001E-2</v>
          </cell>
          <cell r="L3809">
            <v>0</v>
          </cell>
          <cell r="M3809">
            <v>150</v>
          </cell>
          <cell r="N3809">
            <v>2.9100000000000001E-2</v>
          </cell>
          <cell r="O3809">
            <v>2.9100000000000001E-2</v>
          </cell>
          <cell r="P3809">
            <v>0</v>
          </cell>
          <cell r="Q3809">
            <v>4.3650000000000002</v>
          </cell>
          <cell r="R3809">
            <v>-150</v>
          </cell>
        </row>
        <row r="3810">
          <cell r="E3810" t="str">
            <v>TSY0010620</v>
          </cell>
          <cell r="F3810" t="str">
            <v>副驾座垫（窄体）产品标识</v>
          </cell>
          <cell r="H3810" t="str">
            <v>EA</v>
          </cell>
          <cell r="I3810">
            <v>0</v>
          </cell>
          <cell r="J3810">
            <v>2.9100000000000001E-2</v>
          </cell>
          <cell r="K3810">
            <v>2.9100000000000001E-2</v>
          </cell>
          <cell r="L3810">
            <v>0</v>
          </cell>
          <cell r="M3810">
            <v>320</v>
          </cell>
          <cell r="N3810">
            <v>2.9100000000000001E-2</v>
          </cell>
          <cell r="O3810">
            <v>2.9100000000000001E-2</v>
          </cell>
          <cell r="P3810">
            <v>0</v>
          </cell>
          <cell r="Q3810">
            <v>9.3119999999999994</v>
          </cell>
          <cell r="R3810">
            <v>-320</v>
          </cell>
        </row>
        <row r="3811">
          <cell r="E3811" t="str">
            <v>TSY0010621</v>
          </cell>
          <cell r="F3811" t="str">
            <v>副驾座垫（宽体）产品标识</v>
          </cell>
          <cell r="H3811" t="str">
            <v>EA</v>
          </cell>
          <cell r="I3811">
            <v>0</v>
          </cell>
          <cell r="J3811">
            <v>2.9100000000000001E-2</v>
          </cell>
          <cell r="K3811">
            <v>2.9100000000000001E-2</v>
          </cell>
          <cell r="L3811">
            <v>0</v>
          </cell>
          <cell r="M3811">
            <v>250</v>
          </cell>
          <cell r="N3811">
            <v>2.9100000000000001E-2</v>
          </cell>
          <cell r="O3811">
            <v>2.9100000000000001E-2</v>
          </cell>
          <cell r="P3811">
            <v>0</v>
          </cell>
          <cell r="Q3811">
            <v>7.2750000000000004</v>
          </cell>
          <cell r="R3811">
            <v>-250</v>
          </cell>
        </row>
        <row r="3812">
          <cell r="E3812" t="str">
            <v>TSY0010622</v>
          </cell>
          <cell r="F3812" t="str">
            <v>副驾驶员靠背产品标识</v>
          </cell>
          <cell r="H3812" t="str">
            <v>EA</v>
          </cell>
          <cell r="I3812">
            <v>0</v>
          </cell>
          <cell r="J3812">
            <v>2.9100000000000001E-2</v>
          </cell>
          <cell r="K3812">
            <v>2.9100000000000001E-2</v>
          </cell>
          <cell r="L3812">
            <v>0</v>
          </cell>
          <cell r="M3812">
            <v>450</v>
          </cell>
          <cell r="N3812">
            <v>2.9100000000000001E-2</v>
          </cell>
          <cell r="O3812">
            <v>2.9100000000000001E-2</v>
          </cell>
          <cell r="P3812">
            <v>0</v>
          </cell>
          <cell r="Q3812">
            <v>13.095000000000001</v>
          </cell>
          <cell r="R3812">
            <v>-450</v>
          </cell>
        </row>
        <row r="3813">
          <cell r="E3813" t="str">
            <v>TSY0010623</v>
          </cell>
          <cell r="F3813" t="str">
            <v>中间背（窄体）产品标识</v>
          </cell>
          <cell r="H3813" t="str">
            <v>EA</v>
          </cell>
          <cell r="I3813">
            <v>0</v>
          </cell>
          <cell r="J3813">
            <v>2.9100000000000001E-2</v>
          </cell>
          <cell r="K3813">
            <v>2.9100000000000001E-2</v>
          </cell>
          <cell r="L3813">
            <v>0</v>
          </cell>
          <cell r="M3813">
            <v>320</v>
          </cell>
          <cell r="N3813">
            <v>2.9100000000000001E-2</v>
          </cell>
          <cell r="O3813">
            <v>2.9100000000000001E-2</v>
          </cell>
          <cell r="P3813">
            <v>0</v>
          </cell>
          <cell r="Q3813">
            <v>9.3119999999999994</v>
          </cell>
          <cell r="R3813">
            <v>-320</v>
          </cell>
        </row>
        <row r="3814">
          <cell r="E3814" t="str">
            <v>TSY0010624</v>
          </cell>
          <cell r="F3814" t="str">
            <v>中间背宽体（产品标识）</v>
          </cell>
          <cell r="H3814" t="str">
            <v>EA</v>
          </cell>
          <cell r="I3814">
            <v>0</v>
          </cell>
          <cell r="J3814">
            <v>2.9100000000000001E-2</v>
          </cell>
          <cell r="K3814">
            <v>2.9100000000000001E-2</v>
          </cell>
          <cell r="L3814">
            <v>0</v>
          </cell>
          <cell r="M3814">
            <v>300</v>
          </cell>
          <cell r="N3814">
            <v>2.9100000000000001E-2</v>
          </cell>
          <cell r="O3814">
            <v>2.9100000000000001E-2</v>
          </cell>
          <cell r="P3814">
            <v>0</v>
          </cell>
          <cell r="Q3814">
            <v>8.73</v>
          </cell>
          <cell r="R3814">
            <v>-300</v>
          </cell>
        </row>
        <row r="3815">
          <cell r="E3815" t="str">
            <v>TSY0010625</v>
          </cell>
          <cell r="F3815" t="str">
            <v>吊紧带</v>
          </cell>
          <cell r="G3815" t="str">
            <v>380mm*27mm*N</v>
          </cell>
          <cell r="H3815" t="str">
            <v>EA</v>
          </cell>
          <cell r="I3815">
            <v>2100</v>
          </cell>
          <cell r="J3815">
            <v>0.20467448999999999</v>
          </cell>
          <cell r="K3815">
            <v>0.2218</v>
          </cell>
          <cell r="L3815">
            <v>429.81642900000003</v>
          </cell>
          <cell r="M3815">
            <v>0</v>
          </cell>
          <cell r="N3815">
            <v>0.2115477332</v>
          </cell>
          <cell r="O3815">
            <v>0.2218</v>
          </cell>
          <cell r="P3815">
            <v>-1.02522668E-2</v>
          </cell>
          <cell r="Q3815">
            <v>0</v>
          </cell>
          <cell r="R3815">
            <v>-900</v>
          </cell>
        </row>
        <row r="3816">
          <cell r="E3816" t="str">
            <v>TSY0010629</v>
          </cell>
          <cell r="F3816" t="str">
            <v>塑料板</v>
          </cell>
          <cell r="H3816" t="str">
            <v>EA</v>
          </cell>
          <cell r="I3816">
            <v>340</v>
          </cell>
          <cell r="J3816">
            <v>0.59981252709999999</v>
          </cell>
          <cell r="K3816">
            <v>0.65</v>
          </cell>
          <cell r="L3816">
            <v>203.93625921399999</v>
          </cell>
          <cell r="M3816">
            <v>0</v>
          </cell>
          <cell r="N3816">
            <v>0.61995503429999999</v>
          </cell>
          <cell r="O3816">
            <v>0.65</v>
          </cell>
          <cell r="P3816">
            <v>-3.0044965699999999E-2</v>
          </cell>
          <cell r="Q3816">
            <v>0</v>
          </cell>
          <cell r="R3816">
            <v>-140</v>
          </cell>
        </row>
        <row r="3817">
          <cell r="E3817" t="str">
            <v>TSY0010630</v>
          </cell>
          <cell r="F3817" t="str">
            <v>PVC辅料G568</v>
          </cell>
          <cell r="G3817" t="str">
            <v>宽1400mm</v>
          </cell>
          <cell r="H3817" t="str">
            <v>M</v>
          </cell>
          <cell r="I3817">
            <v>8.1999999999999993</v>
          </cell>
          <cell r="J3817">
            <v>38.111165186299999</v>
          </cell>
          <cell r="K3817">
            <v>41.3</v>
          </cell>
          <cell r="L3817">
            <v>312.51155452770001</v>
          </cell>
          <cell r="M3817">
            <v>0</v>
          </cell>
          <cell r="N3817">
            <v>39.390989100500001</v>
          </cell>
          <cell r="O3817">
            <v>41.3</v>
          </cell>
          <cell r="P3817">
            <v>-1.9090108994999999</v>
          </cell>
          <cell r="Q3817">
            <v>0</v>
          </cell>
          <cell r="R3817">
            <v>0</v>
          </cell>
        </row>
        <row r="3818">
          <cell r="E3818" t="str">
            <v>TSY0010631</v>
          </cell>
          <cell r="F3818" t="str">
            <v>面套主料</v>
          </cell>
          <cell r="H3818" t="str">
            <v>M</v>
          </cell>
          <cell r="I3818">
            <v>0</v>
          </cell>
          <cell r="J3818">
            <v>34.049999999999997</v>
          </cell>
          <cell r="K3818">
            <v>34.049999999999997</v>
          </cell>
          <cell r="L3818">
            <v>0</v>
          </cell>
          <cell r="M3818">
            <v>513.5</v>
          </cell>
          <cell r="N3818">
            <v>32.476106025999997</v>
          </cell>
          <cell r="O3818">
            <v>34.049999999999997</v>
          </cell>
          <cell r="P3818">
            <v>-1.573893974</v>
          </cell>
          <cell r="Q3818">
            <v>16676.480444351</v>
          </cell>
          <cell r="R3818">
            <v>0</v>
          </cell>
        </row>
        <row r="3819">
          <cell r="E3819" t="str">
            <v>TSY0010655</v>
          </cell>
          <cell r="F3819" t="str">
            <v>产品标识6800010DH26-C00</v>
          </cell>
          <cell r="H3819" t="str">
            <v>EA</v>
          </cell>
          <cell r="I3819">
            <v>0</v>
          </cell>
          <cell r="J3819">
            <v>2.9100000000000001E-2</v>
          </cell>
          <cell r="K3819">
            <v>2.9100000000000001E-2</v>
          </cell>
          <cell r="L3819">
            <v>0</v>
          </cell>
          <cell r="M3819">
            <v>50</v>
          </cell>
          <cell r="N3819">
            <v>2.9100000000000001E-2</v>
          </cell>
          <cell r="O3819">
            <v>2.9100000000000001E-2</v>
          </cell>
          <cell r="P3819">
            <v>0</v>
          </cell>
          <cell r="Q3819">
            <v>1.4550000000000001</v>
          </cell>
          <cell r="R3819">
            <v>-50</v>
          </cell>
        </row>
        <row r="3820">
          <cell r="E3820" t="str">
            <v>BAS0000016</v>
          </cell>
          <cell r="F3820" t="str">
            <v>钢带轴承</v>
          </cell>
          <cell r="G3820" t="str">
            <v>B40L中改后排座垫</v>
          </cell>
          <cell r="H3820" t="str">
            <v>EA</v>
          </cell>
          <cell r="I3820">
            <v>29124</v>
          </cell>
          <cell r="J3820">
            <v>0.28643355139999999</v>
          </cell>
          <cell r="K3820">
            <v>0.31040000000000001</v>
          </cell>
          <cell r="L3820">
            <v>8342.0907509736007</v>
          </cell>
          <cell r="M3820">
            <v>0</v>
          </cell>
          <cell r="N3820">
            <v>0.2960523733</v>
          </cell>
          <cell r="O3820">
            <v>0.31040000000000001</v>
          </cell>
          <cell r="P3820">
            <v>-1.4347626699999999E-2</v>
          </cell>
          <cell r="Q3820">
            <v>0</v>
          </cell>
          <cell r="R3820">
            <v>-19020</v>
          </cell>
        </row>
        <row r="3821">
          <cell r="E3821" t="str">
            <v>BAS0000017</v>
          </cell>
          <cell r="F3821" t="str">
            <v>中排独立软垫轴承</v>
          </cell>
          <cell r="G3821" t="str">
            <v>J7F/虎V靠背骨架</v>
          </cell>
          <cell r="H3821" t="str">
            <v>EA</v>
          </cell>
          <cell r="I3821">
            <v>22312</v>
          </cell>
          <cell r="J3821">
            <v>0.31374809110000001</v>
          </cell>
          <cell r="K3821">
            <v>0.34</v>
          </cell>
          <cell r="L3821">
            <v>7000.3474086232</v>
          </cell>
          <cell r="M3821">
            <v>30</v>
          </cell>
          <cell r="N3821">
            <v>0.32428417180000002</v>
          </cell>
          <cell r="O3821">
            <v>0.34</v>
          </cell>
          <cell r="P3821">
            <v>-1.57158282E-2</v>
          </cell>
          <cell r="Q3821">
            <v>9.7285251539999997</v>
          </cell>
          <cell r="R3821">
            <v>-3100</v>
          </cell>
        </row>
        <row r="3822">
          <cell r="E3822" t="str">
            <v>BAS0000030</v>
          </cell>
          <cell r="F3822" t="str">
            <v>轴套</v>
          </cell>
          <cell r="G3822" t="str">
            <v>座框</v>
          </cell>
          <cell r="H3822" t="str">
            <v>EA</v>
          </cell>
          <cell r="I3822">
            <v>605</v>
          </cell>
          <cell r="J3822">
            <v>0.85653228879999999</v>
          </cell>
          <cell r="K3822">
            <v>0.92820000000000003</v>
          </cell>
          <cell r="L3822">
            <v>518.20203472399999</v>
          </cell>
          <cell r="M3822">
            <v>7200</v>
          </cell>
          <cell r="N3822">
            <v>0.88529578890000005</v>
          </cell>
          <cell r="O3822">
            <v>0.92820000000000003</v>
          </cell>
          <cell r="P3822">
            <v>-4.2904211099999999E-2</v>
          </cell>
          <cell r="Q3822">
            <v>6374.1296800800001</v>
          </cell>
          <cell r="R3822">
            <v>-6341</v>
          </cell>
        </row>
        <row r="3823">
          <cell r="E3823" t="str">
            <v>BAS0000032</v>
          </cell>
          <cell r="F3823" t="str">
            <v>座垫前倾角定位片衬套</v>
          </cell>
          <cell r="H3823" t="str">
            <v>EA</v>
          </cell>
          <cell r="I3823">
            <v>774</v>
          </cell>
          <cell r="J3823">
            <v>0.57212887199999996</v>
          </cell>
          <cell r="K3823">
            <v>0.62</v>
          </cell>
          <cell r="L3823">
            <v>442.82774692800001</v>
          </cell>
          <cell r="M3823">
            <v>11386</v>
          </cell>
          <cell r="N3823">
            <v>0.59134172500000004</v>
          </cell>
          <cell r="O3823">
            <v>0.62</v>
          </cell>
          <cell r="P3823">
            <v>-2.8658275E-2</v>
          </cell>
          <cell r="Q3823">
            <v>6733.0168808500002</v>
          </cell>
          <cell r="R3823">
            <v>-8266</v>
          </cell>
        </row>
        <row r="3824">
          <cell r="E3824" t="str">
            <v>BAS0000033</v>
          </cell>
          <cell r="F3824" t="str">
            <v>无油润滑轴承</v>
          </cell>
          <cell r="G3824" t="str">
            <v>C33D</v>
          </cell>
          <cell r="H3824" t="str">
            <v>EA</v>
          </cell>
          <cell r="I3824">
            <v>2257</v>
          </cell>
          <cell r="J3824">
            <v>0.2839420225</v>
          </cell>
          <cell r="K3824">
            <v>0.30769999999999997</v>
          </cell>
          <cell r="L3824">
            <v>640.85714478249997</v>
          </cell>
          <cell r="M3824">
            <v>3600</v>
          </cell>
          <cell r="N3824">
            <v>0.29347717550000002</v>
          </cell>
          <cell r="O3824">
            <v>0.30769999999999997</v>
          </cell>
          <cell r="P3824">
            <v>-1.42228245E-2</v>
          </cell>
          <cell r="Q3824">
            <v>1056.5178318000001</v>
          </cell>
          <cell r="R3824">
            <v>-1520</v>
          </cell>
        </row>
        <row r="3825">
          <cell r="E3825" t="str">
            <v>BAS0000035</v>
          </cell>
          <cell r="F3825" t="str">
            <v>右靠背板衬套</v>
          </cell>
          <cell r="G3825" t="str">
            <v>1.0调角器</v>
          </cell>
          <cell r="H3825" t="str">
            <v>EA</v>
          </cell>
          <cell r="I3825">
            <v>3752</v>
          </cell>
          <cell r="J3825">
            <v>0.3580419393</v>
          </cell>
          <cell r="K3825">
            <v>0.38800000000000001</v>
          </cell>
          <cell r="L3825">
            <v>1343.3733562535999</v>
          </cell>
          <cell r="M3825">
            <v>5455</v>
          </cell>
          <cell r="N3825">
            <v>0.3700654666</v>
          </cell>
          <cell r="O3825">
            <v>0.38800000000000001</v>
          </cell>
          <cell r="P3825">
            <v>-1.7934533400000001E-2</v>
          </cell>
          <cell r="Q3825">
            <v>2018.707120303</v>
          </cell>
          <cell r="R3825">
            <v>-5810</v>
          </cell>
        </row>
        <row r="3826">
          <cell r="E3826" t="str">
            <v>BAS0000036</v>
          </cell>
          <cell r="F3826" t="str">
            <v>回转销轴套</v>
          </cell>
          <cell r="G3826" t="str">
            <v>升降器</v>
          </cell>
          <cell r="H3826" t="str">
            <v>EA</v>
          </cell>
          <cell r="I3826">
            <v>0</v>
          </cell>
          <cell r="J3826">
            <v>0.36980000000000002</v>
          </cell>
          <cell r="K3826">
            <v>0.36980000000000002</v>
          </cell>
          <cell r="L3826">
            <v>0</v>
          </cell>
          <cell r="M3826">
            <v>6400</v>
          </cell>
          <cell r="N3826">
            <v>0.3527067257</v>
          </cell>
          <cell r="O3826">
            <v>0.36980000000000002</v>
          </cell>
          <cell r="P3826">
            <v>-1.7093274299999999E-2</v>
          </cell>
          <cell r="Q3826">
            <v>2257.3230444800001</v>
          </cell>
          <cell r="R3826">
            <v>-6096</v>
          </cell>
        </row>
        <row r="3827">
          <cell r="E3827" t="str">
            <v>BAS0000037</v>
          </cell>
          <cell r="F3827" t="str">
            <v>后安装板固定轴套</v>
          </cell>
          <cell r="H3827" t="str">
            <v>EA</v>
          </cell>
          <cell r="I3827">
            <v>0</v>
          </cell>
          <cell r="J3827">
            <v>8.2900000000000001E-2</v>
          </cell>
          <cell r="K3827">
            <v>8.2900000000000001E-2</v>
          </cell>
          <cell r="L3827">
            <v>0</v>
          </cell>
          <cell r="M3827">
            <v>1400</v>
          </cell>
          <cell r="N3827">
            <v>7.9068111299999994E-2</v>
          </cell>
          <cell r="O3827">
            <v>8.2900000000000001E-2</v>
          </cell>
          <cell r="P3827">
            <v>-3.8318887000000001E-3</v>
          </cell>
          <cell r="Q3827">
            <v>110.69535582</v>
          </cell>
          <cell r="R3827">
            <v>-916</v>
          </cell>
        </row>
        <row r="3828">
          <cell r="E3828" t="str">
            <v>BAS0000038</v>
          </cell>
          <cell r="F3828" t="str">
            <v>滑块固定板轴套</v>
          </cell>
          <cell r="H3828" t="str">
            <v>EA</v>
          </cell>
          <cell r="I3828">
            <v>1259</v>
          </cell>
          <cell r="J3828">
            <v>7.6499166899999999E-2</v>
          </cell>
          <cell r="K3828">
            <v>8.2900000000000001E-2</v>
          </cell>
          <cell r="L3828">
            <v>96.312451127100005</v>
          </cell>
          <cell r="M3828">
            <v>2800</v>
          </cell>
          <cell r="N3828">
            <v>7.9068111299999994E-2</v>
          </cell>
          <cell r="O3828">
            <v>8.2900000000000001E-2</v>
          </cell>
          <cell r="P3828">
            <v>-3.8318887000000001E-3</v>
          </cell>
          <cell r="Q3828">
            <v>221.39071164000001</v>
          </cell>
          <cell r="R3828">
            <v>-2881</v>
          </cell>
        </row>
        <row r="3829">
          <cell r="E3829" t="str">
            <v>BAS0000039</v>
          </cell>
          <cell r="F3829" t="str">
            <v>外绞架套</v>
          </cell>
          <cell r="G3829" t="str">
            <v>1.0平台气囊</v>
          </cell>
          <cell r="H3829" t="str">
            <v>EA</v>
          </cell>
          <cell r="I3829">
            <v>196</v>
          </cell>
          <cell r="J3829">
            <v>0.646782462</v>
          </cell>
          <cell r="K3829">
            <v>0.70089999999999997</v>
          </cell>
          <cell r="L3829">
            <v>126.769362552</v>
          </cell>
          <cell r="M3829">
            <v>2529</v>
          </cell>
          <cell r="N3829">
            <v>0.66850228229999997</v>
          </cell>
          <cell r="O3829">
            <v>0.70089999999999997</v>
          </cell>
          <cell r="P3829">
            <v>-3.2397717700000002E-2</v>
          </cell>
          <cell r="Q3829">
            <v>1690.6422719366999</v>
          </cell>
          <cell r="R3829">
            <v>-5378</v>
          </cell>
        </row>
        <row r="3830">
          <cell r="E3830" t="str">
            <v>BAS0000040</v>
          </cell>
          <cell r="F3830" t="str">
            <v>内绞架套</v>
          </cell>
          <cell r="G3830" t="str">
            <v>1.0平台气囊</v>
          </cell>
          <cell r="H3830" t="str">
            <v>EA</v>
          </cell>
          <cell r="I3830">
            <v>162</v>
          </cell>
          <cell r="J3830">
            <v>0.55081245759999997</v>
          </cell>
          <cell r="K3830">
            <v>0.59689999999999999</v>
          </cell>
          <cell r="L3830">
            <v>89.231618131199994</v>
          </cell>
          <cell r="M3830">
            <v>1800</v>
          </cell>
          <cell r="N3830">
            <v>0.5693094769</v>
          </cell>
          <cell r="O3830">
            <v>0.59689999999999999</v>
          </cell>
          <cell r="P3830">
            <v>-2.75905231E-2</v>
          </cell>
          <cell r="Q3830">
            <v>1024.75705842</v>
          </cell>
          <cell r="R3830">
            <v>-1234</v>
          </cell>
        </row>
        <row r="3831">
          <cell r="E3831" t="str">
            <v>BAS0000041</v>
          </cell>
          <cell r="F3831" t="str">
            <v>十字叉安装衬套</v>
          </cell>
          <cell r="G3831" t="str">
            <v>GFM-1416-17</v>
          </cell>
          <cell r="H3831" t="str">
            <v>EA</v>
          </cell>
          <cell r="I3831">
            <v>11101</v>
          </cell>
          <cell r="J3831">
            <v>1.2657889899999999</v>
          </cell>
          <cell r="K3831">
            <v>1.3716999999999999</v>
          </cell>
          <cell r="L3831">
            <v>14051.523577989999</v>
          </cell>
          <cell r="M3831">
            <v>8096</v>
          </cell>
          <cell r="N3831">
            <v>1.3082958777</v>
          </cell>
          <cell r="O3831">
            <v>1.3716999999999999</v>
          </cell>
          <cell r="P3831">
            <v>-6.3404122300000004E-2</v>
          </cell>
          <cell r="Q3831">
            <v>10591.9634258592</v>
          </cell>
          <cell r="R3831">
            <v>-1520</v>
          </cell>
        </row>
        <row r="3832">
          <cell r="E3832" t="str">
            <v>BAS0000042</v>
          </cell>
          <cell r="F3832" t="str">
            <v>尼龙衬套</v>
          </cell>
          <cell r="G3832" t="str">
            <v>气囊/机械</v>
          </cell>
          <cell r="H3832" t="str">
            <v>EA</v>
          </cell>
          <cell r="I3832">
            <v>531</v>
          </cell>
          <cell r="J3832">
            <v>0.10713574519999999</v>
          </cell>
          <cell r="K3832">
            <v>0.11609999999999999</v>
          </cell>
          <cell r="L3832">
            <v>56.889080701200001</v>
          </cell>
          <cell r="M3832">
            <v>1473</v>
          </cell>
          <cell r="N3832">
            <v>0.1107335069</v>
          </cell>
          <cell r="O3832">
            <v>0.11609999999999999</v>
          </cell>
          <cell r="P3832">
            <v>-5.3664931000000004E-3</v>
          </cell>
          <cell r="Q3832">
            <v>163.11045566370001</v>
          </cell>
          <cell r="R3832">
            <v>-1736</v>
          </cell>
        </row>
        <row r="3833">
          <cell r="E3833" t="str">
            <v>BAS0000043</v>
          </cell>
          <cell r="F3833" t="str">
            <v>尼龙衬套</v>
          </cell>
          <cell r="G3833" t="str">
            <v>1.0平台气囊</v>
          </cell>
          <cell r="H3833" t="str">
            <v>EA</v>
          </cell>
          <cell r="I3833">
            <v>156</v>
          </cell>
          <cell r="J3833">
            <v>6.7271281899999993E-2</v>
          </cell>
          <cell r="K3833">
            <v>7.2900000000000006E-2</v>
          </cell>
          <cell r="L3833">
            <v>10.4943199764</v>
          </cell>
          <cell r="M3833">
            <v>1598</v>
          </cell>
          <cell r="N3833">
            <v>6.9530341499999995E-2</v>
          </cell>
          <cell r="O3833">
            <v>7.2900000000000006E-2</v>
          </cell>
          <cell r="P3833">
            <v>-3.3696584999999999E-3</v>
          </cell>
          <cell r="Q3833">
            <v>111.109485717</v>
          </cell>
          <cell r="R3833">
            <v>-1458</v>
          </cell>
        </row>
        <row r="3834">
          <cell r="E3834" t="str">
            <v>BAS0000044</v>
          </cell>
          <cell r="F3834" t="str">
            <v>压力轴承（前调大孔）</v>
          </cell>
          <cell r="G3834" t="str">
            <v>机械前调</v>
          </cell>
          <cell r="H3834" t="str">
            <v>EA</v>
          </cell>
          <cell r="I3834">
            <v>1524</v>
          </cell>
          <cell r="J3834">
            <v>1.8457615643</v>
          </cell>
          <cell r="K3834">
            <v>2.0002</v>
          </cell>
          <cell r="L3834">
            <v>2812.9406239932</v>
          </cell>
          <cell r="M3834">
            <v>0</v>
          </cell>
          <cell r="N3834">
            <v>1.907744707</v>
          </cell>
          <cell r="O3834">
            <v>2.0002</v>
          </cell>
          <cell r="P3834">
            <v>-9.2455292999999994E-2</v>
          </cell>
          <cell r="Q3834">
            <v>0</v>
          </cell>
          <cell r="R3834">
            <v>-90</v>
          </cell>
        </row>
        <row r="3835">
          <cell r="E3835" t="str">
            <v>BAS0000045</v>
          </cell>
          <cell r="F3835" t="str">
            <v>拉簧套</v>
          </cell>
          <cell r="H3835" t="str">
            <v>EA</v>
          </cell>
          <cell r="I3835">
            <v>410</v>
          </cell>
          <cell r="J3835">
            <v>0.31707012969999998</v>
          </cell>
          <cell r="K3835">
            <v>0.34360000000000002</v>
          </cell>
          <cell r="L3835">
            <v>129.998753177</v>
          </cell>
          <cell r="M3835">
            <v>0</v>
          </cell>
          <cell r="N3835">
            <v>0.32771776889999998</v>
          </cell>
          <cell r="O3835">
            <v>0.34360000000000002</v>
          </cell>
          <cell r="P3835">
            <v>-1.5882231100000001E-2</v>
          </cell>
          <cell r="Q3835">
            <v>0</v>
          </cell>
          <cell r="R3835">
            <v>0</v>
          </cell>
        </row>
        <row r="3836">
          <cell r="E3836" t="str">
            <v>BAS0000046</v>
          </cell>
          <cell r="F3836" t="str">
            <v>内绞架固定轴套</v>
          </cell>
          <cell r="G3836" t="str">
            <v>1.0平台气囊上框</v>
          </cell>
          <cell r="H3836" t="str">
            <v>EA</v>
          </cell>
          <cell r="I3836">
            <v>-641</v>
          </cell>
          <cell r="J3836">
            <v>1.4699098069000001</v>
          </cell>
          <cell r="K3836">
            <v>1.5929</v>
          </cell>
          <cell r="L3836">
            <v>-942.21218622289996</v>
          </cell>
          <cell r="M3836">
            <v>4000</v>
          </cell>
          <cell r="N3836">
            <v>1.5192713447999999</v>
          </cell>
          <cell r="O3836">
            <v>1.5929</v>
          </cell>
          <cell r="P3836">
            <v>-7.3628655200000004E-2</v>
          </cell>
          <cell r="Q3836">
            <v>6077.0853791999998</v>
          </cell>
          <cell r="R3836">
            <v>-4122</v>
          </cell>
        </row>
        <row r="3837">
          <cell r="E3837" t="str">
            <v>BAS0000047</v>
          </cell>
          <cell r="F3837" t="str">
            <v>调节轴套</v>
          </cell>
          <cell r="G3837" t="str">
            <v>机械前调</v>
          </cell>
          <cell r="H3837" t="str">
            <v>EA</v>
          </cell>
          <cell r="I3837">
            <v>0</v>
          </cell>
          <cell r="J3837">
            <v>2.4799999999999999E-2</v>
          </cell>
          <cell r="K3837">
            <v>2.4799999999999999E-2</v>
          </cell>
          <cell r="L3837">
            <v>0</v>
          </cell>
          <cell r="M3837">
            <v>209</v>
          </cell>
          <cell r="N3837">
            <v>2.3653668999999999E-2</v>
          </cell>
          <cell r="O3837">
            <v>2.4799999999999999E-2</v>
          </cell>
          <cell r="P3837">
            <v>-1.146331E-3</v>
          </cell>
          <cell r="Q3837">
            <v>4.943616821</v>
          </cell>
          <cell r="R3837">
            <v>-90</v>
          </cell>
        </row>
        <row r="3838">
          <cell r="E3838" t="str">
            <v>BAS0000049</v>
          </cell>
          <cell r="F3838" t="str">
            <v>支撑连杆板1衬套</v>
          </cell>
          <cell r="G3838" t="str">
            <v>一汽升降器</v>
          </cell>
          <cell r="H3838" t="str">
            <v>EA</v>
          </cell>
          <cell r="I3838">
            <v>1670</v>
          </cell>
          <cell r="J3838">
            <v>2.68531454E-2</v>
          </cell>
          <cell r="K3838">
            <v>2.9100000000000001E-2</v>
          </cell>
          <cell r="L3838">
            <v>44.844752818000003</v>
          </cell>
          <cell r="M3838">
            <v>4850</v>
          </cell>
          <cell r="N3838">
            <v>2.7754910000000001E-2</v>
          </cell>
          <cell r="O3838">
            <v>2.9100000000000001E-2</v>
          </cell>
          <cell r="P3838">
            <v>-1.34509E-3</v>
          </cell>
          <cell r="Q3838">
            <v>134.61131349999999</v>
          </cell>
          <cell r="R3838">
            <v>-6386</v>
          </cell>
        </row>
        <row r="3839">
          <cell r="E3839" t="str">
            <v>BAS0000053</v>
          </cell>
          <cell r="F3839" t="str">
            <v>易格斯衬套</v>
          </cell>
          <cell r="G3839" t="str">
            <v>MYM-14-14</v>
          </cell>
          <cell r="H3839" t="str">
            <v>EA</v>
          </cell>
          <cell r="I3839">
            <v>13580</v>
          </cell>
          <cell r="J3839">
            <v>1.2494556335</v>
          </cell>
          <cell r="K3839">
            <v>1.3540000000000001</v>
          </cell>
          <cell r="L3839">
            <v>16967.607502930001</v>
          </cell>
          <cell r="M3839">
            <v>6000</v>
          </cell>
          <cell r="N3839">
            <v>1.2914140251999999</v>
          </cell>
          <cell r="O3839">
            <v>1.3540000000000001</v>
          </cell>
          <cell r="P3839">
            <v>-6.2585974799999999E-2</v>
          </cell>
          <cell r="Q3839">
            <v>7748.4841512000003</v>
          </cell>
          <cell r="R3839">
            <v>-2830</v>
          </cell>
        </row>
        <row r="3840">
          <cell r="E3840" t="str">
            <v>BAS0000054</v>
          </cell>
          <cell r="F3840" t="str">
            <v>衬套</v>
          </cell>
          <cell r="G3840" t="str">
            <v>M3000-H</v>
          </cell>
          <cell r="H3840" t="str">
            <v>EA</v>
          </cell>
          <cell r="I3840">
            <v>768</v>
          </cell>
          <cell r="J3840">
            <v>0.73823080259999996</v>
          </cell>
          <cell r="K3840">
            <v>0.8</v>
          </cell>
          <cell r="L3840">
            <v>566.96125639679997</v>
          </cell>
          <cell r="M3840">
            <v>2266</v>
          </cell>
          <cell r="N3840">
            <v>0.76302158060000003</v>
          </cell>
          <cell r="O3840">
            <v>0.8</v>
          </cell>
          <cell r="P3840">
            <v>-3.6978419399999997E-2</v>
          </cell>
          <cell r="Q3840">
            <v>1729.0069016396001</v>
          </cell>
          <cell r="R3840">
            <v>-2830</v>
          </cell>
        </row>
        <row r="3841">
          <cell r="E3841" t="str">
            <v>BAS0000055</v>
          </cell>
          <cell r="F3841" t="str">
            <v>螺纹轴套</v>
          </cell>
          <cell r="G3841" t="str">
            <v>2.0平台内绞架</v>
          </cell>
          <cell r="H3841" t="str">
            <v>EA</v>
          </cell>
          <cell r="I3841">
            <v>9066</v>
          </cell>
          <cell r="J3841">
            <v>0.82478836420000001</v>
          </cell>
          <cell r="K3841">
            <v>0.89380000000000004</v>
          </cell>
          <cell r="L3841">
            <v>7477.5313098371998</v>
          </cell>
          <cell r="M3841">
            <v>8000</v>
          </cell>
          <cell r="N3841">
            <v>0.85248586100000001</v>
          </cell>
          <cell r="O3841">
            <v>0.89380000000000004</v>
          </cell>
          <cell r="P3841">
            <v>-4.1314139E-2</v>
          </cell>
          <cell r="Q3841">
            <v>6819.886888</v>
          </cell>
          <cell r="R3841">
            <v>-9382</v>
          </cell>
        </row>
        <row r="3842">
          <cell r="E3842" t="str">
            <v>BAS0000056</v>
          </cell>
          <cell r="F3842" t="str">
            <v>外绞架钢轴套</v>
          </cell>
          <cell r="G3842" t="str">
            <v>2.0平台外绞架</v>
          </cell>
          <cell r="H3842" t="str">
            <v>EA</v>
          </cell>
          <cell r="I3842">
            <v>3122</v>
          </cell>
          <cell r="J3842">
            <v>1.5816594947</v>
          </cell>
          <cell r="K3842">
            <v>1.714</v>
          </cell>
          <cell r="L3842">
            <v>4937.9409424533997</v>
          </cell>
          <cell r="M3842">
            <v>8820</v>
          </cell>
          <cell r="N3842">
            <v>1.6347737364999999</v>
          </cell>
          <cell r="O3842">
            <v>1.714</v>
          </cell>
          <cell r="P3842">
            <v>-7.9226263500000005E-2</v>
          </cell>
          <cell r="Q3842">
            <v>14418.70435593</v>
          </cell>
          <cell r="R3842">
            <v>-9432</v>
          </cell>
        </row>
        <row r="3843">
          <cell r="E3843" t="str">
            <v>BAS0000081</v>
          </cell>
          <cell r="F3843" t="str">
            <v>中心轴套</v>
          </cell>
          <cell r="G3843" t="str">
            <v>K1调角器</v>
          </cell>
          <cell r="H3843" t="str">
            <v>EA</v>
          </cell>
          <cell r="I3843">
            <v>2651</v>
          </cell>
          <cell r="J3843">
            <v>0.73823080259999996</v>
          </cell>
          <cell r="K3843">
            <v>0.8</v>
          </cell>
          <cell r="L3843">
            <v>1957.0498576926</v>
          </cell>
          <cell r="M3843">
            <v>8800</v>
          </cell>
          <cell r="N3843">
            <v>0.76302158060000003</v>
          </cell>
          <cell r="O3843">
            <v>0.8</v>
          </cell>
          <cell r="P3843">
            <v>-3.6978419399999997E-2</v>
          </cell>
          <cell r="Q3843">
            <v>6714.58990928</v>
          </cell>
          <cell r="R3843">
            <v>-9717</v>
          </cell>
        </row>
        <row r="3844">
          <cell r="E3844" t="str">
            <v>BAS0010003</v>
          </cell>
          <cell r="F3844" t="str">
            <v>绞架轴套</v>
          </cell>
          <cell r="G3844" t="str">
            <v>GFM-1719-25</v>
          </cell>
          <cell r="H3844" t="str">
            <v>EA</v>
          </cell>
          <cell r="I3844">
            <v>10270</v>
          </cell>
          <cell r="J3844">
            <v>1.8536975454</v>
          </cell>
          <cell r="K3844">
            <v>2.0087999999999999</v>
          </cell>
          <cell r="L3844">
            <v>19037.473791257999</v>
          </cell>
          <cell r="M3844">
            <v>0</v>
          </cell>
          <cell r="N3844">
            <v>1.9159471889999999</v>
          </cell>
          <cell r="O3844">
            <v>2.0087999999999999</v>
          </cell>
          <cell r="P3844">
            <v>-9.2852810999999993E-2</v>
          </cell>
          <cell r="Q3844">
            <v>0</v>
          </cell>
          <cell r="R3844">
            <v>-324</v>
          </cell>
        </row>
        <row r="3845">
          <cell r="E3845" t="str">
            <v>BAS0010005</v>
          </cell>
          <cell r="F3845" t="str">
            <v>仰角连杆3轴套</v>
          </cell>
          <cell r="G3845" t="str">
            <v>GFM-1213-12</v>
          </cell>
          <cell r="H3845" t="str">
            <v>EA</v>
          </cell>
          <cell r="I3845">
            <v>28612</v>
          </cell>
          <cell r="J3845">
            <v>1.4045763809</v>
          </cell>
          <cell r="K3845">
            <v>1.5221</v>
          </cell>
          <cell r="L3845">
            <v>40187.739410310802</v>
          </cell>
          <cell r="M3845">
            <v>72</v>
          </cell>
          <cell r="N3845">
            <v>1.4517439349000001</v>
          </cell>
          <cell r="O3845">
            <v>1.5221</v>
          </cell>
          <cell r="P3845">
            <v>-7.0356065100000004E-2</v>
          </cell>
          <cell r="Q3845">
            <v>104.5255633128</v>
          </cell>
          <cell r="R3845">
            <v>-1194</v>
          </cell>
        </row>
        <row r="3846">
          <cell r="E3846" t="str">
            <v>BAS0010006</v>
          </cell>
          <cell r="F3846" t="str">
            <v>仰角连杆2塑料轴套</v>
          </cell>
          <cell r="G3846" t="str">
            <v>H6</v>
          </cell>
          <cell r="H3846" t="str">
            <v>EA</v>
          </cell>
          <cell r="I3846">
            <v>945</v>
          </cell>
          <cell r="J3846">
            <v>0.15687404560000001</v>
          </cell>
          <cell r="K3846">
            <v>0.17</v>
          </cell>
          <cell r="L3846">
            <v>148.24597309200001</v>
          </cell>
          <cell r="M3846">
            <v>1000</v>
          </cell>
          <cell r="N3846">
            <v>0.16214208590000001</v>
          </cell>
          <cell r="O3846">
            <v>0.17</v>
          </cell>
          <cell r="P3846">
            <v>-7.8579141000000002E-3</v>
          </cell>
          <cell r="Q3846">
            <v>162.14208590000001</v>
          </cell>
          <cell r="R3846">
            <v>-809</v>
          </cell>
        </row>
        <row r="3847">
          <cell r="E3847" t="str">
            <v>BAS0010007</v>
          </cell>
          <cell r="F3847" t="str">
            <v>仰角连杆2塑料垫片</v>
          </cell>
          <cell r="G3847" t="str">
            <v>H6</v>
          </cell>
          <cell r="H3847" t="str">
            <v>EA</v>
          </cell>
          <cell r="I3847">
            <v>483</v>
          </cell>
          <cell r="J3847">
            <v>9.2278850300000007E-2</v>
          </cell>
          <cell r="K3847">
            <v>0.1</v>
          </cell>
          <cell r="L3847">
            <v>44.570684694900002</v>
          </cell>
          <cell r="M3847">
            <v>1018</v>
          </cell>
          <cell r="N3847">
            <v>9.5377697600000005E-2</v>
          </cell>
          <cell r="O3847">
            <v>0.1</v>
          </cell>
          <cell r="P3847">
            <v>-4.6223024000000001E-3</v>
          </cell>
          <cell r="Q3847">
            <v>97.094496156800005</v>
          </cell>
          <cell r="R3847">
            <v>-796</v>
          </cell>
        </row>
        <row r="3848">
          <cell r="E3848" t="str">
            <v>BAS0010013</v>
          </cell>
          <cell r="F3848" t="str">
            <v>金属轴套(坐垫翻折)</v>
          </cell>
          <cell r="H3848" t="str">
            <v>EA</v>
          </cell>
          <cell r="I3848">
            <v>527</v>
          </cell>
          <cell r="J3848">
            <v>0.69209137750000005</v>
          </cell>
          <cell r="K3848">
            <v>0.75</v>
          </cell>
          <cell r="L3848">
            <v>364.73215594250001</v>
          </cell>
          <cell r="M3848">
            <v>6200</v>
          </cell>
          <cell r="N3848">
            <v>0.71533273180000001</v>
          </cell>
          <cell r="O3848">
            <v>0.75</v>
          </cell>
          <cell r="P3848">
            <v>-3.4667268199999997E-2</v>
          </cell>
          <cell r="Q3848">
            <v>4435.0629371599998</v>
          </cell>
          <cell r="R3848">
            <v>-360</v>
          </cell>
        </row>
        <row r="3849">
          <cell r="E3849" t="str">
            <v>BCL0010006</v>
          </cell>
          <cell r="F3849" t="str">
            <v>气管卡扣（2*4mm）</v>
          </cell>
          <cell r="H3849" t="str">
            <v>EA</v>
          </cell>
          <cell r="I3849">
            <v>50322</v>
          </cell>
          <cell r="J3849">
            <v>0.18455770069999999</v>
          </cell>
          <cell r="K3849">
            <v>0.2</v>
          </cell>
          <cell r="L3849">
            <v>9287.3126146253999</v>
          </cell>
          <cell r="M3849">
            <v>12683</v>
          </cell>
          <cell r="N3849">
            <v>0.19075539520000001</v>
          </cell>
          <cell r="O3849">
            <v>0.2</v>
          </cell>
          <cell r="P3849">
            <v>-9.2446048000000003E-3</v>
          </cell>
          <cell r="Q3849">
            <v>2419.3506773216</v>
          </cell>
          <cell r="R3849">
            <v>-6934</v>
          </cell>
        </row>
        <row r="3850">
          <cell r="E3850" t="str">
            <v>BCL0010010</v>
          </cell>
          <cell r="F3850" t="str">
            <v>四管夹</v>
          </cell>
          <cell r="H3850" t="str">
            <v>EA</v>
          </cell>
          <cell r="I3850">
            <v>12932</v>
          </cell>
          <cell r="J3850">
            <v>0.29529232109999998</v>
          </cell>
          <cell r="K3850">
            <v>0.32</v>
          </cell>
          <cell r="L3850">
            <v>3818.7202964652001</v>
          </cell>
          <cell r="M3850">
            <v>7857</v>
          </cell>
          <cell r="N3850">
            <v>0.3052086323</v>
          </cell>
          <cell r="O3850">
            <v>0.32</v>
          </cell>
          <cell r="P3850">
            <v>-1.47913677E-2</v>
          </cell>
          <cell r="Q3850">
            <v>2398.0242239811</v>
          </cell>
          <cell r="R3850">
            <v>-6229</v>
          </cell>
        </row>
        <row r="3851">
          <cell r="E3851" t="str">
            <v>BCL0010013</v>
          </cell>
          <cell r="F3851" t="str">
            <v>卡钣金扎带</v>
          </cell>
          <cell r="G3851" t="str">
            <v>H6</v>
          </cell>
          <cell r="H3851" t="str">
            <v>EA</v>
          </cell>
          <cell r="I3851">
            <v>4436</v>
          </cell>
          <cell r="J3851">
            <v>0.54444521690000003</v>
          </cell>
          <cell r="K3851">
            <v>0.59</v>
          </cell>
          <cell r="L3851">
            <v>2415.1589821684001</v>
          </cell>
          <cell r="M3851">
            <v>0</v>
          </cell>
          <cell r="N3851">
            <v>0.56272841569999998</v>
          </cell>
          <cell r="O3851">
            <v>0.59</v>
          </cell>
          <cell r="P3851">
            <v>-2.7271584299999999E-2</v>
          </cell>
          <cell r="Q3851">
            <v>0</v>
          </cell>
          <cell r="R3851">
            <v>-412</v>
          </cell>
        </row>
        <row r="3852">
          <cell r="E3852" t="str">
            <v>BCL0010014</v>
          </cell>
          <cell r="F3852" t="str">
            <v>φ13防护波纹管</v>
          </cell>
          <cell r="H3852" t="str">
            <v>EA</v>
          </cell>
          <cell r="I3852">
            <v>5997</v>
          </cell>
          <cell r="J3852">
            <v>0.40012109499999998</v>
          </cell>
          <cell r="K3852">
            <v>0.43359999999999999</v>
          </cell>
          <cell r="L3852">
            <v>2399.5262067150002</v>
          </cell>
          <cell r="M3852">
            <v>10000</v>
          </cell>
          <cell r="N3852">
            <v>0.41355769669999998</v>
          </cell>
          <cell r="O3852">
            <v>0.43359999999999999</v>
          </cell>
          <cell r="P3852">
            <v>-2.0042303300000001E-2</v>
          </cell>
          <cell r="Q3852">
            <v>4135.576967</v>
          </cell>
          <cell r="R3852">
            <v>-5205</v>
          </cell>
        </row>
        <row r="3853">
          <cell r="E3853" t="str">
            <v>BCL0010019</v>
          </cell>
          <cell r="F3853" t="str">
            <v>黑色防护毛毡</v>
          </cell>
          <cell r="G3853" t="str">
            <v>50*50*1.3</v>
          </cell>
          <cell r="H3853" t="str">
            <v>EA</v>
          </cell>
          <cell r="I3853">
            <v>1600</v>
          </cell>
          <cell r="J3853">
            <v>0.2491528959</v>
          </cell>
          <cell r="K3853">
            <v>0.27</v>
          </cell>
          <cell r="L3853">
            <v>398.64463344000001</v>
          </cell>
          <cell r="M3853">
            <v>80</v>
          </cell>
          <cell r="N3853">
            <v>0.25751978349999999</v>
          </cell>
          <cell r="O3853">
            <v>0.27</v>
          </cell>
          <cell r="P3853">
            <v>-1.24802165E-2</v>
          </cell>
          <cell r="Q3853">
            <v>20.60158268</v>
          </cell>
          <cell r="R3853">
            <v>-199</v>
          </cell>
        </row>
        <row r="3854">
          <cell r="E3854" t="str">
            <v>BCL0010020</v>
          </cell>
          <cell r="F3854" t="str">
            <v>黑色防护毛毡</v>
          </cell>
          <cell r="G3854" t="str">
            <v>H6 15*30*1.3</v>
          </cell>
          <cell r="H3854" t="str">
            <v>EA</v>
          </cell>
          <cell r="I3854">
            <v>4517</v>
          </cell>
          <cell r="J3854">
            <v>0</v>
          </cell>
          <cell r="K3854">
            <v>0</v>
          </cell>
          <cell r="L3854">
            <v>0</v>
          </cell>
          <cell r="M3854">
            <v>118</v>
          </cell>
          <cell r="N3854">
            <v>0</v>
          </cell>
          <cell r="O3854">
            <v>0</v>
          </cell>
          <cell r="P3854">
            <v>0</v>
          </cell>
          <cell r="Q3854">
            <v>0</v>
          </cell>
          <cell r="R3854">
            <v>-199</v>
          </cell>
        </row>
        <row r="3855">
          <cell r="E3855" t="str">
            <v>BFA0000003</v>
          </cell>
          <cell r="F3855" t="str">
            <v>F扣</v>
          </cell>
          <cell r="H3855" t="str">
            <v>EA</v>
          </cell>
          <cell r="I3855">
            <v>-283730</v>
          </cell>
          <cell r="J3855">
            <v>0.4770355168</v>
          </cell>
          <cell r="K3855">
            <v>0.51695000000000002</v>
          </cell>
          <cell r="L3855">
            <v>-135349.287181664</v>
          </cell>
          <cell r="M3855">
            <v>6000</v>
          </cell>
          <cell r="N3855">
            <v>0.49305500759999998</v>
          </cell>
          <cell r="O3855">
            <v>0.51695000000000002</v>
          </cell>
          <cell r="P3855">
            <v>-2.3894992399999999E-2</v>
          </cell>
          <cell r="Q3855">
            <v>2958.3300456000002</v>
          </cell>
          <cell r="R3855">
            <v>-154172</v>
          </cell>
        </row>
        <row r="3856">
          <cell r="E3856" t="str">
            <v>BFA0000004</v>
          </cell>
          <cell r="F3856" t="str">
            <v>4*200扎带</v>
          </cell>
          <cell r="G3856" t="str">
            <v>4*200</v>
          </cell>
          <cell r="H3856" t="str">
            <v>Ea</v>
          </cell>
          <cell r="I3856">
            <v>289770.00000000198</v>
          </cell>
          <cell r="J3856">
            <v>5.9704416199999999E-2</v>
          </cell>
          <cell r="K3856">
            <v>6.4699999999999994E-2</v>
          </cell>
          <cell r="L3856">
            <v>17300.5486822741</v>
          </cell>
          <cell r="M3856">
            <v>58000</v>
          </cell>
          <cell r="N3856">
            <v>6.1709370299999997E-2</v>
          </cell>
          <cell r="O3856">
            <v>6.4699999999999994E-2</v>
          </cell>
          <cell r="P3856">
            <v>-2.9906297000000001E-3</v>
          </cell>
          <cell r="Q3856">
            <v>3579.1434773999999</v>
          </cell>
          <cell r="R3856">
            <v>-25022</v>
          </cell>
        </row>
        <row r="3857">
          <cell r="E3857" t="str">
            <v>BFA0000006</v>
          </cell>
          <cell r="F3857" t="str">
            <v>平垫圈</v>
          </cell>
          <cell r="G3857" t="str">
            <v>φ10黑色</v>
          </cell>
          <cell r="H3857" t="str">
            <v>EA</v>
          </cell>
          <cell r="I3857">
            <v>-1500</v>
          </cell>
          <cell r="J3857">
            <v>2.1593251000000001E-2</v>
          </cell>
          <cell r="K3857">
            <v>2.3400000000000001E-2</v>
          </cell>
          <cell r="L3857">
            <v>-32.3898765</v>
          </cell>
          <cell r="M3857">
            <v>0</v>
          </cell>
          <cell r="N3857">
            <v>2.2318381200000001E-2</v>
          </cell>
          <cell r="O3857">
            <v>2.3400000000000001E-2</v>
          </cell>
          <cell r="P3857">
            <v>-1.0816188E-3</v>
          </cell>
          <cell r="Q3857">
            <v>0</v>
          </cell>
          <cell r="R3857">
            <v>0</v>
          </cell>
        </row>
        <row r="3858">
          <cell r="E3858" t="str">
            <v>BFA0000007</v>
          </cell>
          <cell r="F3858" t="str">
            <v>φ8平垫(黑色)</v>
          </cell>
          <cell r="G3858" t="str">
            <v>黑色</v>
          </cell>
          <cell r="H3858" t="str">
            <v>Ea</v>
          </cell>
          <cell r="I3858">
            <v>16741</v>
          </cell>
          <cell r="J3858">
            <v>1.2457644800000001E-2</v>
          </cell>
          <cell r="K3858">
            <v>1.35E-2</v>
          </cell>
          <cell r="L3858">
            <v>208.55343159680001</v>
          </cell>
          <cell r="M3858">
            <v>6200</v>
          </cell>
          <cell r="N3858">
            <v>1.28759892E-2</v>
          </cell>
          <cell r="O3858">
            <v>1.35E-2</v>
          </cell>
          <cell r="P3858">
            <v>-6.2401079999999999E-4</v>
          </cell>
          <cell r="Q3858">
            <v>79.831133039999997</v>
          </cell>
          <cell r="R3858">
            <v>-5319</v>
          </cell>
        </row>
        <row r="3859">
          <cell r="E3859" t="str">
            <v>BFA0000008</v>
          </cell>
          <cell r="F3859" t="str">
            <v>φ8弹簧垫(黑色)</v>
          </cell>
          <cell r="G3859" t="str">
            <v>黑色</v>
          </cell>
          <cell r="H3859" t="str">
            <v>Ea</v>
          </cell>
          <cell r="I3859">
            <v>401057</v>
          </cell>
          <cell r="J3859">
            <v>1.05197889E-2</v>
          </cell>
          <cell r="K3859">
            <v>1.14E-2</v>
          </cell>
          <cell r="L3859">
            <v>4219.0349768673004</v>
          </cell>
          <cell r="M3859">
            <v>19000</v>
          </cell>
          <cell r="N3859">
            <v>1.08730575E-2</v>
          </cell>
          <cell r="O3859">
            <v>1.14E-2</v>
          </cell>
          <cell r="P3859">
            <v>-5.2694250000000003E-4</v>
          </cell>
          <cell r="Q3859">
            <v>206.58809249999999</v>
          </cell>
          <cell r="R3859">
            <v>-2057</v>
          </cell>
        </row>
        <row r="3860">
          <cell r="E3860" t="str">
            <v>BFA0000010</v>
          </cell>
          <cell r="F3860" t="str">
            <v>M8自锁螺母(白)</v>
          </cell>
          <cell r="G3860" t="str">
            <v>镀白锌</v>
          </cell>
          <cell r="H3860" t="str">
            <v>Ea</v>
          </cell>
          <cell r="I3860">
            <v>120593</v>
          </cell>
          <cell r="J3860">
            <v>4.8907790700000002E-2</v>
          </cell>
          <cell r="K3860">
            <v>5.2999999999999999E-2</v>
          </cell>
          <cell r="L3860">
            <v>5897.9372038850997</v>
          </cell>
          <cell r="M3860">
            <v>45000</v>
          </cell>
          <cell r="N3860">
            <v>7.6302158100000003E-2</v>
          </cell>
          <cell r="O3860">
            <v>5.2999999999999999E-2</v>
          </cell>
          <cell r="P3860">
            <v>2.3302158100000001E-2</v>
          </cell>
          <cell r="Q3860">
            <v>3433.5971144999999</v>
          </cell>
          <cell r="R3860">
            <v>-45590</v>
          </cell>
        </row>
        <row r="3861">
          <cell r="E3861" t="str">
            <v>BFA0000012</v>
          </cell>
          <cell r="F3861" t="str">
            <v>外方螺栓(黑)M8*25</v>
          </cell>
          <cell r="H3861" t="str">
            <v>Ea</v>
          </cell>
          <cell r="I3861">
            <v>-12058</v>
          </cell>
          <cell r="J3861">
            <v>9.1356061799999999E-2</v>
          </cell>
          <cell r="K3861">
            <v>9.9000000000000005E-2</v>
          </cell>
          <cell r="L3861">
            <v>-1101.5713931844</v>
          </cell>
          <cell r="M3861">
            <v>538</v>
          </cell>
          <cell r="N3861">
            <v>0.1049154673</v>
          </cell>
          <cell r="O3861">
            <v>9.9000000000000005E-2</v>
          </cell>
          <cell r="P3861">
            <v>5.9154673000000003E-3</v>
          </cell>
          <cell r="Q3861">
            <v>56.444521407400003</v>
          </cell>
          <cell r="R3861">
            <v>-320</v>
          </cell>
        </row>
        <row r="3862">
          <cell r="E3862" t="str">
            <v>BFA0000017</v>
          </cell>
          <cell r="F3862" t="str">
            <v>内六角圆柱头螺钉</v>
          </cell>
          <cell r="G3862" t="str">
            <v>M8*20黑</v>
          </cell>
          <cell r="H3862" t="str">
            <v>EA</v>
          </cell>
          <cell r="I3862">
            <v>72704</v>
          </cell>
          <cell r="J3862">
            <v>8.8587696300000005E-2</v>
          </cell>
          <cell r="K3862">
            <v>9.6000000000000002E-2</v>
          </cell>
          <cell r="L3862">
            <v>6440.6798717951997</v>
          </cell>
          <cell r="M3862">
            <v>8202</v>
          </cell>
          <cell r="N3862">
            <v>9.1562589700000002E-2</v>
          </cell>
          <cell r="O3862">
            <v>9.6000000000000002E-2</v>
          </cell>
          <cell r="P3862">
            <v>-4.4374102999999998E-3</v>
          </cell>
          <cell r="Q3862">
            <v>750.99636071939995</v>
          </cell>
          <cell r="R3862">
            <v>-982</v>
          </cell>
        </row>
        <row r="3863">
          <cell r="E3863" t="str">
            <v>BFA0000018</v>
          </cell>
          <cell r="F3863" t="str">
            <v>内六角圆柱头螺钉</v>
          </cell>
          <cell r="G3863" t="str">
            <v>M8*16黑</v>
          </cell>
          <cell r="H3863" t="str">
            <v>EA</v>
          </cell>
          <cell r="I3863">
            <v>56412</v>
          </cell>
          <cell r="J3863">
            <v>8.2128176799999994E-2</v>
          </cell>
          <cell r="K3863">
            <v>8.8999999999999996E-2</v>
          </cell>
          <cell r="L3863">
            <v>4633.0147096416003</v>
          </cell>
          <cell r="M3863">
            <v>38800</v>
          </cell>
          <cell r="N3863">
            <v>8.4886150800000004E-2</v>
          </cell>
          <cell r="O3863">
            <v>8.8999999999999996E-2</v>
          </cell>
          <cell r="P3863">
            <v>-4.1138492000000002E-3</v>
          </cell>
          <cell r="Q3863">
            <v>3293.5826510400002</v>
          </cell>
          <cell r="R3863">
            <v>-35465</v>
          </cell>
        </row>
        <row r="3864">
          <cell r="E3864" t="str">
            <v>BFA0000019</v>
          </cell>
          <cell r="F3864" t="str">
            <v>盖母黑M8</v>
          </cell>
          <cell r="H3864" t="str">
            <v>EA</v>
          </cell>
          <cell r="I3864">
            <v>19666</v>
          </cell>
          <cell r="J3864">
            <v>0.17348423860000001</v>
          </cell>
          <cell r="K3864">
            <v>0.188</v>
          </cell>
          <cell r="L3864">
            <v>3411.7410363076001</v>
          </cell>
          <cell r="M3864">
            <v>7030</v>
          </cell>
          <cell r="N3864">
            <v>0.1793100715</v>
          </cell>
          <cell r="O3864">
            <v>0.188</v>
          </cell>
          <cell r="P3864">
            <v>-8.6899284999999993E-3</v>
          </cell>
          <cell r="Q3864">
            <v>1260.549802645</v>
          </cell>
          <cell r="R3864">
            <v>-4749</v>
          </cell>
        </row>
        <row r="3865">
          <cell r="E3865" t="str">
            <v>BFA0000021</v>
          </cell>
          <cell r="F3865" t="str">
            <v>十字自攻钉ST4.8*16</v>
          </cell>
          <cell r="G3865" t="str">
            <v>镀黑锌</v>
          </cell>
          <cell r="H3865" t="str">
            <v>Ea</v>
          </cell>
          <cell r="I3865">
            <v>-1000</v>
          </cell>
          <cell r="J3865">
            <v>3.4881405400000003E-2</v>
          </cell>
          <cell r="K3865">
            <v>3.78E-2</v>
          </cell>
          <cell r="L3865">
            <v>-34.881405399999998</v>
          </cell>
          <cell r="M3865">
            <v>1228</v>
          </cell>
          <cell r="N3865">
            <v>3.6052769700000001E-2</v>
          </cell>
          <cell r="O3865">
            <v>3.78E-2</v>
          </cell>
          <cell r="P3865">
            <v>-1.7472302999999999E-3</v>
          </cell>
          <cell r="Q3865">
            <v>44.272801191600003</v>
          </cell>
          <cell r="R3865">
            <v>-16</v>
          </cell>
        </row>
        <row r="3866">
          <cell r="E3866" t="str">
            <v>BFA0000042</v>
          </cell>
          <cell r="F3866" t="str">
            <v>M10自锁螺母</v>
          </cell>
          <cell r="H3866" t="str">
            <v>Ea</v>
          </cell>
          <cell r="I3866">
            <v>4350</v>
          </cell>
          <cell r="J3866">
            <v>0.10150673540000001</v>
          </cell>
          <cell r="K3866">
            <v>0.11</v>
          </cell>
          <cell r="L3866">
            <v>441.55429899000001</v>
          </cell>
          <cell r="M3866">
            <v>14830</v>
          </cell>
          <cell r="N3866">
            <v>0.1049154673</v>
          </cell>
          <cell r="O3866">
            <v>0.11</v>
          </cell>
          <cell r="P3866">
            <v>-5.0845326999999999E-3</v>
          </cell>
          <cell r="Q3866">
            <v>1555.896380059</v>
          </cell>
          <cell r="R3866">
            <v>-14624</v>
          </cell>
        </row>
        <row r="3867">
          <cell r="E3867" t="str">
            <v>BFA0000083</v>
          </cell>
          <cell r="F3867" t="str">
            <v>十字槽盘头自攻螺钉-C型</v>
          </cell>
          <cell r="G3867" t="str">
            <v>ST5.5*13镀白锌</v>
          </cell>
          <cell r="H3867" t="str">
            <v>EA</v>
          </cell>
          <cell r="I3867">
            <v>175</v>
          </cell>
          <cell r="J3867">
            <v>3.0913414899999998E-2</v>
          </cell>
          <cell r="K3867">
            <v>3.3500000000000002E-2</v>
          </cell>
          <cell r="L3867">
            <v>5.4098476074999997</v>
          </cell>
          <cell r="M3867">
            <v>0</v>
          </cell>
          <cell r="N3867">
            <v>3.1951528700000002E-2</v>
          </cell>
          <cell r="O3867">
            <v>3.3500000000000002E-2</v>
          </cell>
          <cell r="P3867">
            <v>-1.5484712999999999E-3</v>
          </cell>
          <cell r="Q3867">
            <v>0</v>
          </cell>
          <cell r="R3867">
            <v>-10</v>
          </cell>
        </row>
        <row r="3868">
          <cell r="E3868" t="str">
            <v>BFA0000087</v>
          </cell>
          <cell r="F3868" t="str">
            <v>焊接六角螺母M10</v>
          </cell>
          <cell r="H3868" t="str">
            <v>EA</v>
          </cell>
          <cell r="I3868">
            <v>5833</v>
          </cell>
          <cell r="J3868">
            <v>0.46139425160000003</v>
          </cell>
          <cell r="K3868">
            <v>0.5</v>
          </cell>
          <cell r="L3868">
            <v>2691.3126695828</v>
          </cell>
          <cell r="M3868">
            <v>6000</v>
          </cell>
          <cell r="N3868">
            <v>0.47688848789999999</v>
          </cell>
          <cell r="O3868">
            <v>0.5</v>
          </cell>
          <cell r="P3868">
            <v>-2.3111512099999999E-2</v>
          </cell>
          <cell r="Q3868">
            <v>2861.3309273999998</v>
          </cell>
          <cell r="R3868">
            <v>-8548</v>
          </cell>
        </row>
        <row r="3869">
          <cell r="E3869" t="str">
            <v>BFA0000110</v>
          </cell>
          <cell r="F3869" t="str">
            <v>全金属六角法兰面锁紧螺母</v>
          </cell>
          <cell r="G3869" t="str">
            <v>M8镀黑锌</v>
          </cell>
          <cell r="H3869" t="str">
            <v>EA</v>
          </cell>
          <cell r="I3869">
            <v>-36600</v>
          </cell>
          <cell r="J3869">
            <v>0.18455770069999999</v>
          </cell>
          <cell r="K3869">
            <v>0.2</v>
          </cell>
          <cell r="L3869">
            <v>-6754.81184562</v>
          </cell>
          <cell r="M3869">
            <v>250</v>
          </cell>
          <cell r="N3869">
            <v>0.19075539520000001</v>
          </cell>
          <cell r="O3869">
            <v>0.2</v>
          </cell>
          <cell r="P3869">
            <v>-9.2446048000000003E-3</v>
          </cell>
          <cell r="Q3869">
            <v>47.688848800000002</v>
          </cell>
          <cell r="R3869">
            <v>-13848</v>
          </cell>
        </row>
        <row r="3870">
          <cell r="E3870" t="str">
            <v>BFA0000112</v>
          </cell>
          <cell r="F3870" t="str">
            <v>六角法兰承面带齿螺栓</v>
          </cell>
          <cell r="G3870" t="str">
            <v>M8*16</v>
          </cell>
          <cell r="H3870" t="str">
            <v>EA</v>
          </cell>
          <cell r="I3870">
            <v>5400</v>
          </cell>
          <cell r="J3870">
            <v>0.32297597620000001</v>
          </cell>
          <cell r="K3870">
            <v>0.35</v>
          </cell>
          <cell r="L3870">
            <v>1744.07027148</v>
          </cell>
          <cell r="M3870">
            <v>0</v>
          </cell>
          <cell r="N3870">
            <v>0.3338219415</v>
          </cell>
          <cell r="O3870">
            <v>0.35</v>
          </cell>
          <cell r="P3870">
            <v>-1.6178058499999998E-2</v>
          </cell>
          <cell r="Q3870">
            <v>0</v>
          </cell>
          <cell r="R3870">
            <v>0</v>
          </cell>
        </row>
        <row r="3871">
          <cell r="E3871" t="str">
            <v>BFA0000129</v>
          </cell>
          <cell r="F3871" t="str">
            <v>4.2*16十字槽盘头自攻螺钉</v>
          </cell>
          <cell r="G3871" t="str">
            <v>白锌</v>
          </cell>
          <cell r="H3871" t="str">
            <v>EA</v>
          </cell>
          <cell r="I3871">
            <v>-47760</v>
          </cell>
          <cell r="J3871">
            <v>1.87326066E-2</v>
          </cell>
          <cell r="K3871">
            <v>2.0299999999999999E-2</v>
          </cell>
          <cell r="L3871">
            <v>-894.66929121600003</v>
          </cell>
          <cell r="M3871">
            <v>0</v>
          </cell>
          <cell r="N3871">
            <v>1.9361672600000001E-2</v>
          </cell>
          <cell r="O3871">
            <v>2.0299999999999999E-2</v>
          </cell>
          <cell r="P3871">
            <v>-9.383274E-4</v>
          </cell>
          <cell r="Q3871">
            <v>0</v>
          </cell>
          <cell r="R3871">
            <v>-272</v>
          </cell>
        </row>
        <row r="3872">
          <cell r="E3872" t="str">
            <v>BFA0000130</v>
          </cell>
          <cell r="F3872" t="str">
            <v>M8*20六角头螺栓</v>
          </cell>
          <cell r="H3872" t="str">
            <v>Ea</v>
          </cell>
          <cell r="I3872">
            <v>41978</v>
          </cell>
          <cell r="J3872">
            <v>8.2220455600000006E-2</v>
          </cell>
          <cell r="K3872">
            <v>8.9099999999999999E-2</v>
          </cell>
          <cell r="L3872">
            <v>3451.4502851768002</v>
          </cell>
          <cell r="M3872">
            <v>9700</v>
          </cell>
          <cell r="N3872">
            <v>8.49815285E-2</v>
          </cell>
          <cell r="O3872">
            <v>8.9099999999999999E-2</v>
          </cell>
          <cell r="P3872">
            <v>-4.1184715E-3</v>
          </cell>
          <cell r="Q3872">
            <v>824.32082645000003</v>
          </cell>
          <cell r="R3872">
            <v>-3858</v>
          </cell>
        </row>
        <row r="3873">
          <cell r="E3873" t="str">
            <v>BFA0000285</v>
          </cell>
          <cell r="F3873" t="str">
            <v>开口挡圈</v>
          </cell>
          <cell r="G3873" t="str">
            <v>φ4镀黑锌</v>
          </cell>
          <cell r="H3873" t="str">
            <v>EA</v>
          </cell>
          <cell r="I3873">
            <v>29236</v>
          </cell>
          <cell r="J3873">
            <v>4.61394252E-2</v>
          </cell>
          <cell r="K3873">
            <v>0.05</v>
          </cell>
          <cell r="L3873">
            <v>1348.9322351471999</v>
          </cell>
          <cell r="M3873">
            <v>9000</v>
          </cell>
          <cell r="N3873">
            <v>4.7688848800000003E-2</v>
          </cell>
          <cell r="O3873">
            <v>0.05</v>
          </cell>
          <cell r="P3873">
            <v>-2.3111512000000001E-3</v>
          </cell>
          <cell r="Q3873">
            <v>429.19963919999998</v>
          </cell>
          <cell r="R3873">
            <v>-9111</v>
          </cell>
        </row>
        <row r="3874">
          <cell r="E3874" t="str">
            <v>BFA0000292</v>
          </cell>
          <cell r="F3874" t="str">
            <v>φ4.2*16元机自攻螺丝</v>
          </cell>
          <cell r="G3874" t="str">
            <v>ST 4.2×16-C(镀黑锌)</v>
          </cell>
          <cell r="H3874" t="str">
            <v>Ea</v>
          </cell>
          <cell r="I3874">
            <v>-9600</v>
          </cell>
          <cell r="J3874">
            <v>6.4595195199999997E-2</v>
          </cell>
          <cell r="K3874">
            <v>7.0000000000000007E-2</v>
          </cell>
          <cell r="L3874">
            <v>-620.11387391999995</v>
          </cell>
          <cell r="M3874">
            <v>51</v>
          </cell>
          <cell r="N3874">
            <v>6.6764388300000005E-2</v>
          </cell>
          <cell r="O3874">
            <v>7.0000000000000007E-2</v>
          </cell>
          <cell r="P3874">
            <v>-3.2356117E-3</v>
          </cell>
          <cell r="Q3874">
            <v>3.4049838032999999</v>
          </cell>
          <cell r="R3874">
            <v>-2400</v>
          </cell>
        </row>
        <row r="3875">
          <cell r="E3875" t="str">
            <v>BFA0000307</v>
          </cell>
          <cell r="F3875" t="str">
            <v>开口型扁圆头抽芯铆钉</v>
          </cell>
          <cell r="G3875" t="str">
            <v>5*10镀白锌</v>
          </cell>
          <cell r="H3875" t="str">
            <v>EA</v>
          </cell>
          <cell r="I3875">
            <v>-11796</v>
          </cell>
          <cell r="J3875">
            <v>0.1046442163</v>
          </cell>
          <cell r="K3875">
            <v>0.1134</v>
          </cell>
          <cell r="L3875">
            <v>-1234.3831754748001</v>
          </cell>
          <cell r="M3875">
            <v>0</v>
          </cell>
          <cell r="N3875">
            <v>0.1081583091</v>
          </cell>
          <cell r="O3875">
            <v>0.1134</v>
          </cell>
          <cell r="P3875">
            <v>-5.2416909000000001E-3</v>
          </cell>
          <cell r="Q3875">
            <v>0</v>
          </cell>
          <cell r="R3875">
            <v>-3083</v>
          </cell>
        </row>
        <row r="3876">
          <cell r="E3876" t="str">
            <v>BFA0000312</v>
          </cell>
          <cell r="F3876" t="str">
            <v>十字槽盘头自攻螺钉</v>
          </cell>
          <cell r="G3876" t="str">
            <v>M5*16镀彩锌</v>
          </cell>
          <cell r="H3876" t="str">
            <v>EA</v>
          </cell>
          <cell r="I3876">
            <v>1812</v>
          </cell>
          <cell r="J3876">
            <v>3.0913414899999998E-2</v>
          </cell>
          <cell r="K3876">
            <v>3.3500000000000002E-2</v>
          </cell>
          <cell r="L3876">
            <v>56.015107798800003</v>
          </cell>
          <cell r="M3876">
            <v>0</v>
          </cell>
          <cell r="N3876">
            <v>3.1951528700000002E-2</v>
          </cell>
          <cell r="O3876">
            <v>3.3500000000000002E-2</v>
          </cell>
          <cell r="P3876">
            <v>-1.5484712999999999E-3</v>
          </cell>
          <cell r="Q3876">
            <v>0</v>
          </cell>
          <cell r="R3876">
            <v>-1718</v>
          </cell>
        </row>
        <row r="3877">
          <cell r="E3877" t="str">
            <v>BFA0000314</v>
          </cell>
          <cell r="F3877" t="str">
            <v>固定螺栓</v>
          </cell>
          <cell r="H3877" t="str">
            <v>EA</v>
          </cell>
          <cell r="I3877">
            <v>428</v>
          </cell>
          <cell r="J3877">
            <v>1.1996250543</v>
          </cell>
          <cell r="K3877">
            <v>1.3</v>
          </cell>
          <cell r="L3877">
            <v>513.43952324040004</v>
          </cell>
          <cell r="M3877">
            <v>5044</v>
          </cell>
          <cell r="N3877">
            <v>1.2399100685</v>
          </cell>
          <cell r="O3877">
            <v>1.3</v>
          </cell>
          <cell r="P3877">
            <v>-6.0089931499999999E-2</v>
          </cell>
          <cell r="Q3877">
            <v>6254.1063855140001</v>
          </cell>
          <cell r="R3877">
            <v>-5103</v>
          </cell>
        </row>
        <row r="3878">
          <cell r="E3878" t="str">
            <v>BFA0000315</v>
          </cell>
          <cell r="F3878" t="str">
            <v>减震器限位固定销</v>
          </cell>
          <cell r="H3878" t="str">
            <v>EA</v>
          </cell>
          <cell r="I3878">
            <v>122</v>
          </cell>
          <cell r="J3878">
            <v>0.30867275440000003</v>
          </cell>
          <cell r="K3878">
            <v>0.33450000000000002</v>
          </cell>
          <cell r="L3878">
            <v>37.658076036799997</v>
          </cell>
          <cell r="M3878">
            <v>1000</v>
          </cell>
          <cell r="N3878">
            <v>0.31903839839999998</v>
          </cell>
          <cell r="O3878">
            <v>0.33450000000000002</v>
          </cell>
          <cell r="P3878">
            <v>-1.54616016E-2</v>
          </cell>
          <cell r="Q3878">
            <v>319.03839840000001</v>
          </cell>
          <cell r="R3878">
            <v>-855</v>
          </cell>
        </row>
        <row r="3879">
          <cell r="E3879" t="str">
            <v>BFA0000316</v>
          </cell>
          <cell r="F3879" t="str">
            <v>焊接方螺母M6</v>
          </cell>
          <cell r="H3879" t="str">
            <v>EA</v>
          </cell>
          <cell r="I3879">
            <v>3240</v>
          </cell>
          <cell r="J3879">
            <v>0.1199625054</v>
          </cell>
          <cell r="K3879">
            <v>0.13</v>
          </cell>
          <cell r="L3879">
            <v>388.67851749599998</v>
          </cell>
          <cell r="M3879">
            <v>7040</v>
          </cell>
          <cell r="N3879">
            <v>0.12399100690000001</v>
          </cell>
          <cell r="O3879">
            <v>0.13</v>
          </cell>
          <cell r="P3879">
            <v>-6.0089931000000003E-3</v>
          </cell>
          <cell r="Q3879">
            <v>872.89668857599997</v>
          </cell>
          <cell r="R3879">
            <v>-7287</v>
          </cell>
        </row>
        <row r="3880">
          <cell r="E3880" t="str">
            <v>BFA0000317</v>
          </cell>
          <cell r="F3880" t="str">
            <v>中改地脚旋转轴</v>
          </cell>
          <cell r="G3880" t="str">
            <v>B40L中改后排</v>
          </cell>
          <cell r="H3880" t="str">
            <v>EA</v>
          </cell>
          <cell r="I3880">
            <v>2614</v>
          </cell>
          <cell r="J3880">
            <v>0.42014560560000003</v>
          </cell>
          <cell r="K3880">
            <v>0.45529999999999998</v>
          </cell>
          <cell r="L3880">
            <v>1098.2606130383999</v>
          </cell>
          <cell r="M3880">
            <v>11000</v>
          </cell>
          <cell r="N3880">
            <v>0.4342546571</v>
          </cell>
          <cell r="O3880">
            <v>0.45529999999999998</v>
          </cell>
          <cell r="P3880">
            <v>-2.10453429E-2</v>
          </cell>
          <cell r="Q3880">
            <v>4776.8012281000001</v>
          </cell>
          <cell r="R3880">
            <v>-9510</v>
          </cell>
        </row>
        <row r="3881">
          <cell r="E3881" t="str">
            <v>BFA0000357</v>
          </cell>
          <cell r="F3881" t="str">
            <v>台阶螺栓M8</v>
          </cell>
          <cell r="G3881" t="str">
            <v>一汽升降器</v>
          </cell>
          <cell r="H3881" t="str">
            <v>EA</v>
          </cell>
          <cell r="I3881">
            <v>9345</v>
          </cell>
          <cell r="J3881">
            <v>1.0207886423999999</v>
          </cell>
          <cell r="K3881">
            <v>1.1062000000000001</v>
          </cell>
          <cell r="L3881">
            <v>9539.2698632280008</v>
          </cell>
          <cell r="M3881">
            <v>0</v>
          </cell>
          <cell r="N3881">
            <v>1.0550680906000001</v>
          </cell>
          <cell r="O3881">
            <v>1.1062000000000001</v>
          </cell>
          <cell r="P3881">
            <v>-5.1131909400000002E-2</v>
          </cell>
          <cell r="Q3881">
            <v>0</v>
          </cell>
          <cell r="R3881">
            <v>-445</v>
          </cell>
        </row>
        <row r="3882">
          <cell r="E3882" t="str">
            <v>BFA0000358</v>
          </cell>
          <cell r="F3882" t="str">
            <v>安全带固定轴</v>
          </cell>
          <cell r="H3882" t="str">
            <v>EA</v>
          </cell>
          <cell r="I3882">
            <v>278</v>
          </cell>
          <cell r="J3882">
            <v>0.30452020610000002</v>
          </cell>
          <cell r="K3882">
            <v>0.33</v>
          </cell>
          <cell r="L3882">
            <v>84.656617295800004</v>
          </cell>
          <cell r="M3882">
            <v>0</v>
          </cell>
          <cell r="N3882">
            <v>0.31474640199999998</v>
          </cell>
          <cell r="O3882">
            <v>0.33</v>
          </cell>
          <cell r="P3882">
            <v>-1.5253598E-2</v>
          </cell>
          <cell r="Q3882">
            <v>0</v>
          </cell>
          <cell r="R3882">
            <v>0</v>
          </cell>
        </row>
        <row r="3883">
          <cell r="E3883" t="str">
            <v>BFA0000359</v>
          </cell>
          <cell r="F3883" t="str">
            <v>减震器安装螺母</v>
          </cell>
          <cell r="H3883" t="str">
            <v>EA</v>
          </cell>
          <cell r="I3883">
            <v>480</v>
          </cell>
          <cell r="J3883">
            <v>0.33737147680000001</v>
          </cell>
          <cell r="K3883">
            <v>0.36559999999999998</v>
          </cell>
          <cell r="L3883">
            <v>161.93830886399999</v>
          </cell>
          <cell r="M3883">
            <v>5856</v>
          </cell>
          <cell r="N3883">
            <v>0.34870086239999998</v>
          </cell>
          <cell r="O3883">
            <v>0.36559999999999998</v>
          </cell>
          <cell r="P3883">
            <v>-1.6899137599999999E-2</v>
          </cell>
          <cell r="Q3883">
            <v>2041.9922502144</v>
          </cell>
          <cell r="R3883">
            <v>-6064</v>
          </cell>
        </row>
        <row r="3884">
          <cell r="E3884" t="str">
            <v>BFA0000360</v>
          </cell>
          <cell r="F3884" t="str">
            <v>调节螺母</v>
          </cell>
          <cell r="G3884" t="str">
            <v>调节臂</v>
          </cell>
          <cell r="H3884" t="str">
            <v>EA</v>
          </cell>
          <cell r="I3884">
            <v>8</v>
          </cell>
          <cell r="J3884">
            <v>1.9890706189</v>
          </cell>
          <cell r="K3884">
            <v>2.1555</v>
          </cell>
          <cell r="L3884">
            <v>15.9125649512</v>
          </cell>
          <cell r="M3884">
            <v>630</v>
          </cell>
          <cell r="N3884">
            <v>2.0558662713000002</v>
          </cell>
          <cell r="O3884">
            <v>2.1555</v>
          </cell>
          <cell r="P3884">
            <v>-9.9633728699999993E-2</v>
          </cell>
          <cell r="Q3884">
            <v>1295.1957509189999</v>
          </cell>
          <cell r="R3884">
            <v>-610</v>
          </cell>
        </row>
        <row r="3885">
          <cell r="E3885" t="str">
            <v>BFA0000361</v>
          </cell>
          <cell r="F3885" t="str">
            <v>调节螺杆(长)</v>
          </cell>
          <cell r="G3885" t="str">
            <v>机械侧调</v>
          </cell>
          <cell r="H3885" t="str">
            <v>EA</v>
          </cell>
          <cell r="I3885">
            <v>0</v>
          </cell>
          <cell r="J3885">
            <v>4.7835000000000001</v>
          </cell>
          <cell r="K3885">
            <v>4.7835000000000001</v>
          </cell>
          <cell r="L3885">
            <v>0</v>
          </cell>
          <cell r="M3885">
            <v>325</v>
          </cell>
          <cell r="N3885">
            <v>4.5623921637000002</v>
          </cell>
          <cell r="O3885">
            <v>4.7835000000000001</v>
          </cell>
          <cell r="P3885">
            <v>-0.2211078363</v>
          </cell>
          <cell r="Q3885">
            <v>1482.7774532025001</v>
          </cell>
          <cell r="R3885">
            <v>-349</v>
          </cell>
        </row>
        <row r="3886">
          <cell r="E3886" t="str">
            <v>BFA0000362</v>
          </cell>
          <cell r="F3886" t="str">
            <v>连接销轴</v>
          </cell>
          <cell r="G3886" t="str">
            <v>机械减震</v>
          </cell>
          <cell r="H3886" t="str">
            <v>EA</v>
          </cell>
          <cell r="I3886">
            <v>31</v>
          </cell>
          <cell r="J3886">
            <v>0.22977433729999999</v>
          </cell>
          <cell r="K3886">
            <v>0.249</v>
          </cell>
          <cell r="L3886">
            <v>7.1230044563000003</v>
          </cell>
          <cell r="M3886">
            <v>920</v>
          </cell>
          <cell r="N3886">
            <v>0.23749046700000001</v>
          </cell>
          <cell r="O3886">
            <v>0.249</v>
          </cell>
          <cell r="P3886">
            <v>-1.1509533000000001E-2</v>
          </cell>
          <cell r="Q3886">
            <v>218.49122964</v>
          </cell>
          <cell r="R3886">
            <v>-831</v>
          </cell>
        </row>
        <row r="3887">
          <cell r="E3887" t="str">
            <v>BFA0000364</v>
          </cell>
          <cell r="F3887" t="str">
            <v>调角器固定螺母2</v>
          </cell>
          <cell r="G3887" t="str">
            <v>B40前排</v>
          </cell>
          <cell r="H3887" t="str">
            <v>EA</v>
          </cell>
          <cell r="I3887">
            <v>500</v>
          </cell>
          <cell r="J3887">
            <v>0.69559797379999999</v>
          </cell>
          <cell r="K3887">
            <v>0.75380000000000003</v>
          </cell>
          <cell r="L3887">
            <v>347.79898689999999</v>
          </cell>
          <cell r="M3887">
            <v>0</v>
          </cell>
          <cell r="N3887">
            <v>0.71895708439999995</v>
          </cell>
          <cell r="O3887">
            <v>0.75380000000000003</v>
          </cell>
          <cell r="P3887">
            <v>-3.4842915600000003E-2</v>
          </cell>
          <cell r="Q3887">
            <v>0</v>
          </cell>
          <cell r="R3887">
            <v>0</v>
          </cell>
        </row>
        <row r="3888">
          <cell r="E3888" t="str">
            <v>BFA0000366</v>
          </cell>
          <cell r="F3888" t="str">
            <v>外六角台阶螺栓2</v>
          </cell>
          <cell r="G3888" t="str">
            <v>B40前排</v>
          </cell>
          <cell r="H3888" t="str">
            <v>EA</v>
          </cell>
          <cell r="I3888">
            <v>1000</v>
          </cell>
          <cell r="J3888">
            <v>0.69559797379999999</v>
          </cell>
          <cell r="K3888">
            <v>0.75380000000000003</v>
          </cell>
          <cell r="L3888">
            <v>695.59797379999998</v>
          </cell>
          <cell r="M3888">
            <v>0</v>
          </cell>
          <cell r="N3888">
            <v>0.71895708439999995</v>
          </cell>
          <cell r="O3888">
            <v>0.75380000000000003</v>
          </cell>
          <cell r="P3888">
            <v>-3.4842915600000003E-2</v>
          </cell>
          <cell r="Q3888">
            <v>0</v>
          </cell>
          <cell r="R3888">
            <v>0</v>
          </cell>
        </row>
        <row r="3889">
          <cell r="E3889" t="str">
            <v>BFA0000368</v>
          </cell>
          <cell r="F3889" t="str">
            <v>安全带固定螺母</v>
          </cell>
          <cell r="H3889" t="str">
            <v>EA</v>
          </cell>
          <cell r="I3889">
            <v>135</v>
          </cell>
          <cell r="J3889">
            <v>0.83613866280000004</v>
          </cell>
          <cell r="K3889">
            <v>0.90610000000000002</v>
          </cell>
          <cell r="L3889">
            <v>112.87871947799999</v>
          </cell>
          <cell r="M3889">
            <v>0</v>
          </cell>
          <cell r="N3889">
            <v>0.8642173178</v>
          </cell>
          <cell r="O3889">
            <v>0.90610000000000002</v>
          </cell>
          <cell r="P3889">
            <v>-4.18826822E-2</v>
          </cell>
          <cell r="Q3889">
            <v>0</v>
          </cell>
          <cell r="R3889">
            <v>0</v>
          </cell>
        </row>
        <row r="3890">
          <cell r="E3890" t="str">
            <v>BFA0000369</v>
          </cell>
          <cell r="F3890" t="str">
            <v>绞架连接螺栓M10*43</v>
          </cell>
          <cell r="G3890" t="str">
            <v>H4</v>
          </cell>
          <cell r="H3890" t="str">
            <v>EA</v>
          </cell>
          <cell r="I3890">
            <v>1065</v>
          </cell>
          <cell r="J3890">
            <v>0.91466796449999999</v>
          </cell>
          <cell r="K3890">
            <v>0.99119999999999997</v>
          </cell>
          <cell r="L3890">
            <v>974.12138219250005</v>
          </cell>
          <cell r="M3890">
            <v>4800</v>
          </cell>
          <cell r="N3890">
            <v>0.94538373840000001</v>
          </cell>
          <cell r="O3890">
            <v>0.99119999999999997</v>
          </cell>
          <cell r="P3890">
            <v>-4.5816261599999998E-2</v>
          </cell>
          <cell r="Q3890">
            <v>4537.84194432</v>
          </cell>
          <cell r="R3890">
            <v>-5610</v>
          </cell>
        </row>
        <row r="3891">
          <cell r="E3891" t="str">
            <v>BFA0000370</v>
          </cell>
          <cell r="F3891" t="str">
            <v>拉簧销</v>
          </cell>
          <cell r="G3891" t="str">
            <v>连杆板1组件长</v>
          </cell>
          <cell r="H3891" t="str">
            <v>EA</v>
          </cell>
          <cell r="I3891">
            <v>150</v>
          </cell>
          <cell r="J3891">
            <v>0.19480065299999999</v>
          </cell>
          <cell r="K3891">
            <v>0.21110000000000001</v>
          </cell>
          <cell r="L3891">
            <v>29.22009795</v>
          </cell>
          <cell r="M3891">
            <v>2670</v>
          </cell>
          <cell r="N3891">
            <v>0.20134231960000001</v>
          </cell>
          <cell r="O3891">
            <v>0.21110000000000001</v>
          </cell>
          <cell r="P3891">
            <v>-9.7576803999999996E-3</v>
          </cell>
          <cell r="Q3891">
            <v>537.58399333199998</v>
          </cell>
          <cell r="R3891">
            <v>-2790</v>
          </cell>
        </row>
        <row r="3892">
          <cell r="E3892" t="str">
            <v>BFA0000371</v>
          </cell>
          <cell r="F3892" t="str">
            <v>回转销</v>
          </cell>
          <cell r="G3892" t="str">
            <v>升降器连接板1</v>
          </cell>
          <cell r="H3892" t="str">
            <v>EA</v>
          </cell>
          <cell r="I3892">
            <v>401</v>
          </cell>
          <cell r="J3892">
            <v>0.1656405363</v>
          </cell>
          <cell r="K3892">
            <v>0.17949999999999999</v>
          </cell>
          <cell r="L3892">
            <v>66.421855056300004</v>
          </cell>
          <cell r="M3892">
            <v>2000</v>
          </cell>
          <cell r="N3892">
            <v>0.1712029672</v>
          </cell>
          <cell r="O3892">
            <v>0.17949999999999999</v>
          </cell>
          <cell r="P3892">
            <v>-8.2970327999999996E-3</v>
          </cell>
          <cell r="Q3892">
            <v>342.40593439999998</v>
          </cell>
          <cell r="R3892">
            <v>-2400</v>
          </cell>
        </row>
        <row r="3893">
          <cell r="E3893" t="str">
            <v>BFA0000372</v>
          </cell>
          <cell r="F3893" t="str">
            <v>气阀气管固定螺母</v>
          </cell>
          <cell r="G3893" t="str">
            <v>M10*1.0</v>
          </cell>
          <cell r="H3893" t="str">
            <v>EA</v>
          </cell>
          <cell r="I3893">
            <v>488</v>
          </cell>
          <cell r="J3893">
            <v>0.88587696319999998</v>
          </cell>
          <cell r="K3893">
            <v>0.96</v>
          </cell>
          <cell r="L3893">
            <v>432.30795804159999</v>
          </cell>
          <cell r="M3893">
            <v>0</v>
          </cell>
          <cell r="N3893">
            <v>0.91562589679999995</v>
          </cell>
          <cell r="O3893">
            <v>0.96</v>
          </cell>
          <cell r="P3893">
            <v>-4.4374103200000001E-2</v>
          </cell>
          <cell r="Q3893">
            <v>0</v>
          </cell>
          <cell r="R3893">
            <v>-60</v>
          </cell>
        </row>
        <row r="3894">
          <cell r="E3894" t="str">
            <v>BFA0000373</v>
          </cell>
          <cell r="F3894" t="str">
            <v>安全带支架螺母7/16</v>
          </cell>
          <cell r="G3894" t="str">
            <v>陕汽升降器</v>
          </cell>
          <cell r="H3894" t="str">
            <v>EA</v>
          </cell>
          <cell r="I3894">
            <v>1138</v>
          </cell>
          <cell r="J3894">
            <v>0.72328162890000003</v>
          </cell>
          <cell r="K3894">
            <v>0.78380000000000005</v>
          </cell>
          <cell r="L3894">
            <v>823.09449368820003</v>
          </cell>
          <cell r="M3894">
            <v>1600</v>
          </cell>
          <cell r="N3894">
            <v>0.74757039359999999</v>
          </cell>
          <cell r="O3894">
            <v>0.78380000000000005</v>
          </cell>
          <cell r="P3894">
            <v>-3.6229606400000003E-2</v>
          </cell>
          <cell r="Q3894">
            <v>1196.1126297599999</v>
          </cell>
          <cell r="R3894">
            <v>-1886</v>
          </cell>
        </row>
        <row r="3895">
          <cell r="E3895" t="str">
            <v>BFA0000375</v>
          </cell>
          <cell r="F3895" t="str">
            <v>靠背后限位销</v>
          </cell>
          <cell r="H3895" t="str">
            <v>EA</v>
          </cell>
          <cell r="I3895">
            <v>1290</v>
          </cell>
          <cell r="J3895">
            <v>0.12014706310000001</v>
          </cell>
          <cell r="K3895">
            <v>0.13020000000000001</v>
          </cell>
          <cell r="L3895">
            <v>154.98971139899999</v>
          </cell>
          <cell r="M3895">
            <v>3500</v>
          </cell>
          <cell r="N3895">
            <v>0.1241817622</v>
          </cell>
          <cell r="O3895">
            <v>0.13020000000000001</v>
          </cell>
          <cell r="P3895">
            <v>-6.0182378000000003E-3</v>
          </cell>
          <cell r="Q3895">
            <v>434.63616769999999</v>
          </cell>
          <cell r="R3895">
            <v>-4700</v>
          </cell>
        </row>
        <row r="3896">
          <cell r="E3896" t="str">
            <v>BFA0000376</v>
          </cell>
          <cell r="F3896" t="str">
            <v>六角头螺栓</v>
          </cell>
          <cell r="G3896" t="str">
            <v>M10*45镀黑锌</v>
          </cell>
          <cell r="H3896" t="str">
            <v>EA</v>
          </cell>
          <cell r="I3896">
            <v>240</v>
          </cell>
          <cell r="J3896">
            <v>0.27406818550000001</v>
          </cell>
          <cell r="K3896">
            <v>0.29699999999999999</v>
          </cell>
          <cell r="L3896">
            <v>65.776364520000001</v>
          </cell>
          <cell r="M3896">
            <v>2590</v>
          </cell>
          <cell r="N3896">
            <v>0.28327176180000002</v>
          </cell>
          <cell r="O3896">
            <v>0.29699999999999999</v>
          </cell>
          <cell r="P3896">
            <v>-1.3728238199999999E-2</v>
          </cell>
          <cell r="Q3896">
            <v>733.67386306200001</v>
          </cell>
          <cell r="R3896">
            <v>-2783</v>
          </cell>
        </row>
        <row r="3897">
          <cell r="E3897" t="str">
            <v>BFA0000377</v>
          </cell>
          <cell r="F3897" t="str">
            <v>回转轴（前）</v>
          </cell>
          <cell r="G3897" t="str">
            <v>连杆板2组件</v>
          </cell>
          <cell r="H3897" t="str">
            <v>EA</v>
          </cell>
          <cell r="I3897">
            <v>0</v>
          </cell>
          <cell r="J3897">
            <v>0.34039999999999998</v>
          </cell>
          <cell r="K3897">
            <v>0.34039999999999998</v>
          </cell>
          <cell r="L3897">
            <v>0</v>
          </cell>
          <cell r="M3897">
            <v>1195</v>
          </cell>
          <cell r="N3897">
            <v>0.34039999999999998</v>
          </cell>
          <cell r="O3897">
            <v>0.34039999999999998</v>
          </cell>
          <cell r="P3897">
            <v>0</v>
          </cell>
          <cell r="Q3897">
            <v>406.77800000000002</v>
          </cell>
          <cell r="R3897">
            <v>-1195</v>
          </cell>
        </row>
        <row r="3898">
          <cell r="E3898" t="str">
            <v>BFA0000378</v>
          </cell>
          <cell r="F3898" t="str">
            <v>限位板螺栓</v>
          </cell>
          <cell r="G3898" t="str">
            <v>陕汽</v>
          </cell>
          <cell r="H3898" t="str">
            <v>EA</v>
          </cell>
          <cell r="I3898">
            <v>2426</v>
          </cell>
          <cell r="J3898">
            <v>1.0207886423999999</v>
          </cell>
          <cell r="K3898">
            <v>1.1062000000000001</v>
          </cell>
          <cell r="L3898">
            <v>2476.4332464623999</v>
          </cell>
          <cell r="M3898">
            <v>0</v>
          </cell>
          <cell r="N3898">
            <v>1.0550680906000001</v>
          </cell>
          <cell r="O3898">
            <v>1.1062000000000001</v>
          </cell>
          <cell r="P3898">
            <v>-5.1131909400000002E-2</v>
          </cell>
          <cell r="Q3898">
            <v>0</v>
          </cell>
          <cell r="R3898">
            <v>-92</v>
          </cell>
        </row>
        <row r="3899">
          <cell r="E3899" t="str">
            <v>BFA0000379</v>
          </cell>
          <cell r="F3899" t="str">
            <v>齿板回转轴</v>
          </cell>
          <cell r="G3899" t="str">
            <v>升降器</v>
          </cell>
          <cell r="H3899" t="str">
            <v>EA</v>
          </cell>
          <cell r="I3899">
            <v>757</v>
          </cell>
          <cell r="J3899">
            <v>0.19120177790000001</v>
          </cell>
          <cell r="K3899">
            <v>0.2072</v>
          </cell>
          <cell r="L3899">
            <v>144.7397458703</v>
          </cell>
          <cell r="M3899">
            <v>2030</v>
          </cell>
          <cell r="N3899">
            <v>0.19762258939999999</v>
          </cell>
          <cell r="O3899">
            <v>0.2072</v>
          </cell>
          <cell r="P3899">
            <v>-9.5774106000000008E-3</v>
          </cell>
          <cell r="Q3899">
            <v>401.17385648200002</v>
          </cell>
          <cell r="R3899">
            <v>-2437</v>
          </cell>
        </row>
        <row r="3900">
          <cell r="E3900" t="str">
            <v>BFA0000380</v>
          </cell>
          <cell r="F3900" t="str">
            <v>前支撑固定轴</v>
          </cell>
          <cell r="G3900" t="str">
            <v>升降器</v>
          </cell>
          <cell r="H3900" t="str">
            <v>EA</v>
          </cell>
          <cell r="I3900">
            <v>304</v>
          </cell>
          <cell r="J3900">
            <v>0.57166747780000005</v>
          </cell>
          <cell r="K3900">
            <v>0.61950000000000005</v>
          </cell>
          <cell r="L3900">
            <v>173.78691325119999</v>
          </cell>
          <cell r="M3900">
            <v>4507</v>
          </cell>
          <cell r="N3900">
            <v>0.59086483649999999</v>
          </cell>
          <cell r="O3900">
            <v>0.61950000000000005</v>
          </cell>
          <cell r="P3900">
            <v>-2.8635163500000001E-2</v>
          </cell>
          <cell r="Q3900">
            <v>2663.0278181055</v>
          </cell>
          <cell r="R3900">
            <v>-3504</v>
          </cell>
        </row>
        <row r="3901">
          <cell r="E3901" t="str">
            <v>BFA0000381</v>
          </cell>
          <cell r="F3901" t="str">
            <v>台阶螺栓M8</v>
          </cell>
          <cell r="G3901" t="str">
            <v>升降器</v>
          </cell>
          <cell r="H3901" t="str">
            <v>EA</v>
          </cell>
          <cell r="I3901">
            <v>1081</v>
          </cell>
          <cell r="J3901">
            <v>0.3580419393</v>
          </cell>
          <cell r="K3901">
            <v>0.38800000000000001</v>
          </cell>
          <cell r="L3901">
            <v>387.04333638330002</v>
          </cell>
          <cell r="M3901">
            <v>4137</v>
          </cell>
          <cell r="N3901">
            <v>0.3700654666</v>
          </cell>
          <cell r="O3901">
            <v>0.38800000000000001</v>
          </cell>
          <cell r="P3901">
            <v>-1.7934533400000001E-2</v>
          </cell>
          <cell r="Q3901">
            <v>1530.9608353241999</v>
          </cell>
          <cell r="R3901">
            <v>-4874</v>
          </cell>
        </row>
        <row r="3902">
          <cell r="E3902" t="str">
            <v>BFA0000382</v>
          </cell>
          <cell r="F3902" t="str">
            <v>后安装板连接销新</v>
          </cell>
          <cell r="G3902" t="str">
            <v>一汽升降器</v>
          </cell>
          <cell r="H3902" t="str">
            <v>EA</v>
          </cell>
          <cell r="I3902">
            <v>445</v>
          </cell>
          <cell r="J3902">
            <v>0.80033446890000004</v>
          </cell>
          <cell r="K3902">
            <v>0.86729999999999996</v>
          </cell>
          <cell r="L3902">
            <v>356.14883866050002</v>
          </cell>
          <cell r="M3902">
            <v>0</v>
          </cell>
          <cell r="N3902">
            <v>0.82721077109999996</v>
          </cell>
          <cell r="O3902">
            <v>0.86729999999999996</v>
          </cell>
          <cell r="P3902">
            <v>-4.0089228900000003E-2</v>
          </cell>
          <cell r="Q3902">
            <v>0</v>
          </cell>
          <cell r="R3902">
            <v>0</v>
          </cell>
        </row>
        <row r="3903">
          <cell r="E3903" t="str">
            <v>BFA0000383</v>
          </cell>
          <cell r="F3903" t="str">
            <v>后安装板连接销</v>
          </cell>
          <cell r="H3903" t="str">
            <v>EA</v>
          </cell>
          <cell r="I3903">
            <v>137</v>
          </cell>
          <cell r="J3903">
            <v>0.1707158731</v>
          </cell>
          <cell r="K3903">
            <v>0.185</v>
          </cell>
          <cell r="L3903">
            <v>23.388074614699999</v>
          </cell>
          <cell r="M3903">
            <v>800</v>
          </cell>
          <cell r="N3903">
            <v>0.17644874050000001</v>
          </cell>
          <cell r="O3903">
            <v>0.185</v>
          </cell>
          <cell r="P3903">
            <v>-8.5512595E-3</v>
          </cell>
          <cell r="Q3903">
            <v>141.15899239999999</v>
          </cell>
          <cell r="R3903">
            <v>-901</v>
          </cell>
        </row>
        <row r="3904">
          <cell r="E3904" t="str">
            <v>BFA0000384</v>
          </cell>
          <cell r="F3904" t="str">
            <v>锁止销</v>
          </cell>
          <cell r="G3904" t="str">
            <v>滑块固定板</v>
          </cell>
          <cell r="H3904" t="str">
            <v>EA</v>
          </cell>
          <cell r="I3904">
            <v>0</v>
          </cell>
          <cell r="J3904">
            <v>0.52</v>
          </cell>
          <cell r="K3904">
            <v>0.52</v>
          </cell>
          <cell r="L3904">
            <v>0</v>
          </cell>
          <cell r="M3904">
            <v>2400</v>
          </cell>
          <cell r="N3904">
            <v>0.52</v>
          </cell>
          <cell r="O3904">
            <v>0.52</v>
          </cell>
          <cell r="P3904">
            <v>0</v>
          </cell>
          <cell r="Q3904">
            <v>1248</v>
          </cell>
          <cell r="R3904">
            <v>-2400</v>
          </cell>
        </row>
        <row r="3905">
          <cell r="E3905" t="str">
            <v>BFA0000385</v>
          </cell>
          <cell r="F3905" t="str">
            <v>回转轴短（前）</v>
          </cell>
          <cell r="H3905" t="str">
            <v>EA</v>
          </cell>
          <cell r="I3905">
            <v>0</v>
          </cell>
          <cell r="J3905">
            <v>0.31069999999999998</v>
          </cell>
          <cell r="K3905">
            <v>0.31069999999999998</v>
          </cell>
          <cell r="L3905">
            <v>0</v>
          </cell>
          <cell r="M3905">
            <v>1000</v>
          </cell>
          <cell r="N3905">
            <v>0.31069999999999998</v>
          </cell>
          <cell r="O3905">
            <v>0.31069999999999998</v>
          </cell>
          <cell r="P3905">
            <v>0</v>
          </cell>
          <cell r="Q3905">
            <v>310.7</v>
          </cell>
          <cell r="R3905">
            <v>-1000</v>
          </cell>
        </row>
        <row r="3906">
          <cell r="E3906" t="str">
            <v>BFA0000386</v>
          </cell>
          <cell r="F3906" t="str">
            <v>滑块固定板连接销新</v>
          </cell>
          <cell r="G3906" t="str">
            <v>一汽升降器</v>
          </cell>
          <cell r="H3906" t="str">
            <v>EA</v>
          </cell>
          <cell r="I3906">
            <v>130</v>
          </cell>
          <cell r="J3906">
            <v>0.80033446890000004</v>
          </cell>
          <cell r="K3906">
            <v>0.86729999999999996</v>
          </cell>
          <cell r="L3906">
            <v>104.043480957</v>
          </cell>
          <cell r="M3906">
            <v>0</v>
          </cell>
          <cell r="N3906">
            <v>0.82721077109999996</v>
          </cell>
          <cell r="O3906">
            <v>0.86729999999999996</v>
          </cell>
          <cell r="P3906">
            <v>-4.0089228900000003E-2</v>
          </cell>
          <cell r="Q3906">
            <v>0</v>
          </cell>
          <cell r="R3906">
            <v>0</v>
          </cell>
        </row>
        <row r="3907">
          <cell r="E3907" t="str">
            <v>BFA0000387</v>
          </cell>
          <cell r="F3907" t="str">
            <v>滑块固定板连接销</v>
          </cell>
          <cell r="H3907" t="str">
            <v>EA</v>
          </cell>
          <cell r="I3907">
            <v>890</v>
          </cell>
          <cell r="J3907">
            <v>0.30415109070000002</v>
          </cell>
          <cell r="K3907">
            <v>0.3296</v>
          </cell>
          <cell r="L3907">
            <v>270.69447072299999</v>
          </cell>
          <cell r="M3907">
            <v>2800</v>
          </cell>
          <cell r="N3907">
            <v>0.3143648912</v>
          </cell>
          <cell r="O3907">
            <v>0.3296</v>
          </cell>
          <cell r="P3907">
            <v>-1.5235108799999999E-2</v>
          </cell>
          <cell r="Q3907">
            <v>880.22169536000001</v>
          </cell>
          <cell r="R3907">
            <v>-3247</v>
          </cell>
        </row>
        <row r="3908">
          <cell r="E3908" t="str">
            <v>BFA0000388</v>
          </cell>
          <cell r="F3908" t="str">
            <v>盘簧钩销</v>
          </cell>
          <cell r="H3908" t="str">
            <v>EA</v>
          </cell>
          <cell r="I3908">
            <v>3878</v>
          </cell>
          <cell r="J3908">
            <v>7.3453964900000002E-2</v>
          </cell>
          <cell r="K3908">
            <v>7.9600000000000004E-2</v>
          </cell>
          <cell r="L3908">
            <v>284.85447588220001</v>
          </cell>
          <cell r="M3908">
            <v>5000</v>
          </cell>
          <cell r="N3908">
            <v>7.5920647300000005E-2</v>
          </cell>
          <cell r="O3908">
            <v>7.9600000000000004E-2</v>
          </cell>
          <cell r="P3908">
            <v>-3.6793527000000001E-3</v>
          </cell>
          <cell r="Q3908">
            <v>379.60323649999998</v>
          </cell>
          <cell r="R3908">
            <v>-5800</v>
          </cell>
        </row>
        <row r="3909">
          <cell r="E3909" t="str">
            <v>BFA0000389</v>
          </cell>
          <cell r="F3909" t="str">
            <v>纵梁焊接组件中轴</v>
          </cell>
          <cell r="G3909" t="str">
            <v>升降器</v>
          </cell>
          <cell r="H3909" t="str">
            <v>EA</v>
          </cell>
          <cell r="I3909">
            <v>101</v>
          </cell>
          <cell r="J3909">
            <v>0.29363130180000002</v>
          </cell>
          <cell r="K3909">
            <v>0.31819999999999998</v>
          </cell>
          <cell r="L3909">
            <v>29.6567614818</v>
          </cell>
          <cell r="M3909">
            <v>1149</v>
          </cell>
          <cell r="N3909">
            <v>0.31819999999999998</v>
          </cell>
          <cell r="O3909">
            <v>0.31819999999999998</v>
          </cell>
          <cell r="P3909">
            <v>0</v>
          </cell>
          <cell r="Q3909">
            <v>365.61180000000002</v>
          </cell>
          <cell r="R3909">
            <v>-1250</v>
          </cell>
        </row>
        <row r="3910">
          <cell r="E3910" t="str">
            <v>BFA0000390</v>
          </cell>
          <cell r="F3910" t="str">
            <v>开口挡圈Ф10</v>
          </cell>
          <cell r="H3910" t="str">
            <v>EA</v>
          </cell>
          <cell r="I3910">
            <v>1158</v>
          </cell>
          <cell r="J3910">
            <v>5.2045271599999998E-2</v>
          </cell>
          <cell r="K3910">
            <v>5.6399999999999999E-2</v>
          </cell>
          <cell r="L3910">
            <v>60.268424512800003</v>
          </cell>
          <cell r="M3910">
            <v>11000</v>
          </cell>
          <cell r="N3910">
            <v>5.3793021400000002E-2</v>
          </cell>
          <cell r="O3910">
            <v>5.6399999999999999E-2</v>
          </cell>
          <cell r="P3910">
            <v>-2.6069786E-3</v>
          </cell>
          <cell r="Q3910">
            <v>591.72323540000002</v>
          </cell>
          <cell r="R3910">
            <v>-8969</v>
          </cell>
        </row>
        <row r="3911">
          <cell r="E3911" t="str">
            <v>BFA0000391</v>
          </cell>
          <cell r="F3911" t="str">
            <v>开口挡圈φ6</v>
          </cell>
          <cell r="G3911" t="str">
            <v>φ6镀黑锌</v>
          </cell>
          <cell r="H3911" t="str">
            <v>EA</v>
          </cell>
          <cell r="I3911">
            <v>8449</v>
          </cell>
          <cell r="J3911">
            <v>2.1316414400000001E-2</v>
          </cell>
          <cell r="K3911">
            <v>2.3099999999999999E-2</v>
          </cell>
          <cell r="L3911">
            <v>180.10238526559999</v>
          </cell>
          <cell r="M3911">
            <v>21047</v>
          </cell>
          <cell r="N3911">
            <v>2.2032248099999999E-2</v>
          </cell>
          <cell r="O3911">
            <v>2.3099999999999999E-2</v>
          </cell>
          <cell r="P3911">
            <v>-1.0677518999999999E-3</v>
          </cell>
          <cell r="Q3911">
            <v>463.71272576069998</v>
          </cell>
          <cell r="R3911">
            <v>-19983</v>
          </cell>
        </row>
        <row r="3912">
          <cell r="E3912" t="str">
            <v>BFA0000392</v>
          </cell>
          <cell r="F3912" t="str">
            <v>连接螺栓2</v>
          </cell>
          <cell r="G3912" t="str">
            <v>1.0平台气囊</v>
          </cell>
          <cell r="H3912" t="str">
            <v>EA</v>
          </cell>
          <cell r="I3912">
            <v>313</v>
          </cell>
          <cell r="J3912">
            <v>1.3472712147999999</v>
          </cell>
          <cell r="K3912">
            <v>1.46</v>
          </cell>
          <cell r="L3912">
            <v>421.69589023240002</v>
          </cell>
          <cell r="M3912">
            <v>0</v>
          </cell>
          <cell r="N3912">
            <v>1.3925143847000001</v>
          </cell>
          <cell r="O3912">
            <v>1.46</v>
          </cell>
          <cell r="P3912">
            <v>-6.7485615299999996E-2</v>
          </cell>
          <cell r="Q3912">
            <v>0</v>
          </cell>
          <cell r="R3912">
            <v>-31</v>
          </cell>
        </row>
        <row r="3913">
          <cell r="E3913" t="str">
            <v>BFA0000393</v>
          </cell>
          <cell r="F3913" t="str">
            <v>连接螺栓1</v>
          </cell>
          <cell r="G3913" t="str">
            <v>1.0平台</v>
          </cell>
          <cell r="H3913" t="str">
            <v>EA</v>
          </cell>
          <cell r="I3913">
            <v>258</v>
          </cell>
          <cell r="J3913">
            <v>0.85062644229999995</v>
          </cell>
          <cell r="K3913">
            <v>0.92179999999999995</v>
          </cell>
          <cell r="L3913">
            <v>219.46162211340001</v>
          </cell>
          <cell r="M3913">
            <v>1404</v>
          </cell>
          <cell r="N3913">
            <v>0.87919161629999998</v>
          </cell>
          <cell r="O3913">
            <v>0.92179999999999995</v>
          </cell>
          <cell r="P3913">
            <v>-4.2608383700000002E-2</v>
          </cell>
          <cell r="Q3913">
            <v>1234.3850292852001</v>
          </cell>
          <cell r="R3913">
            <v>-1490</v>
          </cell>
        </row>
        <row r="3914">
          <cell r="E3914" t="str">
            <v>BFA0000396</v>
          </cell>
          <cell r="F3914" t="str">
            <v>内六角圆柱头螺钉</v>
          </cell>
          <cell r="G3914" t="str">
            <v>M6*25镀黑锌</v>
          </cell>
          <cell r="H3914" t="str">
            <v>EA</v>
          </cell>
          <cell r="I3914">
            <v>1251</v>
          </cell>
          <cell r="J3914">
            <v>6.3672406700000003E-2</v>
          </cell>
          <cell r="K3914">
            <v>6.9000000000000006E-2</v>
          </cell>
          <cell r="L3914">
            <v>79.654180781700006</v>
          </cell>
          <cell r="M3914">
            <v>0</v>
          </cell>
          <cell r="N3914">
            <v>6.5810611300000002E-2</v>
          </cell>
          <cell r="O3914">
            <v>6.9000000000000006E-2</v>
          </cell>
          <cell r="P3914">
            <v>-3.1893886999999998E-3</v>
          </cell>
          <cell r="Q3914">
            <v>0</v>
          </cell>
          <cell r="R3914">
            <v>-73</v>
          </cell>
        </row>
        <row r="3915">
          <cell r="E3915" t="str">
            <v>BFA0000397</v>
          </cell>
          <cell r="F3915" t="str">
            <v>六角头螺母</v>
          </cell>
          <cell r="G3915" t="str">
            <v>M10*P1.5黑</v>
          </cell>
          <cell r="H3915" t="str">
            <v>EA</v>
          </cell>
          <cell r="I3915">
            <v>1636</v>
          </cell>
          <cell r="J3915">
            <v>9.2278850300000007E-2</v>
          </cell>
          <cell r="K3915">
            <v>0.1</v>
          </cell>
          <cell r="L3915">
            <v>150.9681990908</v>
          </cell>
          <cell r="M3915">
            <v>2400</v>
          </cell>
          <cell r="N3915">
            <v>9.5377697600000005E-2</v>
          </cell>
          <cell r="O3915">
            <v>0.1</v>
          </cell>
          <cell r="P3915">
            <v>-4.6223024000000001E-3</v>
          </cell>
          <cell r="Q3915">
            <v>228.90647423999999</v>
          </cell>
          <cell r="R3915">
            <v>-2110</v>
          </cell>
        </row>
        <row r="3916">
          <cell r="E3916" t="str">
            <v>BFA0000398</v>
          </cell>
          <cell r="F3916" t="str">
            <v>六角头螺母</v>
          </cell>
          <cell r="G3916" t="str">
            <v>M8*P1.25黑</v>
          </cell>
          <cell r="H3916" t="str">
            <v>EA</v>
          </cell>
          <cell r="I3916">
            <v>5273</v>
          </cell>
          <cell r="J3916">
            <v>3.7834328600000001E-2</v>
          </cell>
          <cell r="K3916">
            <v>4.1000000000000002E-2</v>
          </cell>
          <cell r="L3916">
            <v>199.50041470779999</v>
          </cell>
          <cell r="M3916">
            <v>98</v>
          </cell>
          <cell r="N3916">
            <v>3.9104856E-2</v>
          </cell>
          <cell r="O3916">
            <v>4.1000000000000002E-2</v>
          </cell>
          <cell r="P3916">
            <v>-1.8951440000000001E-3</v>
          </cell>
          <cell r="Q3916">
            <v>3.8322758879999999</v>
          </cell>
          <cell r="R3916">
            <v>-868</v>
          </cell>
        </row>
        <row r="3917">
          <cell r="E3917" t="str">
            <v>BFA0000400</v>
          </cell>
          <cell r="F3917" t="str">
            <v>安全带固定螺母7/16</v>
          </cell>
          <cell r="H3917" t="str">
            <v>EA</v>
          </cell>
          <cell r="I3917">
            <v>7216</v>
          </cell>
          <cell r="J3917">
            <v>0.69209137750000005</v>
          </cell>
          <cell r="K3917">
            <v>0.75</v>
          </cell>
          <cell r="L3917">
            <v>4994.1313800400003</v>
          </cell>
          <cell r="M3917">
            <v>12200</v>
          </cell>
          <cell r="N3917">
            <v>0.71533273180000001</v>
          </cell>
          <cell r="O3917">
            <v>0.75</v>
          </cell>
          <cell r="P3917">
            <v>-3.4667268199999997E-2</v>
          </cell>
          <cell r="Q3917">
            <v>8727.0593279599998</v>
          </cell>
          <cell r="R3917">
            <v>-12287</v>
          </cell>
        </row>
        <row r="3918">
          <cell r="E3918" t="str">
            <v>BFA0000401</v>
          </cell>
          <cell r="F3918" t="str">
            <v>绞架连接螺栓新型</v>
          </cell>
          <cell r="H3918" t="str">
            <v>EA</v>
          </cell>
          <cell r="I3918">
            <v>272</v>
          </cell>
          <cell r="J3918">
            <v>0.50873330189999999</v>
          </cell>
          <cell r="K3918">
            <v>0.55130000000000001</v>
          </cell>
          <cell r="L3918">
            <v>138.37545811679999</v>
          </cell>
          <cell r="M3918">
            <v>930</v>
          </cell>
          <cell r="N3918">
            <v>0.52581724679999997</v>
          </cell>
          <cell r="O3918">
            <v>0.55130000000000001</v>
          </cell>
          <cell r="P3918">
            <v>-2.54827532E-2</v>
          </cell>
          <cell r="Q3918">
            <v>489.01003952399998</v>
          </cell>
          <cell r="R3918">
            <v>-868</v>
          </cell>
        </row>
        <row r="3919">
          <cell r="E3919" t="str">
            <v>BFA0000402</v>
          </cell>
          <cell r="F3919" t="str">
            <v>上框连接螺栓</v>
          </cell>
          <cell r="G3919" t="str">
            <v>机械减震</v>
          </cell>
          <cell r="H3919" t="str">
            <v>EA</v>
          </cell>
          <cell r="I3919">
            <v>466</v>
          </cell>
          <cell r="J3919">
            <v>0.50873330189999999</v>
          </cell>
          <cell r="K3919">
            <v>0.55130000000000001</v>
          </cell>
          <cell r="L3919">
            <v>237.06971868540001</v>
          </cell>
          <cell r="M3919">
            <v>1863</v>
          </cell>
          <cell r="N3919">
            <v>0.52581724679999997</v>
          </cell>
          <cell r="O3919">
            <v>0.55130000000000001</v>
          </cell>
          <cell r="P3919">
            <v>-2.54827532E-2</v>
          </cell>
          <cell r="Q3919">
            <v>979.59753078840004</v>
          </cell>
          <cell r="R3919">
            <v>-868</v>
          </cell>
        </row>
        <row r="3920">
          <cell r="E3920" t="str">
            <v>BFA0000403</v>
          </cell>
          <cell r="F3920" t="str">
            <v>弹性圆柱销（φ5*25）</v>
          </cell>
          <cell r="G3920" t="str">
            <v>机械减震</v>
          </cell>
          <cell r="H3920" t="str">
            <v>EA</v>
          </cell>
          <cell r="I3920">
            <v>388</v>
          </cell>
          <cell r="J3920">
            <v>5.96121373E-2</v>
          </cell>
          <cell r="K3920">
            <v>6.4600000000000005E-2</v>
          </cell>
          <cell r="L3920">
            <v>23.1295092724</v>
          </cell>
          <cell r="M3920">
            <v>735</v>
          </cell>
          <cell r="N3920">
            <v>6.16139926E-2</v>
          </cell>
          <cell r="O3920">
            <v>6.4600000000000005E-2</v>
          </cell>
          <cell r="P3920">
            <v>-2.9860073999999999E-3</v>
          </cell>
          <cell r="Q3920">
            <v>45.286284561000002</v>
          </cell>
          <cell r="R3920">
            <v>-372</v>
          </cell>
        </row>
        <row r="3921">
          <cell r="E3921" t="str">
            <v>BFA0000404</v>
          </cell>
          <cell r="F3921" t="str">
            <v>平垫圈</v>
          </cell>
          <cell r="G3921" t="str">
            <v>Ф12*1.2机械减震</v>
          </cell>
          <cell r="H3921" t="str">
            <v>EA</v>
          </cell>
          <cell r="I3921">
            <v>1416</v>
          </cell>
          <cell r="J3921">
            <v>2.86064436E-2</v>
          </cell>
          <cell r="K3921">
            <v>3.1E-2</v>
          </cell>
          <cell r="L3921">
            <v>40.506724137600003</v>
          </cell>
          <cell r="M3921">
            <v>1500</v>
          </cell>
          <cell r="N3921">
            <v>2.9567086199999999E-2</v>
          </cell>
          <cell r="O3921">
            <v>3.1E-2</v>
          </cell>
          <cell r="P3921">
            <v>-1.4329137999999999E-3</v>
          </cell>
          <cell r="Q3921">
            <v>44.350629300000001</v>
          </cell>
          <cell r="R3921">
            <v>-1790</v>
          </cell>
        </row>
        <row r="3922">
          <cell r="E3922" t="str">
            <v>BFA0000405</v>
          </cell>
          <cell r="F3922" t="str">
            <v>弹性圆柱销（φ4*20）</v>
          </cell>
          <cell r="G3922" t="str">
            <v>机械减震</v>
          </cell>
          <cell r="H3922" t="str">
            <v>EA</v>
          </cell>
          <cell r="I3922">
            <v>319</v>
          </cell>
          <cell r="J3922">
            <v>3.6726982399999997E-2</v>
          </cell>
          <cell r="K3922">
            <v>3.9800000000000002E-2</v>
          </cell>
          <cell r="L3922">
            <v>11.7159073856</v>
          </cell>
          <cell r="M3922">
            <v>600</v>
          </cell>
          <cell r="N3922">
            <v>3.7960323599999998E-2</v>
          </cell>
          <cell r="O3922">
            <v>3.9800000000000002E-2</v>
          </cell>
          <cell r="P3922">
            <v>-1.8396764000000001E-3</v>
          </cell>
          <cell r="Q3922">
            <v>22.776194159999999</v>
          </cell>
          <cell r="R3922">
            <v>-569</v>
          </cell>
        </row>
        <row r="3923">
          <cell r="E3923" t="str">
            <v>BFA0000406</v>
          </cell>
          <cell r="F3923" t="str">
            <v>弹性圆柱销（φ3*25）</v>
          </cell>
          <cell r="G3923" t="str">
            <v>机械减震</v>
          </cell>
          <cell r="H3923" t="str">
            <v>EA</v>
          </cell>
          <cell r="I3923">
            <v>68</v>
          </cell>
          <cell r="J3923">
            <v>3.2666713E-2</v>
          </cell>
          <cell r="K3923">
            <v>3.5400000000000001E-2</v>
          </cell>
          <cell r="L3923">
            <v>2.2213364840000001</v>
          </cell>
          <cell r="M3923">
            <v>878</v>
          </cell>
          <cell r="N3923">
            <v>3.3763704899999997E-2</v>
          </cell>
          <cell r="O3923">
            <v>3.5400000000000001E-2</v>
          </cell>
          <cell r="P3923">
            <v>-1.6362951000000001E-3</v>
          </cell>
          <cell r="Q3923">
            <v>29.644532902200002</v>
          </cell>
          <cell r="R3923">
            <v>-434</v>
          </cell>
        </row>
        <row r="3924">
          <cell r="E3924" t="str">
            <v>BFA0000408</v>
          </cell>
          <cell r="F3924" t="str">
            <v>全金属六角锁紧螺母</v>
          </cell>
          <cell r="G3924" t="str">
            <v>M10镀彩锌</v>
          </cell>
          <cell r="H3924" t="str">
            <v>EA</v>
          </cell>
          <cell r="I3924">
            <v>1836</v>
          </cell>
          <cell r="J3924">
            <v>0.23069712580000001</v>
          </cell>
          <cell r="K3924">
            <v>0.25</v>
          </cell>
          <cell r="L3924">
            <v>423.55992296879998</v>
          </cell>
          <cell r="M3924">
            <v>2096</v>
          </cell>
          <cell r="N3924">
            <v>0.23844424389999999</v>
          </cell>
          <cell r="O3924">
            <v>0.25</v>
          </cell>
          <cell r="P3924">
            <v>-1.15557561E-2</v>
          </cell>
          <cell r="Q3924">
            <v>499.77913521440001</v>
          </cell>
          <cell r="R3924">
            <v>-2388</v>
          </cell>
        </row>
        <row r="3925">
          <cell r="E3925" t="str">
            <v>BFA0000410</v>
          </cell>
          <cell r="F3925" t="str">
            <v>阻尼器连接螺栓</v>
          </cell>
          <cell r="G3925" t="str">
            <v>1.0平台</v>
          </cell>
          <cell r="H3925" t="str">
            <v>EA</v>
          </cell>
          <cell r="I3925">
            <v>832</v>
          </cell>
          <cell r="J3925">
            <v>0.49000069530000001</v>
          </cell>
          <cell r="K3925">
            <v>0.53100000000000003</v>
          </cell>
          <cell r="L3925">
            <v>407.68057848960001</v>
          </cell>
          <cell r="M3925">
            <v>6000</v>
          </cell>
          <cell r="N3925">
            <v>0.50645557409999997</v>
          </cell>
          <cell r="O3925">
            <v>0.53100000000000003</v>
          </cell>
          <cell r="P3925">
            <v>-2.45444259E-2</v>
          </cell>
          <cell r="Q3925">
            <v>3038.7334446</v>
          </cell>
          <cell r="R3925">
            <v>-5953</v>
          </cell>
        </row>
        <row r="3926">
          <cell r="E3926" t="str">
            <v>BFA0000411</v>
          </cell>
          <cell r="F3926" t="str">
            <v>固定销轴</v>
          </cell>
          <cell r="G3926" t="str">
            <v>机械减震</v>
          </cell>
          <cell r="H3926" t="str">
            <v>EA</v>
          </cell>
          <cell r="I3926">
            <v>162</v>
          </cell>
          <cell r="J3926">
            <v>0.47219087710000002</v>
          </cell>
          <cell r="K3926">
            <v>0.51170000000000004</v>
          </cell>
          <cell r="L3926">
            <v>76.494922090200006</v>
          </cell>
          <cell r="M3926">
            <v>400</v>
          </cell>
          <cell r="N3926">
            <v>0.48804767850000003</v>
          </cell>
          <cell r="O3926">
            <v>0.51170000000000004</v>
          </cell>
          <cell r="P3926">
            <v>-2.36523215E-2</v>
          </cell>
          <cell r="Q3926">
            <v>195.21907139999999</v>
          </cell>
          <cell r="R3926">
            <v>-434</v>
          </cell>
        </row>
        <row r="3927">
          <cell r="E3927" t="str">
            <v>BFA0000412</v>
          </cell>
          <cell r="F3927" t="str">
            <v>内绞架前滑动轴</v>
          </cell>
          <cell r="G3927" t="str">
            <v>机械减震内绞架</v>
          </cell>
          <cell r="H3927" t="str">
            <v>EA</v>
          </cell>
          <cell r="I3927">
            <v>0</v>
          </cell>
          <cell r="J3927">
            <v>2.5324</v>
          </cell>
          <cell r="K3927">
            <v>2.5324</v>
          </cell>
          <cell r="L3927">
            <v>0</v>
          </cell>
          <cell r="M3927">
            <v>271</v>
          </cell>
          <cell r="N3927">
            <v>2.5324</v>
          </cell>
          <cell r="O3927">
            <v>2.5324</v>
          </cell>
          <cell r="P3927">
            <v>0</v>
          </cell>
          <cell r="Q3927">
            <v>686.28039999999999</v>
          </cell>
          <cell r="R3927">
            <v>-271</v>
          </cell>
        </row>
        <row r="3928">
          <cell r="E3928" t="str">
            <v>BFA0000413</v>
          </cell>
          <cell r="F3928" t="str">
            <v>减震扣拉簧轴</v>
          </cell>
          <cell r="H3928" t="str">
            <v>EA</v>
          </cell>
          <cell r="I3928">
            <v>322</v>
          </cell>
          <cell r="J3928">
            <v>0.15373656459999999</v>
          </cell>
          <cell r="K3928">
            <v>0.1666</v>
          </cell>
          <cell r="L3928">
            <v>49.503173801199999</v>
          </cell>
          <cell r="M3928">
            <v>400</v>
          </cell>
          <cell r="N3928">
            <v>0.15889924420000001</v>
          </cell>
          <cell r="O3928">
            <v>0.1666</v>
          </cell>
          <cell r="P3928">
            <v>-7.7007558000000004E-3</v>
          </cell>
          <cell r="Q3928">
            <v>63.559697679999999</v>
          </cell>
          <cell r="R3928">
            <v>-603</v>
          </cell>
        </row>
        <row r="3929">
          <cell r="E3929" t="str">
            <v>BFA0000418</v>
          </cell>
          <cell r="F3929" t="str">
            <v>外六角螺栓M8*50</v>
          </cell>
          <cell r="H3929" t="str">
            <v>Ea</v>
          </cell>
          <cell r="I3929">
            <v>4540</v>
          </cell>
          <cell r="J3929">
            <v>0.15687404560000001</v>
          </cell>
          <cell r="K3929">
            <v>0.17</v>
          </cell>
          <cell r="L3929">
            <v>712.20816702399998</v>
          </cell>
          <cell r="M3929">
            <v>16887</v>
          </cell>
          <cell r="N3929">
            <v>0.16214208590000001</v>
          </cell>
          <cell r="O3929">
            <v>0.17</v>
          </cell>
          <cell r="P3929">
            <v>-7.8579141000000002E-3</v>
          </cell>
          <cell r="Q3929">
            <v>2738.0934045933</v>
          </cell>
          <cell r="R3929">
            <v>-16956</v>
          </cell>
        </row>
        <row r="3930">
          <cell r="E3930" t="str">
            <v>BFA0000419</v>
          </cell>
          <cell r="F3930" t="str">
            <v>弹垫（Ф5)</v>
          </cell>
          <cell r="H3930" t="str">
            <v>Ea</v>
          </cell>
          <cell r="I3930">
            <v>5884</v>
          </cell>
          <cell r="J3930">
            <v>5.0753368E-3</v>
          </cell>
          <cell r="K3930">
            <v>5.4999999999999997E-3</v>
          </cell>
          <cell r="L3930">
            <v>29.863281731200001</v>
          </cell>
          <cell r="M3930">
            <v>120</v>
          </cell>
          <cell r="N3930">
            <v>5.2457733999999997E-3</v>
          </cell>
          <cell r="O3930">
            <v>5.4999999999999997E-3</v>
          </cell>
          <cell r="P3930">
            <v>-2.5422660000000002E-4</v>
          </cell>
          <cell r="Q3930">
            <v>0.62949280799999996</v>
          </cell>
          <cell r="R3930">
            <v>-1351</v>
          </cell>
        </row>
        <row r="3931">
          <cell r="E3931" t="str">
            <v>BFA0000420</v>
          </cell>
          <cell r="F3931" t="str">
            <v>Φ8平垫</v>
          </cell>
          <cell r="G3931" t="str">
            <v>镀彩</v>
          </cell>
          <cell r="H3931" t="str">
            <v>Ea</v>
          </cell>
          <cell r="I3931">
            <v>8816</v>
          </cell>
          <cell r="J3931">
            <v>1.3841827500000001E-2</v>
          </cell>
          <cell r="K3931">
            <v>1.4999999999999999E-2</v>
          </cell>
          <cell r="L3931">
            <v>122.02955124</v>
          </cell>
          <cell r="M3931">
            <v>11930</v>
          </cell>
          <cell r="N3931">
            <v>1.43066546E-2</v>
          </cell>
          <cell r="O3931">
            <v>1.4999999999999999E-2</v>
          </cell>
          <cell r="P3931">
            <v>-6.9334539999999997E-4</v>
          </cell>
          <cell r="Q3931">
            <v>170.67838937799999</v>
          </cell>
          <cell r="R3931">
            <v>-13917</v>
          </cell>
        </row>
        <row r="3932">
          <cell r="E3932" t="str">
            <v>BFA0000421</v>
          </cell>
          <cell r="F3932" t="str">
            <v>十字槽盘头螺钉5*25</v>
          </cell>
          <cell r="H3932" t="str">
            <v>Ea</v>
          </cell>
          <cell r="I3932">
            <v>702</v>
          </cell>
          <cell r="J3932">
            <v>3.9218511400000003E-2</v>
          </cell>
          <cell r="K3932">
            <v>4.2500000000000003E-2</v>
          </cell>
          <cell r="L3932">
            <v>27.5313950028</v>
          </cell>
          <cell r="M3932">
            <v>6500</v>
          </cell>
          <cell r="N3932">
            <v>4.0535521499999998E-2</v>
          </cell>
          <cell r="O3932">
            <v>4.2500000000000003E-2</v>
          </cell>
          <cell r="P3932">
            <v>-1.9644785000000001E-3</v>
          </cell>
          <cell r="Q3932">
            <v>263.48088975000002</v>
          </cell>
          <cell r="R3932">
            <v>-6097</v>
          </cell>
        </row>
        <row r="3933">
          <cell r="E3933" t="str">
            <v>BFA0000432</v>
          </cell>
          <cell r="F3933" t="str">
            <v>尼龙衬套销轴</v>
          </cell>
          <cell r="G3933" t="str">
            <v>H4-2019款</v>
          </cell>
          <cell r="H3933" t="str">
            <v>EA</v>
          </cell>
          <cell r="I3933">
            <v>300</v>
          </cell>
          <cell r="J3933">
            <v>0.1022264947</v>
          </cell>
          <cell r="K3933">
            <v>0.10042624999999999</v>
          </cell>
          <cell r="L3933">
            <v>30.667948410000001</v>
          </cell>
          <cell r="M3933">
            <v>0</v>
          </cell>
          <cell r="N3933">
            <v>0.10551204340000001</v>
          </cell>
          <cell r="O3933">
            <v>0.10042624999999999</v>
          </cell>
          <cell r="P3933">
            <v>5.0857934E-3</v>
          </cell>
          <cell r="Q3933">
            <v>0</v>
          </cell>
          <cell r="R3933">
            <v>0</v>
          </cell>
        </row>
        <row r="3934">
          <cell r="E3934" t="str">
            <v>BFA0000434</v>
          </cell>
          <cell r="F3934" t="str">
            <v>弹垫（Ф8)彩</v>
          </cell>
          <cell r="H3934" t="str">
            <v>Ea</v>
          </cell>
          <cell r="I3934">
            <v>2311</v>
          </cell>
          <cell r="J3934">
            <v>1.26422025E-2</v>
          </cell>
          <cell r="K3934">
            <v>1.37E-2</v>
          </cell>
          <cell r="L3934">
            <v>29.2161299775</v>
          </cell>
          <cell r="M3934">
            <v>7150</v>
          </cell>
          <cell r="N3934">
            <v>1.3066744599999999E-2</v>
          </cell>
          <cell r="O3934">
            <v>1.37E-2</v>
          </cell>
          <cell r="P3934">
            <v>-6.3325540000000002E-4</v>
          </cell>
          <cell r="Q3934">
            <v>93.427223889999993</v>
          </cell>
          <cell r="R3934">
            <v>-6771</v>
          </cell>
        </row>
        <row r="3935">
          <cell r="E3935" t="str">
            <v>BFA0000475</v>
          </cell>
          <cell r="F3935" t="str">
            <v>十字槽盘头螺钉</v>
          </cell>
          <cell r="G3935" t="str">
            <v>M5*10镀黑锌</v>
          </cell>
          <cell r="H3935" t="str">
            <v>Ea</v>
          </cell>
          <cell r="I3935">
            <v>2531</v>
          </cell>
          <cell r="J3935">
            <v>3.9218511400000003E-2</v>
          </cell>
          <cell r="K3935">
            <v>4.2500000000000003E-2</v>
          </cell>
          <cell r="L3935">
            <v>99.262052353399994</v>
          </cell>
          <cell r="M3935">
            <v>8008</v>
          </cell>
          <cell r="N3935">
            <v>4.0535521499999998E-2</v>
          </cell>
          <cell r="O3935">
            <v>4.2500000000000003E-2</v>
          </cell>
          <cell r="P3935">
            <v>-1.9644785000000001E-3</v>
          </cell>
          <cell r="Q3935">
            <v>324.60845617199999</v>
          </cell>
          <cell r="R3935">
            <v>-6668</v>
          </cell>
        </row>
        <row r="3936">
          <cell r="E3936" t="str">
            <v>BFA0000491</v>
          </cell>
          <cell r="F3936" t="str">
            <v>∮6平垫</v>
          </cell>
          <cell r="G3936" t="str">
            <v>镀彩</v>
          </cell>
          <cell r="H3936" t="str">
            <v>Ea</v>
          </cell>
          <cell r="I3936">
            <v>44853</v>
          </cell>
          <cell r="J3936">
            <v>8.1205388000000003E-3</v>
          </cell>
          <cell r="K3936">
            <v>8.8000000000000005E-3</v>
          </cell>
          <cell r="L3936">
            <v>364.2305267964</v>
          </cell>
          <cell r="M3936">
            <v>0</v>
          </cell>
          <cell r="N3936">
            <v>8.3932373999999997E-3</v>
          </cell>
          <cell r="O3936">
            <v>8.8000000000000005E-3</v>
          </cell>
          <cell r="P3936">
            <v>-4.0676260000000001E-4</v>
          </cell>
          <cell r="Q3936">
            <v>0</v>
          </cell>
          <cell r="R3936">
            <v>-1420</v>
          </cell>
        </row>
        <row r="3937">
          <cell r="E3937" t="str">
            <v>BFA0000532</v>
          </cell>
          <cell r="F3937" t="str">
            <v>M5*12盘头达克罗</v>
          </cell>
          <cell r="G3937" t="str">
            <v>达克罗白</v>
          </cell>
          <cell r="H3937" t="str">
            <v>Ea</v>
          </cell>
          <cell r="I3937">
            <v>-100</v>
          </cell>
          <cell r="J3937">
            <v>4.8169559899999999E-2</v>
          </cell>
          <cell r="K3937">
            <v>5.2200000000000003E-2</v>
          </cell>
          <cell r="L3937">
            <v>-4.8169559900000003</v>
          </cell>
          <cell r="M3937">
            <v>0</v>
          </cell>
          <cell r="N3937">
            <v>4.9787158099999999E-2</v>
          </cell>
          <cell r="O3937">
            <v>5.2200000000000003E-2</v>
          </cell>
          <cell r="P3937">
            <v>-2.4128419000000001E-3</v>
          </cell>
          <cell r="Q3937">
            <v>0</v>
          </cell>
          <cell r="R3937">
            <v>0</v>
          </cell>
        </row>
        <row r="3938">
          <cell r="E3938" t="str">
            <v>BFA0000540</v>
          </cell>
          <cell r="F3938" t="str">
            <v>元机十字钉6*12</v>
          </cell>
          <cell r="G3938" t="str">
            <v>环保兰白锌</v>
          </cell>
          <cell r="H3938" t="str">
            <v>Ea</v>
          </cell>
          <cell r="I3938">
            <v>-11000</v>
          </cell>
          <cell r="J3938">
            <v>5.6843771799999998E-2</v>
          </cell>
          <cell r="K3938">
            <v>6.1600000000000002E-2</v>
          </cell>
          <cell r="L3938">
            <v>-625.28148980000003</v>
          </cell>
          <cell r="M3938">
            <v>0</v>
          </cell>
          <cell r="N3938">
            <v>5.87526617E-2</v>
          </cell>
          <cell r="O3938">
            <v>6.1600000000000002E-2</v>
          </cell>
          <cell r="P3938">
            <v>-2.8473383000000001E-3</v>
          </cell>
          <cell r="Q3938">
            <v>0</v>
          </cell>
          <cell r="R3938">
            <v>0</v>
          </cell>
        </row>
        <row r="3939">
          <cell r="E3939" t="str">
            <v>BFA0000555</v>
          </cell>
          <cell r="F3939" t="str">
            <v>铆钉</v>
          </cell>
          <cell r="G3939" t="str">
            <v>M3000-H</v>
          </cell>
          <cell r="H3939" t="str">
            <v>EA</v>
          </cell>
          <cell r="I3939">
            <v>1307</v>
          </cell>
          <cell r="J3939">
            <v>1.3841827549000001</v>
          </cell>
          <cell r="K3939">
            <v>1.5</v>
          </cell>
          <cell r="L3939">
            <v>1809.1268606542999</v>
          </cell>
          <cell r="M3939">
            <v>1733</v>
          </cell>
          <cell r="N3939">
            <v>1.4306654637</v>
          </cell>
          <cell r="O3939">
            <v>1.5</v>
          </cell>
          <cell r="P3939">
            <v>-6.9334536299999999E-2</v>
          </cell>
          <cell r="Q3939">
            <v>2479.3432485920998</v>
          </cell>
          <cell r="R3939">
            <v>-2830</v>
          </cell>
        </row>
        <row r="3940">
          <cell r="E3940" t="str">
            <v>BFA0000561</v>
          </cell>
          <cell r="F3940" t="str">
            <v>销轴</v>
          </cell>
          <cell r="H3940" t="str">
            <v>EA</v>
          </cell>
          <cell r="I3940">
            <v>419</v>
          </cell>
          <cell r="J3940">
            <v>0.81666782540000005</v>
          </cell>
          <cell r="K3940">
            <v>0.88500000000000001</v>
          </cell>
          <cell r="L3940">
            <v>342.18381884259998</v>
          </cell>
          <cell r="M3940">
            <v>3547</v>
          </cell>
          <cell r="N3940">
            <v>0.84409262360000004</v>
          </cell>
          <cell r="O3940">
            <v>0.88500000000000001</v>
          </cell>
          <cell r="P3940">
            <v>-4.0907376400000001E-2</v>
          </cell>
          <cell r="Q3940">
            <v>2993.9965359091998</v>
          </cell>
          <cell r="R3940">
            <v>-3334</v>
          </cell>
        </row>
        <row r="3941">
          <cell r="E3941" t="str">
            <v>BFA0000566</v>
          </cell>
          <cell r="F3941" t="str">
            <v>阻尼器垫片</v>
          </cell>
          <cell r="H3941" t="str">
            <v>EA</v>
          </cell>
          <cell r="I3941">
            <v>1047</v>
          </cell>
          <cell r="J3941">
            <v>7.5484099599999993E-2</v>
          </cell>
          <cell r="K3941">
            <v>8.1799999999999998E-2</v>
          </cell>
          <cell r="L3941">
            <v>79.031852281200003</v>
          </cell>
          <cell r="M3941">
            <v>3929</v>
          </cell>
          <cell r="N3941">
            <v>7.8018956599999995E-2</v>
          </cell>
          <cell r="O3941">
            <v>8.1799999999999998E-2</v>
          </cell>
          <cell r="P3941">
            <v>-3.7810434000000001E-3</v>
          </cell>
          <cell r="Q3941">
            <v>306.53648048140002</v>
          </cell>
          <cell r="R3941">
            <v>-2845</v>
          </cell>
        </row>
        <row r="3942">
          <cell r="E3942" t="str">
            <v>BFA0000595</v>
          </cell>
          <cell r="F3942" t="str">
            <v>欧马克左舵螺栓</v>
          </cell>
          <cell r="G3942" t="str">
            <v>司机背/1</v>
          </cell>
          <cell r="H3942" t="str">
            <v>EA</v>
          </cell>
          <cell r="I3942">
            <v>1346</v>
          </cell>
          <cell r="J3942">
            <v>0.41719268230000001</v>
          </cell>
          <cell r="K3942">
            <v>0.4521</v>
          </cell>
          <cell r="L3942">
            <v>561.54135037579999</v>
          </cell>
          <cell r="M3942">
            <v>0</v>
          </cell>
          <cell r="N3942">
            <v>0.43120257080000002</v>
          </cell>
          <cell r="O3942">
            <v>0.4521</v>
          </cell>
          <cell r="P3942">
            <v>-2.0897429200000001E-2</v>
          </cell>
          <cell r="Q3942">
            <v>0</v>
          </cell>
          <cell r="R3942">
            <v>0</v>
          </cell>
        </row>
        <row r="3943">
          <cell r="E3943" t="str">
            <v>BFA0000699</v>
          </cell>
          <cell r="F3943" t="str">
            <v>内六角平圆头螺钉</v>
          </cell>
          <cell r="G3943" t="str">
            <v>M8*20镀黑锌</v>
          </cell>
          <cell r="H3943" t="str">
            <v>EA</v>
          </cell>
          <cell r="I3943">
            <v>931</v>
          </cell>
          <cell r="J3943">
            <v>0.1943392588</v>
          </cell>
          <cell r="K3943">
            <v>0.21060000000000001</v>
          </cell>
          <cell r="L3943">
            <v>180.92984994279999</v>
          </cell>
          <cell r="M3943">
            <v>1200</v>
          </cell>
          <cell r="N3943">
            <v>0.20086543109999999</v>
          </cell>
          <cell r="O3943">
            <v>0.21060000000000001</v>
          </cell>
          <cell r="P3943">
            <v>-9.7345689000000006E-3</v>
          </cell>
          <cell r="Q3943">
            <v>241.03851732000001</v>
          </cell>
          <cell r="R3943">
            <v>-1848</v>
          </cell>
        </row>
        <row r="3944">
          <cell r="E3944" t="str">
            <v>BFA0000708</v>
          </cell>
          <cell r="F3944" t="str">
            <v>螺母柱</v>
          </cell>
          <cell r="G3944" t="str">
            <v>B40后排</v>
          </cell>
          <cell r="H3944" t="str">
            <v>EA</v>
          </cell>
          <cell r="I3944">
            <v>256</v>
          </cell>
          <cell r="J3944">
            <v>0.3407857943</v>
          </cell>
          <cell r="K3944">
            <v>0.36930000000000002</v>
          </cell>
          <cell r="L3944">
            <v>87.2411633408</v>
          </cell>
          <cell r="M3944">
            <v>0</v>
          </cell>
          <cell r="N3944">
            <v>0.35222983720000001</v>
          </cell>
          <cell r="O3944">
            <v>0.36930000000000002</v>
          </cell>
          <cell r="P3944">
            <v>-1.70701628E-2</v>
          </cell>
          <cell r="Q3944">
            <v>0</v>
          </cell>
          <cell r="R3944">
            <v>-20</v>
          </cell>
        </row>
        <row r="3945">
          <cell r="E3945" t="str">
            <v>BFA0000749</v>
          </cell>
          <cell r="F3945" t="str">
            <v>开口型平圆头抽芯铆钉</v>
          </cell>
          <cell r="G3945" t="str">
            <v>6*10</v>
          </cell>
          <cell r="H3945" t="str">
            <v>EA</v>
          </cell>
          <cell r="I3945">
            <v>0</v>
          </cell>
          <cell r="J3945">
            <v>0.1575</v>
          </cell>
          <cell r="K3945">
            <v>0.1575</v>
          </cell>
          <cell r="L3945">
            <v>0</v>
          </cell>
          <cell r="M3945">
            <v>500</v>
          </cell>
          <cell r="N3945">
            <v>0.15021987370000001</v>
          </cell>
          <cell r="O3945">
            <v>0.1575</v>
          </cell>
          <cell r="P3945">
            <v>-7.2801263000000001E-3</v>
          </cell>
          <cell r="Q3945">
            <v>75.109936849999997</v>
          </cell>
          <cell r="R3945">
            <v>-346</v>
          </cell>
        </row>
        <row r="3946">
          <cell r="E3946" t="str">
            <v>BFA0000775</v>
          </cell>
          <cell r="F3946" t="str">
            <v>司机背右旋转阶梯螺栓</v>
          </cell>
          <cell r="H3946" t="str">
            <v>EA</v>
          </cell>
          <cell r="I3946">
            <v>436</v>
          </cell>
          <cell r="J3946">
            <v>0.58135675710000001</v>
          </cell>
          <cell r="K3946">
            <v>0.63</v>
          </cell>
          <cell r="L3946">
            <v>253.47154609559999</v>
          </cell>
          <cell r="M3946">
            <v>6697</v>
          </cell>
          <cell r="N3946">
            <v>0.60087949480000002</v>
          </cell>
          <cell r="O3946">
            <v>0.63</v>
          </cell>
          <cell r="P3946">
            <v>-2.9120505200000001E-2</v>
          </cell>
          <cell r="Q3946">
            <v>4024.0899766756002</v>
          </cell>
          <cell r="R3946">
            <v>-4749</v>
          </cell>
        </row>
        <row r="3947">
          <cell r="E3947" t="str">
            <v>BFA0000850</v>
          </cell>
          <cell r="F3947" t="str">
            <v>安全带螺母</v>
          </cell>
          <cell r="G3947" t="str">
            <v>1.3平台</v>
          </cell>
          <cell r="H3947" t="str">
            <v>EA</v>
          </cell>
          <cell r="I3947">
            <v>450</v>
          </cell>
          <cell r="J3947">
            <v>0.67778815569999995</v>
          </cell>
          <cell r="K3947">
            <v>0.73450000000000004</v>
          </cell>
          <cell r="L3947">
            <v>305.00467006500003</v>
          </cell>
          <cell r="M3947">
            <v>678</v>
          </cell>
          <cell r="N3947">
            <v>0.70054918870000005</v>
          </cell>
          <cell r="O3947">
            <v>0.73450000000000004</v>
          </cell>
          <cell r="P3947">
            <v>-3.3950811300000001E-2</v>
          </cell>
          <cell r="Q3947">
            <v>474.97234993860002</v>
          </cell>
          <cell r="R3947">
            <v>-824</v>
          </cell>
        </row>
        <row r="3948">
          <cell r="E3948" t="str">
            <v>BFA0000859</v>
          </cell>
          <cell r="F3948" t="str">
            <v>限位销</v>
          </cell>
          <cell r="G3948" t="str">
            <v>6480连接板</v>
          </cell>
          <cell r="H3948" t="str">
            <v>EA</v>
          </cell>
          <cell r="I3948">
            <v>1494</v>
          </cell>
          <cell r="J3948">
            <v>0.14764616050000001</v>
          </cell>
          <cell r="K3948">
            <v>0.16</v>
          </cell>
          <cell r="L3948">
            <v>220.583363787</v>
          </cell>
          <cell r="M3948">
            <v>3450</v>
          </cell>
          <cell r="N3948">
            <v>0.1526043161</v>
          </cell>
          <cell r="O3948">
            <v>0.16</v>
          </cell>
          <cell r="P3948">
            <v>-7.3956839E-3</v>
          </cell>
          <cell r="Q3948">
            <v>526.48489054499998</v>
          </cell>
          <cell r="R3948">
            <v>-986</v>
          </cell>
        </row>
        <row r="3949">
          <cell r="E3949" t="str">
            <v>BFA0000860</v>
          </cell>
          <cell r="F3949" t="str">
            <v>固定铆钉</v>
          </cell>
          <cell r="G3949" t="str">
            <v>6480连接板</v>
          </cell>
          <cell r="H3949" t="str">
            <v>EA</v>
          </cell>
          <cell r="I3949">
            <v>2450</v>
          </cell>
          <cell r="J3949">
            <v>0.18455770069999999</v>
          </cell>
          <cell r="K3949">
            <v>0.2</v>
          </cell>
          <cell r="L3949">
            <v>452.16636671499998</v>
          </cell>
          <cell r="M3949">
            <v>2897</v>
          </cell>
          <cell r="N3949">
            <v>0.19075539520000001</v>
          </cell>
          <cell r="O3949">
            <v>0.2</v>
          </cell>
          <cell r="P3949">
            <v>-9.2446048000000003E-3</v>
          </cell>
          <cell r="Q3949">
            <v>552.61837989440005</v>
          </cell>
          <cell r="R3949">
            <v>-686</v>
          </cell>
        </row>
        <row r="3950">
          <cell r="E3950" t="str">
            <v>BFA0000861</v>
          </cell>
          <cell r="F3950" t="str">
            <v>定位铆钉</v>
          </cell>
          <cell r="G3950" t="str">
            <v>6480连接板</v>
          </cell>
          <cell r="H3950" t="str">
            <v>EA</v>
          </cell>
          <cell r="I3950">
            <v>1601</v>
          </cell>
          <cell r="J3950">
            <v>0.18455770069999999</v>
          </cell>
          <cell r="K3950">
            <v>0.2</v>
          </cell>
          <cell r="L3950">
            <v>295.47687882069999</v>
          </cell>
          <cell r="M3950">
            <v>2990</v>
          </cell>
          <cell r="N3950">
            <v>0.19075539520000001</v>
          </cell>
          <cell r="O3950">
            <v>0.2</v>
          </cell>
          <cell r="P3950">
            <v>-9.2446048000000003E-3</v>
          </cell>
          <cell r="Q3950">
            <v>570.35863164800003</v>
          </cell>
          <cell r="R3950">
            <v>-601</v>
          </cell>
        </row>
        <row r="3951">
          <cell r="E3951" t="str">
            <v>BFA0000862</v>
          </cell>
          <cell r="F3951" t="str">
            <v>焊接方螺母</v>
          </cell>
          <cell r="G3951" t="str">
            <v>M12</v>
          </cell>
          <cell r="H3951" t="str">
            <v>EA</v>
          </cell>
          <cell r="I3951">
            <v>2335</v>
          </cell>
          <cell r="J3951">
            <v>0.18455770069999999</v>
          </cell>
          <cell r="K3951">
            <v>0.2</v>
          </cell>
          <cell r="L3951">
            <v>430.94223113449999</v>
          </cell>
          <cell r="M3951">
            <v>6000</v>
          </cell>
          <cell r="N3951">
            <v>0.19075539520000001</v>
          </cell>
          <cell r="O3951">
            <v>0.2</v>
          </cell>
          <cell r="P3951">
            <v>-9.2446048000000003E-3</v>
          </cell>
          <cell r="Q3951">
            <v>1144.5323711999999</v>
          </cell>
          <cell r="R3951">
            <v>-5932</v>
          </cell>
        </row>
        <row r="3952">
          <cell r="E3952" t="str">
            <v>BFA0010014</v>
          </cell>
          <cell r="F3952" t="str">
            <v>扶手锁止销</v>
          </cell>
          <cell r="H3952" t="str">
            <v>EA</v>
          </cell>
          <cell r="I3952">
            <v>9935</v>
          </cell>
          <cell r="J3952">
            <v>0.87664907810000003</v>
          </cell>
          <cell r="K3952">
            <v>0.95</v>
          </cell>
          <cell r="L3952">
            <v>8709.5085909235004</v>
          </cell>
          <cell r="M3952">
            <v>0</v>
          </cell>
          <cell r="N3952">
            <v>0.90608812699999997</v>
          </cell>
          <cell r="O3952">
            <v>0.95</v>
          </cell>
          <cell r="P3952">
            <v>-4.3911872999999997E-2</v>
          </cell>
          <cell r="Q3952">
            <v>0</v>
          </cell>
          <cell r="R3952">
            <v>0</v>
          </cell>
        </row>
        <row r="3953">
          <cell r="E3953" t="str">
            <v>BFA0010018</v>
          </cell>
          <cell r="F3953" t="str">
            <v>六角头螺栓</v>
          </cell>
          <cell r="G3953" t="str">
            <v>M8*25镀黑锌带螺纹紧固胶</v>
          </cell>
          <cell r="H3953" t="str">
            <v>EA</v>
          </cell>
          <cell r="I3953">
            <v>3261</v>
          </cell>
          <cell r="J3953">
            <v>0.22146924079999999</v>
          </cell>
          <cell r="K3953">
            <v>0.24</v>
          </cell>
          <cell r="L3953">
            <v>722.21119424879998</v>
          </cell>
          <cell r="M3953">
            <v>700</v>
          </cell>
          <cell r="N3953">
            <v>0.22890647419999999</v>
          </cell>
          <cell r="O3953">
            <v>0.24</v>
          </cell>
          <cell r="P3953">
            <v>-1.10935258E-2</v>
          </cell>
          <cell r="Q3953">
            <v>160.23453194000001</v>
          </cell>
          <cell r="R3953">
            <v>-932</v>
          </cell>
        </row>
        <row r="3954">
          <cell r="E3954" t="str">
            <v>BFA0010021</v>
          </cell>
          <cell r="F3954" t="str">
            <v>内六角花形盘头螺钉</v>
          </cell>
          <cell r="G3954" t="str">
            <v>M6*12不锈钢</v>
          </cell>
          <cell r="H3954" t="str">
            <v>EA</v>
          </cell>
          <cell r="I3954">
            <v>-19495</v>
          </cell>
          <cell r="J3954">
            <v>0.23069712580000001</v>
          </cell>
          <cell r="K3954">
            <v>0.25</v>
          </cell>
          <cell r="L3954">
            <v>-4497.4404674710004</v>
          </cell>
          <cell r="M3954">
            <v>16550</v>
          </cell>
          <cell r="N3954">
            <v>0.23844424389999999</v>
          </cell>
          <cell r="O3954">
            <v>0.25</v>
          </cell>
          <cell r="P3954">
            <v>-1.15557561E-2</v>
          </cell>
          <cell r="Q3954">
            <v>3946.252236545</v>
          </cell>
          <cell r="R3954">
            <v>-14652</v>
          </cell>
        </row>
        <row r="3955">
          <cell r="E3955" t="str">
            <v>BFA0010022</v>
          </cell>
          <cell r="F3955" t="str">
            <v>开口挡圈</v>
          </cell>
          <cell r="G3955" t="str">
            <v>φ5镀黑锌</v>
          </cell>
          <cell r="H3955" t="str">
            <v>EA</v>
          </cell>
          <cell r="I3955">
            <v>126</v>
          </cell>
          <cell r="J3955">
            <v>4.61394252E-2</v>
          </cell>
          <cell r="K3955">
            <v>0.05</v>
          </cell>
          <cell r="L3955">
            <v>5.8135675751999996</v>
          </cell>
          <cell r="M3955">
            <v>1000</v>
          </cell>
          <cell r="N3955">
            <v>4.7688848800000003E-2</v>
          </cell>
          <cell r="O3955">
            <v>0.05</v>
          </cell>
          <cell r="P3955">
            <v>-2.3111512000000001E-3</v>
          </cell>
          <cell r="Q3955">
            <v>47.688848800000002</v>
          </cell>
          <cell r="R3955">
            <v>-600</v>
          </cell>
        </row>
        <row r="3956">
          <cell r="E3956" t="str">
            <v>BFA0010023</v>
          </cell>
          <cell r="F3956" t="str">
            <v>内六角圆柱头螺钉</v>
          </cell>
          <cell r="G3956" t="str">
            <v>M6*45镀黑锌</v>
          </cell>
          <cell r="H3956" t="str">
            <v>EA</v>
          </cell>
          <cell r="I3956">
            <v>5528</v>
          </cell>
          <cell r="J3956">
            <v>0.27683655099999999</v>
          </cell>
          <cell r="K3956">
            <v>0.3</v>
          </cell>
          <cell r="L3956">
            <v>1530.3524539279999</v>
          </cell>
          <cell r="M3956">
            <v>3400</v>
          </cell>
          <cell r="N3956">
            <v>0.28613309269999998</v>
          </cell>
          <cell r="O3956">
            <v>0.3</v>
          </cell>
          <cell r="P3956">
            <v>-1.38669073E-2</v>
          </cell>
          <cell r="Q3956">
            <v>972.85251517999995</v>
          </cell>
          <cell r="R3956">
            <v>-3875</v>
          </cell>
        </row>
        <row r="3957">
          <cell r="E3957" t="str">
            <v>BFA0010025</v>
          </cell>
          <cell r="F3957" t="str">
            <v>全金属六角法兰面锁紧螺母</v>
          </cell>
          <cell r="G3957" t="str">
            <v>M6镀黑锌</v>
          </cell>
          <cell r="H3957" t="str">
            <v>EA</v>
          </cell>
          <cell r="I3957">
            <v>1200</v>
          </cell>
          <cell r="J3957">
            <v>0.18455770069999999</v>
          </cell>
          <cell r="K3957">
            <v>0.2</v>
          </cell>
          <cell r="L3957">
            <v>221.46924084</v>
          </cell>
          <cell r="M3957">
            <v>3020</v>
          </cell>
          <cell r="N3957">
            <v>0.19075539520000001</v>
          </cell>
          <cell r="O3957">
            <v>0.2</v>
          </cell>
          <cell r="P3957">
            <v>-9.2446048000000003E-3</v>
          </cell>
          <cell r="Q3957">
            <v>576.08129350399997</v>
          </cell>
          <cell r="R3957">
            <v>-3862</v>
          </cell>
        </row>
        <row r="3958">
          <cell r="E3958" t="str">
            <v>BFA0010026</v>
          </cell>
          <cell r="F3958" t="str">
            <v>大垫圈</v>
          </cell>
          <cell r="G3958" t="str">
            <v>φ6镀黑锌</v>
          </cell>
          <cell r="H3958" t="str">
            <v>EA</v>
          </cell>
          <cell r="I3958">
            <v>909</v>
          </cell>
          <cell r="J3958">
            <v>7.3823080299999996E-2</v>
          </cell>
          <cell r="K3958">
            <v>0.08</v>
          </cell>
          <cell r="L3958">
            <v>67.105179992700002</v>
          </cell>
          <cell r="M3958">
            <v>12</v>
          </cell>
          <cell r="N3958">
            <v>7.6302158100000003E-2</v>
          </cell>
          <cell r="O3958">
            <v>0.08</v>
          </cell>
          <cell r="P3958">
            <v>-3.6978419000000002E-3</v>
          </cell>
          <cell r="Q3958">
            <v>0.91562589719999998</v>
          </cell>
          <cell r="R3958">
            <v>-796</v>
          </cell>
        </row>
        <row r="3959">
          <cell r="E3959" t="str">
            <v>BFA0010027</v>
          </cell>
          <cell r="F3959" t="str">
            <v>内六角花形圆柱头螺钉</v>
          </cell>
          <cell r="G3959" t="str">
            <v>M8*16镀黑锌</v>
          </cell>
          <cell r="H3959" t="str">
            <v>EA</v>
          </cell>
          <cell r="I3959">
            <v>2280</v>
          </cell>
          <cell r="J3959">
            <v>0.44293848159999999</v>
          </cell>
          <cell r="K3959">
            <v>0.48</v>
          </cell>
          <cell r="L3959">
            <v>1009.899738048</v>
          </cell>
          <cell r="M3959">
            <v>175</v>
          </cell>
          <cell r="N3959">
            <v>0.45781294839999997</v>
          </cell>
          <cell r="O3959">
            <v>0.48</v>
          </cell>
          <cell r="P3959">
            <v>-2.21870516E-2</v>
          </cell>
          <cell r="Q3959">
            <v>80.117265970000005</v>
          </cell>
          <cell r="R3959">
            <v>-619</v>
          </cell>
        </row>
        <row r="3960">
          <cell r="E3960" t="str">
            <v>BFA0010031</v>
          </cell>
          <cell r="F3960" t="str">
            <v>内六角花型盘头螺钉</v>
          </cell>
          <cell r="G3960" t="str">
            <v>M5*12镀黑锌</v>
          </cell>
          <cell r="H3960" t="str">
            <v>EA</v>
          </cell>
          <cell r="I3960">
            <v>845</v>
          </cell>
          <cell r="J3960">
            <v>0.18455770069999999</v>
          </cell>
          <cell r="K3960">
            <v>0.2</v>
          </cell>
          <cell r="L3960">
            <v>155.9512570915</v>
          </cell>
          <cell r="M3960">
            <v>0</v>
          </cell>
          <cell r="N3960">
            <v>0.19075539520000001</v>
          </cell>
          <cell r="O3960">
            <v>0.2</v>
          </cell>
          <cell r="P3960">
            <v>-9.2446048000000003E-3</v>
          </cell>
          <cell r="Q3960">
            <v>0</v>
          </cell>
          <cell r="R3960">
            <v>0</v>
          </cell>
        </row>
        <row r="3961">
          <cell r="E3961" t="str">
            <v>BFA0010037</v>
          </cell>
          <cell r="F3961" t="str">
            <v>内梅花盘头三角牙自攻螺钉</v>
          </cell>
          <cell r="G3961" t="str">
            <v>M5*10镀黑锌</v>
          </cell>
          <cell r="H3961" t="str">
            <v>EA</v>
          </cell>
          <cell r="I3961">
            <v>-15562</v>
          </cell>
          <cell r="J3961">
            <v>0.1291903905</v>
          </cell>
          <cell r="K3961">
            <v>0.14000000000000001</v>
          </cell>
          <cell r="L3961">
            <v>-2010.460856961</v>
          </cell>
          <cell r="M3961">
            <v>0</v>
          </cell>
          <cell r="N3961">
            <v>0.13352877660000001</v>
          </cell>
          <cell r="O3961">
            <v>0.14000000000000001</v>
          </cell>
          <cell r="P3961">
            <v>-6.4712234E-3</v>
          </cell>
          <cell r="Q3961">
            <v>0</v>
          </cell>
          <cell r="R3961">
            <v>-4420</v>
          </cell>
        </row>
        <row r="3962">
          <cell r="E3962" t="str">
            <v>BFA0010040</v>
          </cell>
          <cell r="F3962" t="str">
            <v>内梅花盘头带介自攻螺钉</v>
          </cell>
          <cell r="H3962" t="str">
            <v>EA</v>
          </cell>
          <cell r="I3962">
            <v>5850</v>
          </cell>
          <cell r="J3962">
            <v>0.38757117140000003</v>
          </cell>
          <cell r="K3962">
            <v>0.42</v>
          </cell>
          <cell r="L3962">
            <v>2267.2913526900002</v>
          </cell>
          <cell r="M3962">
            <v>5204</v>
          </cell>
          <cell r="N3962">
            <v>0.40058632979999997</v>
          </cell>
          <cell r="O3962">
            <v>0.42</v>
          </cell>
          <cell r="P3962">
            <v>-1.94136702E-2</v>
          </cell>
          <cell r="Q3962">
            <v>2084.6512602792</v>
          </cell>
          <cell r="R3962">
            <v>-5796</v>
          </cell>
        </row>
        <row r="3963">
          <cell r="E3963" t="str">
            <v>BFA0010041</v>
          </cell>
          <cell r="F3963" t="str">
            <v>H6开口挡圈Φ8</v>
          </cell>
          <cell r="G3963" t="str">
            <v>Q43680表面氧化黑色</v>
          </cell>
          <cell r="H3963" t="str">
            <v>Ea</v>
          </cell>
          <cell r="I3963">
            <v>1028</v>
          </cell>
          <cell r="J3963">
            <v>3.6911540100000001E-2</v>
          </cell>
          <cell r="K3963">
            <v>0.04</v>
          </cell>
          <cell r="L3963">
            <v>37.945063222800002</v>
          </cell>
          <cell r="M3963">
            <v>0</v>
          </cell>
          <cell r="N3963">
            <v>3.8151078999999997E-2</v>
          </cell>
          <cell r="O3963">
            <v>0.04</v>
          </cell>
          <cell r="P3963">
            <v>-1.8489209999999999E-3</v>
          </cell>
          <cell r="Q3963">
            <v>0</v>
          </cell>
          <cell r="R3963">
            <v>-263</v>
          </cell>
        </row>
        <row r="3964">
          <cell r="E3964" t="str">
            <v>BFA0010050</v>
          </cell>
          <cell r="F3964" t="str">
            <v>内六角圆柱头螺钉M8*45</v>
          </cell>
          <cell r="H3964" t="str">
            <v>Ea</v>
          </cell>
          <cell r="I3964">
            <v>-1807</v>
          </cell>
          <cell r="J3964">
            <v>0.267608666</v>
          </cell>
          <cell r="K3964">
            <v>0.28999999999999998</v>
          </cell>
          <cell r="L3964">
            <v>-483.56885946199998</v>
          </cell>
          <cell r="M3964">
            <v>1000</v>
          </cell>
          <cell r="N3964">
            <v>0.276595323</v>
          </cell>
          <cell r="O3964">
            <v>0.28999999999999998</v>
          </cell>
          <cell r="P3964">
            <v>-1.3404677E-2</v>
          </cell>
          <cell r="Q3964">
            <v>276.59532300000001</v>
          </cell>
          <cell r="R3964">
            <v>-1391</v>
          </cell>
        </row>
        <row r="3965">
          <cell r="E3965" t="str">
            <v>BFA0010051</v>
          </cell>
          <cell r="F3965" t="str">
            <v>六角头螺栓</v>
          </cell>
          <cell r="G3965" t="str">
            <v>M10*50镀黑锌</v>
          </cell>
          <cell r="H3965" t="str">
            <v>EA</v>
          </cell>
          <cell r="I3965">
            <v>2581</v>
          </cell>
          <cell r="J3965">
            <v>0.38757117140000003</v>
          </cell>
          <cell r="K3965">
            <v>0.42</v>
          </cell>
          <cell r="L3965">
            <v>1000.3211933834</v>
          </cell>
          <cell r="M3965">
            <v>10298</v>
          </cell>
          <cell r="N3965">
            <v>0.40058632979999997</v>
          </cell>
          <cell r="O3965">
            <v>0.42</v>
          </cell>
          <cell r="P3965">
            <v>-1.94136702E-2</v>
          </cell>
          <cell r="Q3965">
            <v>4125.2380242804002</v>
          </cell>
          <cell r="R3965">
            <v>-10460</v>
          </cell>
        </row>
        <row r="3966">
          <cell r="E3966" t="str">
            <v>BFA0010052</v>
          </cell>
          <cell r="F3966" t="str">
            <v>内六角半圆头螺栓</v>
          </cell>
          <cell r="G3966" t="str">
            <v>M8*16镀黑锌</v>
          </cell>
          <cell r="H3966" t="str">
            <v>EA</v>
          </cell>
          <cell r="I3966">
            <v>520</v>
          </cell>
          <cell r="J3966">
            <v>0.18455770069999999</v>
          </cell>
          <cell r="K3966">
            <v>0.2</v>
          </cell>
          <cell r="L3966">
            <v>95.970004364000005</v>
          </cell>
          <cell r="M3966">
            <v>7600</v>
          </cell>
          <cell r="N3966">
            <v>0.19075539520000001</v>
          </cell>
          <cell r="O3966">
            <v>0.2</v>
          </cell>
          <cell r="P3966">
            <v>-9.2446048000000003E-3</v>
          </cell>
          <cell r="Q3966">
            <v>1449.74100352</v>
          </cell>
          <cell r="R3966">
            <v>-7093</v>
          </cell>
        </row>
        <row r="3967">
          <cell r="E3967" t="str">
            <v>BFA0010060</v>
          </cell>
          <cell r="F3967" t="str">
            <v>仰角旋转固定螺栓</v>
          </cell>
          <cell r="G3967" t="str">
            <v>M3000-S</v>
          </cell>
          <cell r="H3967" t="str">
            <v>EA</v>
          </cell>
          <cell r="I3967">
            <v>649</v>
          </cell>
          <cell r="J3967">
            <v>1.3841827549000001</v>
          </cell>
          <cell r="K3967">
            <v>1.5</v>
          </cell>
          <cell r="L3967">
            <v>898.33460793009999</v>
          </cell>
          <cell r="M3967">
            <v>4592</v>
          </cell>
          <cell r="N3967">
            <v>1.4306654637</v>
          </cell>
          <cell r="O3967">
            <v>1.5</v>
          </cell>
          <cell r="P3967">
            <v>-6.9334536299999999E-2</v>
          </cell>
          <cell r="Q3967">
            <v>6569.6158093104004</v>
          </cell>
          <cell r="R3967">
            <v>-3764</v>
          </cell>
        </row>
        <row r="3968">
          <cell r="E3968" t="str">
            <v>BFA0010062</v>
          </cell>
          <cell r="F3968" t="str">
            <v>焊接方螺母</v>
          </cell>
          <cell r="G3968" t="str">
            <v>M8 10级</v>
          </cell>
          <cell r="H3968" t="str">
            <v>EA</v>
          </cell>
          <cell r="I3968">
            <v>7757</v>
          </cell>
          <cell r="J3968">
            <v>0.13841827549999999</v>
          </cell>
          <cell r="K3968">
            <v>0.15</v>
          </cell>
          <cell r="L3968">
            <v>1073.7105630535</v>
          </cell>
          <cell r="M3968">
            <v>31500</v>
          </cell>
          <cell r="N3968">
            <v>0.14306654639999999</v>
          </cell>
          <cell r="O3968">
            <v>0.15</v>
          </cell>
          <cell r="P3968">
            <v>-6.9334536000000002E-3</v>
          </cell>
          <cell r="Q3968">
            <v>4506.5962116000001</v>
          </cell>
          <cell r="R3968">
            <v>-31873</v>
          </cell>
        </row>
        <row r="3969">
          <cell r="E3969" t="str">
            <v>BFA0010068</v>
          </cell>
          <cell r="F3969" t="str">
            <v>六角头螺栓</v>
          </cell>
          <cell r="G3969" t="str">
            <v>M8*45镀黑锌</v>
          </cell>
          <cell r="H3969" t="str">
            <v>EA</v>
          </cell>
          <cell r="I3969">
            <v>44898</v>
          </cell>
          <cell r="J3969">
            <v>0.23678752989999999</v>
          </cell>
          <cell r="K3969">
            <v>0.25659999999999999</v>
          </cell>
          <cell r="L3969">
            <v>10631.2865174502</v>
          </cell>
          <cell r="M3969">
            <v>7850</v>
          </cell>
          <cell r="N3969">
            <v>0.244739172</v>
          </cell>
          <cell r="O3969">
            <v>0.25659999999999999</v>
          </cell>
          <cell r="P3969">
            <v>-1.1860828E-2</v>
          </cell>
          <cell r="Q3969">
            <v>1921.2025002</v>
          </cell>
          <cell r="R3969">
            <v>-3764</v>
          </cell>
        </row>
        <row r="3970">
          <cell r="E3970" t="str">
            <v>BFA0010072</v>
          </cell>
          <cell r="F3970" t="str">
            <v>开口挡圈</v>
          </cell>
          <cell r="G3970" t="str">
            <v>Φ22镀黑锌</v>
          </cell>
          <cell r="H3970" t="str">
            <v>EA</v>
          </cell>
          <cell r="I3970">
            <v>78</v>
          </cell>
          <cell r="J3970">
            <v>0.36911540129999998</v>
          </cell>
          <cell r="K3970">
            <v>0.4</v>
          </cell>
          <cell r="L3970">
            <v>28.791001301400001</v>
          </cell>
          <cell r="M3970">
            <v>1944</v>
          </cell>
          <cell r="N3970">
            <v>0.38151079030000001</v>
          </cell>
          <cell r="O3970">
            <v>0.4</v>
          </cell>
          <cell r="P3970">
            <v>-1.8489209699999998E-2</v>
          </cell>
          <cell r="Q3970">
            <v>741.65697634319997</v>
          </cell>
          <cell r="R3970">
            <v>-1732</v>
          </cell>
        </row>
        <row r="3971">
          <cell r="E3971" t="str">
            <v>BFA0010081</v>
          </cell>
          <cell r="F3971" t="str">
            <v>圆柱头内六角全螺纹螺栓</v>
          </cell>
          <cell r="G3971" t="str">
            <v>M6*16</v>
          </cell>
          <cell r="H3971" t="str">
            <v>EA</v>
          </cell>
          <cell r="I3971">
            <v>857</v>
          </cell>
          <cell r="J3971">
            <v>0.18455770069999999</v>
          </cell>
          <cell r="K3971">
            <v>0.2</v>
          </cell>
          <cell r="L3971">
            <v>158.16594949989999</v>
          </cell>
          <cell r="M3971">
            <v>500</v>
          </cell>
          <cell r="N3971">
            <v>0.19075539520000001</v>
          </cell>
          <cell r="O3971">
            <v>0.2</v>
          </cell>
          <cell r="P3971">
            <v>-9.2446048000000003E-3</v>
          </cell>
          <cell r="Q3971">
            <v>95.377697600000005</v>
          </cell>
          <cell r="R3971">
            <v>-407</v>
          </cell>
        </row>
        <row r="3972">
          <cell r="E3972" t="str">
            <v>BFA0010088</v>
          </cell>
          <cell r="F3972" t="str">
            <v>平垫圈</v>
          </cell>
          <cell r="G3972" t="str">
            <v>欧马可升级</v>
          </cell>
          <cell r="H3972" t="str">
            <v>EA</v>
          </cell>
          <cell r="I3972">
            <v>26909</v>
          </cell>
          <cell r="J3972">
            <v>0.10150673540000001</v>
          </cell>
          <cell r="K3972">
            <v>0.11</v>
          </cell>
          <cell r="L3972">
            <v>2731.4447428786002</v>
          </cell>
          <cell r="M3972">
            <v>0</v>
          </cell>
          <cell r="N3972">
            <v>0.1049154673</v>
          </cell>
          <cell r="O3972">
            <v>0.11</v>
          </cell>
          <cell r="P3972">
            <v>-5.0845326999999999E-3</v>
          </cell>
          <cell r="Q3972">
            <v>0</v>
          </cell>
          <cell r="R3972">
            <v>-518</v>
          </cell>
        </row>
        <row r="3973">
          <cell r="E3973" t="str">
            <v>BFA0010089</v>
          </cell>
          <cell r="F3973" t="str">
            <v>内六角花形盘头螺钉</v>
          </cell>
          <cell r="G3973" t="str">
            <v>M8*16</v>
          </cell>
          <cell r="H3973" t="str">
            <v>EA</v>
          </cell>
          <cell r="I3973">
            <v>55600</v>
          </cell>
          <cell r="J3973">
            <v>0.73823080259999996</v>
          </cell>
          <cell r="K3973">
            <v>0.8</v>
          </cell>
          <cell r="L3973">
            <v>41045.632624559999</v>
          </cell>
          <cell r="M3973">
            <v>0</v>
          </cell>
          <cell r="N3973">
            <v>0.76302158060000003</v>
          </cell>
          <cell r="O3973">
            <v>0.8</v>
          </cell>
          <cell r="P3973">
            <v>-3.6978419399999997E-2</v>
          </cell>
          <cell r="Q3973">
            <v>0</v>
          </cell>
          <cell r="R3973">
            <v>-200</v>
          </cell>
        </row>
        <row r="3974">
          <cell r="E3974" t="str">
            <v>BFA0010093</v>
          </cell>
          <cell r="F3974" t="str">
            <v>六角法兰承面带齿螺栓</v>
          </cell>
          <cell r="H3974" t="str">
            <v>EA</v>
          </cell>
          <cell r="I3974">
            <v>500</v>
          </cell>
          <cell r="J3974">
            <v>0.2030134707</v>
          </cell>
          <cell r="K3974">
            <v>0.22</v>
          </cell>
          <cell r="L3974">
            <v>101.50673535</v>
          </cell>
          <cell r="M3974">
            <v>4079</v>
          </cell>
          <cell r="N3974">
            <v>0.2098309347</v>
          </cell>
          <cell r="O3974">
            <v>0.22</v>
          </cell>
          <cell r="P3974">
            <v>-1.01690653E-2</v>
          </cell>
          <cell r="Q3974">
            <v>855.90038264129998</v>
          </cell>
          <cell r="R3974">
            <v>-3692</v>
          </cell>
        </row>
        <row r="3975">
          <cell r="E3975" t="str">
            <v>BFA0010096</v>
          </cell>
          <cell r="F3975" t="str">
            <v>全钢大帽抽芯铆钉</v>
          </cell>
          <cell r="G3975" t="str">
            <v>4.8×16-16</v>
          </cell>
          <cell r="H3975" t="str">
            <v>EA</v>
          </cell>
          <cell r="I3975">
            <v>1776</v>
          </cell>
          <cell r="J3975">
            <v>0.32297597620000001</v>
          </cell>
          <cell r="K3975">
            <v>0.35</v>
          </cell>
          <cell r="L3975">
            <v>573.60533373119995</v>
          </cell>
          <cell r="M3975">
            <v>19024</v>
          </cell>
          <cell r="N3975">
            <v>0.3338219415</v>
          </cell>
          <cell r="O3975">
            <v>0.35</v>
          </cell>
          <cell r="P3975">
            <v>-1.6178058499999998E-2</v>
          </cell>
          <cell r="Q3975">
            <v>6350.6286150960004</v>
          </cell>
          <cell r="R3975">
            <v>-17164</v>
          </cell>
        </row>
        <row r="3976">
          <cell r="E3976" t="str">
            <v>BFA0010097</v>
          </cell>
          <cell r="F3976" t="str">
            <v>全钢开口型平圆头抽芯铆钉</v>
          </cell>
          <cell r="G3976" t="str">
            <v>4*8 强度等级30级</v>
          </cell>
          <cell r="H3976" t="str">
            <v>EA</v>
          </cell>
          <cell r="I3976">
            <v>452</v>
          </cell>
          <cell r="J3976">
            <v>9.2278850300000007E-2</v>
          </cell>
          <cell r="K3976">
            <v>0.1</v>
          </cell>
          <cell r="L3976">
            <v>41.710040335599999</v>
          </cell>
          <cell r="M3976">
            <v>1000</v>
          </cell>
          <cell r="N3976">
            <v>9.5377697600000005E-2</v>
          </cell>
          <cell r="O3976">
            <v>0.1</v>
          </cell>
          <cell r="P3976">
            <v>-4.6223024000000001E-3</v>
          </cell>
          <cell r="Q3976">
            <v>95.377697600000005</v>
          </cell>
          <cell r="R3976">
            <v>-868</v>
          </cell>
        </row>
        <row r="3977">
          <cell r="E3977" t="str">
            <v>BFA0010105</v>
          </cell>
          <cell r="F3977" t="str">
            <v>小垫圈</v>
          </cell>
          <cell r="G3977" t="str">
            <v>Φ10镀黑锌</v>
          </cell>
          <cell r="H3977" t="str">
            <v>EA</v>
          </cell>
          <cell r="I3977">
            <v>14447</v>
          </cell>
          <cell r="J3977">
            <v>0.10150673540000001</v>
          </cell>
          <cell r="K3977">
            <v>0.11</v>
          </cell>
          <cell r="L3977">
            <v>1466.4678063238</v>
          </cell>
          <cell r="M3977">
            <v>9</v>
          </cell>
          <cell r="N3977">
            <v>0.1049154673</v>
          </cell>
          <cell r="O3977">
            <v>0.11</v>
          </cell>
          <cell r="P3977">
            <v>-5.0845326999999999E-3</v>
          </cell>
          <cell r="Q3977">
            <v>0.94423920569999997</v>
          </cell>
          <cell r="R3977">
            <v>-199</v>
          </cell>
        </row>
        <row r="3978">
          <cell r="E3978" t="str">
            <v>BPC0000001</v>
          </cell>
          <cell r="F3978" t="str">
            <v>阻尼器总成</v>
          </cell>
          <cell r="G3978" t="str">
            <v>H3000</v>
          </cell>
          <cell r="H3978" t="str">
            <v>EA</v>
          </cell>
          <cell r="I3978">
            <v>55</v>
          </cell>
          <cell r="J3978">
            <v>19.599012742700001</v>
          </cell>
          <cell r="K3978">
            <v>21.238900000000001</v>
          </cell>
          <cell r="L3978">
            <v>1077.9457008485001</v>
          </cell>
          <cell r="M3978">
            <v>596</v>
          </cell>
          <cell r="N3978">
            <v>21.238900000000001</v>
          </cell>
          <cell r="O3978">
            <v>21.238900000000001</v>
          </cell>
          <cell r="P3978">
            <v>0</v>
          </cell>
          <cell r="Q3978">
            <v>12658.384400000001</v>
          </cell>
          <cell r="R3978">
            <v>-651</v>
          </cell>
        </row>
        <row r="3979">
          <cell r="E3979" t="str">
            <v>BPC0000002</v>
          </cell>
          <cell r="F3979" t="str">
            <v>气囊总成</v>
          </cell>
          <cell r="G3979" t="str">
            <v>带PA气管Φ6*240</v>
          </cell>
          <cell r="H3979" t="str">
            <v>EA</v>
          </cell>
          <cell r="I3979">
            <v>298</v>
          </cell>
          <cell r="J3979">
            <v>40.5104152949</v>
          </cell>
          <cell r="K3979">
            <v>43.9</v>
          </cell>
          <cell r="L3979">
            <v>12072.103757880201</v>
          </cell>
          <cell r="M3979">
            <v>0</v>
          </cell>
          <cell r="N3979">
            <v>41.8708092376</v>
          </cell>
          <cell r="O3979">
            <v>43.9</v>
          </cell>
          <cell r="P3979">
            <v>-2.0291907623999998</v>
          </cell>
          <cell r="Q3979">
            <v>0</v>
          </cell>
          <cell r="R3979">
            <v>-33</v>
          </cell>
        </row>
        <row r="3980">
          <cell r="E3980" t="str">
            <v>BPC0000004</v>
          </cell>
          <cell r="F3980" t="str">
            <v>阻尼器总成</v>
          </cell>
          <cell r="G3980" t="str">
            <v>欧曼气囊</v>
          </cell>
          <cell r="H3980" t="str">
            <v>EA</v>
          </cell>
          <cell r="I3980">
            <v>135</v>
          </cell>
          <cell r="J3980">
            <v>19.599012742700001</v>
          </cell>
          <cell r="K3980">
            <v>21.238900000000001</v>
          </cell>
          <cell r="L3980">
            <v>2645.8667202645001</v>
          </cell>
          <cell r="M3980">
            <v>20</v>
          </cell>
          <cell r="N3980">
            <v>20.257173811299999</v>
          </cell>
          <cell r="O3980">
            <v>21.238900000000001</v>
          </cell>
          <cell r="P3980">
            <v>-0.98172618869999995</v>
          </cell>
          <cell r="Q3980">
            <v>405.14347622600002</v>
          </cell>
          <cell r="R3980">
            <v>-60</v>
          </cell>
        </row>
        <row r="3981">
          <cell r="E3981" t="str">
            <v>BPC0000008</v>
          </cell>
          <cell r="F3981" t="str">
            <v>气阀气管总成</v>
          </cell>
          <cell r="H3981" t="str">
            <v>EA</v>
          </cell>
          <cell r="I3981">
            <v>252</v>
          </cell>
          <cell r="J3981">
            <v>12.559151529899999</v>
          </cell>
          <cell r="K3981">
            <v>13.61</v>
          </cell>
          <cell r="L3981">
            <v>3164.9061855348</v>
          </cell>
          <cell r="M3981">
            <v>0</v>
          </cell>
          <cell r="N3981">
            <v>12.9809046406</v>
          </cell>
          <cell r="O3981">
            <v>13.61</v>
          </cell>
          <cell r="P3981">
            <v>-0.62909535940000005</v>
          </cell>
          <cell r="Q3981">
            <v>0</v>
          </cell>
          <cell r="R3981">
            <v>0</v>
          </cell>
        </row>
        <row r="3982">
          <cell r="E3982" t="str">
            <v>BPC0000019</v>
          </cell>
          <cell r="F3982" t="str">
            <v>黑色防护胶管φ12mm</v>
          </cell>
          <cell r="G3982" t="str">
            <v>150米/卷</v>
          </cell>
          <cell r="H3982" t="str">
            <v>M</v>
          </cell>
          <cell r="I3982">
            <v>130</v>
          </cell>
          <cell r="J3982">
            <v>0.54352242839999998</v>
          </cell>
          <cell r="K3982">
            <v>0.58899999999999997</v>
          </cell>
          <cell r="L3982">
            <v>70.657915692000003</v>
          </cell>
          <cell r="M3982">
            <v>260</v>
          </cell>
          <cell r="N3982">
            <v>0.5617746387</v>
          </cell>
          <cell r="O3982">
            <v>0.58899999999999997</v>
          </cell>
          <cell r="P3982">
            <v>-2.7225361300000001E-2</v>
          </cell>
          <cell r="Q3982">
            <v>146.061406062</v>
          </cell>
          <cell r="R3982">
            <v>-109.45</v>
          </cell>
        </row>
        <row r="3983">
          <cell r="E3983" t="str">
            <v>BPC0000036</v>
          </cell>
          <cell r="F3983" t="str">
            <v>固定阻尼器总成</v>
          </cell>
          <cell r="G3983" t="str">
            <v>重卡H4A</v>
          </cell>
          <cell r="H3983" t="str">
            <v>EA</v>
          </cell>
          <cell r="I3983">
            <v>0</v>
          </cell>
          <cell r="J3983">
            <v>21.238900000000001</v>
          </cell>
          <cell r="K3983">
            <v>21.238900000000001</v>
          </cell>
          <cell r="L3983">
            <v>0</v>
          </cell>
          <cell r="M3983">
            <v>80</v>
          </cell>
          <cell r="N3983">
            <v>21.238900000000001</v>
          </cell>
          <cell r="O3983">
            <v>21.238900000000001</v>
          </cell>
          <cell r="P3983">
            <v>0</v>
          </cell>
          <cell r="Q3983">
            <v>1699.1120000000001</v>
          </cell>
          <cell r="R3983">
            <v>-80</v>
          </cell>
        </row>
        <row r="3984">
          <cell r="E3984" t="str">
            <v>BPC0000037</v>
          </cell>
          <cell r="F3984" t="str">
            <v>阻尼器总成</v>
          </cell>
          <cell r="G3984" t="str">
            <v>H3A</v>
          </cell>
          <cell r="H3984" t="str">
            <v>EA</v>
          </cell>
          <cell r="I3984">
            <v>3</v>
          </cell>
          <cell r="J3984">
            <v>19.599012742700001</v>
          </cell>
          <cell r="K3984">
            <v>21.238900000000001</v>
          </cell>
          <cell r="L3984">
            <v>58.7970382281</v>
          </cell>
          <cell r="M3984">
            <v>0</v>
          </cell>
          <cell r="N3984">
            <v>20.257173811299999</v>
          </cell>
          <cell r="O3984">
            <v>21.238900000000001</v>
          </cell>
          <cell r="P3984">
            <v>-0.98172618869999995</v>
          </cell>
          <cell r="Q3984">
            <v>0</v>
          </cell>
          <cell r="R3984">
            <v>0</v>
          </cell>
        </row>
        <row r="3985">
          <cell r="E3985" t="str">
            <v>BPC0000039</v>
          </cell>
          <cell r="F3985" t="str">
            <v>气管PAφ6*4*900</v>
          </cell>
          <cell r="H3985" t="str">
            <v>EA</v>
          </cell>
          <cell r="I3985">
            <v>30</v>
          </cell>
          <cell r="J3985">
            <v>1.7994375814000001</v>
          </cell>
          <cell r="K3985">
            <v>1.95</v>
          </cell>
          <cell r="L3985">
            <v>53.983127441999997</v>
          </cell>
          <cell r="M3985">
            <v>30</v>
          </cell>
          <cell r="N3985">
            <v>1.8598651027999999</v>
          </cell>
          <cell r="O3985">
            <v>1.95</v>
          </cell>
          <cell r="P3985">
            <v>-9.0134897199999994E-2</v>
          </cell>
          <cell r="Q3985">
            <v>55.795953083999997</v>
          </cell>
          <cell r="R3985">
            <v>-30</v>
          </cell>
        </row>
        <row r="3986">
          <cell r="E3986" t="str">
            <v>BPC0000040</v>
          </cell>
          <cell r="F3986" t="str">
            <v>一汽尼龙管黑</v>
          </cell>
          <cell r="H3986" t="str">
            <v>EA</v>
          </cell>
          <cell r="I3986">
            <v>279</v>
          </cell>
          <cell r="J3986">
            <v>4.9569430032000001</v>
          </cell>
          <cell r="K3986">
            <v>5.3716999999999997</v>
          </cell>
          <cell r="L3986">
            <v>1382.9870978928</v>
          </cell>
          <cell r="M3986">
            <v>0</v>
          </cell>
          <cell r="N3986">
            <v>5.1234037809000004</v>
          </cell>
          <cell r="O3986">
            <v>5.3716999999999997</v>
          </cell>
          <cell r="P3986">
            <v>-0.24829621909999999</v>
          </cell>
          <cell r="Q3986">
            <v>0</v>
          </cell>
          <cell r="R3986">
            <v>0</v>
          </cell>
        </row>
        <row r="3987">
          <cell r="E3987" t="str">
            <v>BPC0000041</v>
          </cell>
          <cell r="F3987" t="str">
            <v>一汽尼龙管白</v>
          </cell>
          <cell r="H3987" t="str">
            <v>EA</v>
          </cell>
          <cell r="I3987">
            <v>166</v>
          </cell>
          <cell r="J3987">
            <v>4.9569430032000001</v>
          </cell>
          <cell r="K3987">
            <v>5.3716999999999997</v>
          </cell>
          <cell r="L3987">
            <v>822.85253853120003</v>
          </cell>
          <cell r="M3987">
            <v>0</v>
          </cell>
          <cell r="N3987">
            <v>5.1234037809000004</v>
          </cell>
          <cell r="O3987">
            <v>5.3716999999999997</v>
          </cell>
          <cell r="P3987">
            <v>-0.24829621909999999</v>
          </cell>
          <cell r="Q3987">
            <v>0</v>
          </cell>
          <cell r="R3987">
            <v>0</v>
          </cell>
        </row>
        <row r="3988">
          <cell r="E3988" t="str">
            <v>BPC0000044</v>
          </cell>
          <cell r="F3988" t="str">
            <v>直通快速插头</v>
          </cell>
          <cell r="G3988" t="str">
            <v>φ6-φ6</v>
          </cell>
          <cell r="H3988" t="str">
            <v>EA</v>
          </cell>
          <cell r="I3988">
            <v>640</v>
          </cell>
          <cell r="J3988">
            <v>1.7994375814000001</v>
          </cell>
          <cell r="K3988">
            <v>1.95</v>
          </cell>
          <cell r="L3988">
            <v>1151.6400520960001</v>
          </cell>
          <cell r="M3988">
            <v>0</v>
          </cell>
          <cell r="N3988">
            <v>1.8598651027999999</v>
          </cell>
          <cell r="O3988">
            <v>1.95</v>
          </cell>
          <cell r="P3988">
            <v>-9.0134897199999994E-2</v>
          </cell>
          <cell r="Q3988">
            <v>0</v>
          </cell>
          <cell r="R3988">
            <v>0</v>
          </cell>
        </row>
        <row r="3989">
          <cell r="E3989" t="str">
            <v>BPC0000046</v>
          </cell>
          <cell r="F3989" t="str">
            <v>国产气阀</v>
          </cell>
          <cell r="H3989" t="str">
            <v>EA</v>
          </cell>
          <cell r="I3989">
            <v>739</v>
          </cell>
          <cell r="J3989">
            <v>10.1322177662</v>
          </cell>
          <cell r="K3989">
            <v>10.98</v>
          </cell>
          <cell r="L3989">
            <v>7487.7089292217997</v>
          </cell>
          <cell r="M3989">
            <v>21</v>
          </cell>
          <cell r="N3989">
            <v>10.472471194300001</v>
          </cell>
          <cell r="O3989">
            <v>10.98</v>
          </cell>
          <cell r="P3989">
            <v>-0.50752880570000003</v>
          </cell>
          <cell r="Q3989">
            <v>219.9218950803</v>
          </cell>
          <cell r="R3989">
            <v>-30</v>
          </cell>
        </row>
        <row r="3990">
          <cell r="E3990" t="str">
            <v>BPC0000047</v>
          </cell>
          <cell r="F3990" t="str">
            <v>气囊总成</v>
          </cell>
          <cell r="G3990" t="str">
            <v>1.0平台-带PAφ6*150气管</v>
          </cell>
          <cell r="H3990" t="str">
            <v>EA</v>
          </cell>
          <cell r="I3990">
            <v>1187</v>
          </cell>
          <cell r="J3990">
            <v>37.981974795799999</v>
          </cell>
          <cell r="K3990">
            <v>41.16</v>
          </cell>
          <cell r="L3990">
            <v>45084.604082614598</v>
          </cell>
          <cell r="M3990">
            <v>840</v>
          </cell>
          <cell r="N3990">
            <v>39.257460323899998</v>
          </cell>
          <cell r="O3990">
            <v>41.16</v>
          </cell>
          <cell r="P3990">
            <v>-1.9025396761</v>
          </cell>
          <cell r="Q3990">
            <v>32976.266672076003</v>
          </cell>
          <cell r="R3990">
            <v>-746</v>
          </cell>
        </row>
        <row r="3991">
          <cell r="E3991" t="str">
            <v>BPC0000049</v>
          </cell>
          <cell r="F3991" t="str">
            <v>阻尼器总成</v>
          </cell>
          <cell r="G3991" t="str">
            <v>机械减震</v>
          </cell>
          <cell r="H3991" t="str">
            <v>EA</v>
          </cell>
          <cell r="I3991">
            <v>3</v>
          </cell>
          <cell r="J3991">
            <v>19.599012742700001</v>
          </cell>
          <cell r="K3991">
            <v>21.238900000000001</v>
          </cell>
          <cell r="L3991">
            <v>58.7970382281</v>
          </cell>
          <cell r="M3991">
            <v>461</v>
          </cell>
          <cell r="N3991">
            <v>21.238900000000001</v>
          </cell>
          <cell r="O3991">
            <v>21.238900000000001</v>
          </cell>
          <cell r="P3991">
            <v>0</v>
          </cell>
          <cell r="Q3991">
            <v>9791.1329000000005</v>
          </cell>
          <cell r="R3991">
            <v>-464</v>
          </cell>
        </row>
        <row r="3992">
          <cell r="E3992" t="str">
            <v>BPC0010012</v>
          </cell>
          <cell r="F3992" t="str">
            <v>4mm卡箍</v>
          </cell>
          <cell r="G3992" t="str">
            <v>国产</v>
          </cell>
          <cell r="H3992" t="str">
            <v>EA</v>
          </cell>
          <cell r="I3992">
            <v>-760</v>
          </cell>
          <cell r="J3992">
            <v>0.18455770069999999</v>
          </cell>
          <cell r="K3992">
            <v>0.2</v>
          </cell>
          <cell r="L3992">
            <v>-140.26385253199999</v>
          </cell>
          <cell r="M3992">
            <v>0</v>
          </cell>
          <cell r="N3992">
            <v>0.19075539520000001</v>
          </cell>
          <cell r="O3992">
            <v>0.2</v>
          </cell>
          <cell r="P3992">
            <v>-9.2446048000000003E-3</v>
          </cell>
          <cell r="Q3992">
            <v>0</v>
          </cell>
          <cell r="R3992">
            <v>-49</v>
          </cell>
        </row>
        <row r="3993">
          <cell r="E3993" t="str">
            <v>BPC0010161</v>
          </cell>
          <cell r="F3993" t="str">
            <v>轻卡座椅悬浮阀总成</v>
          </cell>
          <cell r="G3993" t="str">
            <v>一汽轻卡减震</v>
          </cell>
          <cell r="H3993" t="str">
            <v>EA</v>
          </cell>
          <cell r="I3993">
            <v>682</v>
          </cell>
          <cell r="J3993">
            <v>14.7830718229</v>
          </cell>
          <cell r="K3993">
            <v>16.02</v>
          </cell>
          <cell r="L3993">
            <v>10082.0549832178</v>
          </cell>
          <cell r="M3993">
            <v>904</v>
          </cell>
          <cell r="N3993">
            <v>15.279507152300001</v>
          </cell>
          <cell r="O3993">
            <v>16.02</v>
          </cell>
          <cell r="P3993">
            <v>-0.74049284770000001</v>
          </cell>
          <cell r="Q3993">
            <v>13812.6744656792</v>
          </cell>
          <cell r="R3993">
            <v>-1080</v>
          </cell>
        </row>
        <row r="3994">
          <cell r="E3994" t="str">
            <v>BPC0010177</v>
          </cell>
          <cell r="F3994" t="str">
            <v>速降调节机构总成</v>
          </cell>
          <cell r="G3994" t="str">
            <v>黑色</v>
          </cell>
          <cell r="H3994" t="str">
            <v>EA</v>
          </cell>
          <cell r="I3994">
            <v>-5</v>
          </cell>
          <cell r="J3994">
            <v>0</v>
          </cell>
          <cell r="K3994">
            <v>0</v>
          </cell>
          <cell r="L3994">
            <v>0</v>
          </cell>
          <cell r="M3994">
            <v>0</v>
          </cell>
          <cell r="N3994">
            <v>0</v>
          </cell>
          <cell r="O3994">
            <v>0</v>
          </cell>
          <cell r="P3994">
            <v>0</v>
          </cell>
          <cell r="Q3994">
            <v>0</v>
          </cell>
          <cell r="R3994">
            <v>-2</v>
          </cell>
        </row>
        <row r="3995">
          <cell r="E3995" t="str">
            <v>BSP0000034</v>
          </cell>
          <cell r="F3995" t="str">
            <v>开口挡圈φ15</v>
          </cell>
          <cell r="H3995" t="str">
            <v>EA</v>
          </cell>
          <cell r="I3995">
            <v>1743</v>
          </cell>
          <cell r="J3995">
            <v>0.16425635359999999</v>
          </cell>
          <cell r="K3995">
            <v>0.17799999999999999</v>
          </cell>
          <cell r="L3995">
            <v>286.29882432480002</v>
          </cell>
          <cell r="M3995">
            <v>10658</v>
          </cell>
          <cell r="N3995">
            <v>0.16977230169999999</v>
          </cell>
          <cell r="O3995">
            <v>0.17799999999999999</v>
          </cell>
          <cell r="P3995">
            <v>-8.2276983000000008E-3</v>
          </cell>
          <cell r="Q3995">
            <v>1809.4331915186001</v>
          </cell>
          <cell r="R3995">
            <v>-11132</v>
          </cell>
        </row>
        <row r="3996">
          <cell r="E3996" t="str">
            <v>BSP0000042</v>
          </cell>
          <cell r="F3996" t="str">
            <v>升降小拉簧</v>
          </cell>
          <cell r="G3996" t="str">
            <v>升降器</v>
          </cell>
          <cell r="H3996" t="str">
            <v>EA</v>
          </cell>
          <cell r="I3996">
            <v>250</v>
          </cell>
          <cell r="J3996">
            <v>0.44838293379999999</v>
          </cell>
          <cell r="K3996">
            <v>0.4859</v>
          </cell>
          <cell r="L3996">
            <v>112.09573345</v>
          </cell>
          <cell r="M3996">
            <v>1500</v>
          </cell>
          <cell r="N3996">
            <v>0.46344023249999999</v>
          </cell>
          <cell r="O3996">
            <v>0.4859</v>
          </cell>
          <cell r="P3996">
            <v>-2.2459767499999998E-2</v>
          </cell>
          <cell r="Q3996">
            <v>695.16034875000003</v>
          </cell>
          <cell r="R3996">
            <v>-1683</v>
          </cell>
        </row>
        <row r="3997">
          <cell r="E3997" t="str">
            <v>BSP0000046</v>
          </cell>
          <cell r="F3997" t="str">
            <v>减震扣拉簧</v>
          </cell>
          <cell r="H3997" t="str">
            <v>EA</v>
          </cell>
          <cell r="I3997">
            <v>437</v>
          </cell>
          <cell r="J3997">
            <v>0.2115954038</v>
          </cell>
          <cell r="K3997">
            <v>0.2293</v>
          </cell>
          <cell r="L3997">
            <v>92.467191460600006</v>
          </cell>
          <cell r="M3997">
            <v>1200</v>
          </cell>
          <cell r="N3997">
            <v>0.2187010606</v>
          </cell>
          <cell r="O3997">
            <v>0.2293</v>
          </cell>
          <cell r="P3997">
            <v>-1.05989394E-2</v>
          </cell>
          <cell r="Q3997">
            <v>262.44127271999997</v>
          </cell>
          <cell r="R3997">
            <v>-1474</v>
          </cell>
        </row>
        <row r="3998">
          <cell r="E3998" t="str">
            <v>BSP0000047</v>
          </cell>
          <cell r="F3998" t="str">
            <v>盘簧</v>
          </cell>
          <cell r="G3998" t="str">
            <v>1.0平台</v>
          </cell>
          <cell r="H3998" t="str">
            <v>EA</v>
          </cell>
          <cell r="I3998">
            <v>1072</v>
          </cell>
          <cell r="J3998">
            <v>2.0578183623999999</v>
          </cell>
          <cell r="K3998">
            <v>2.23</v>
          </cell>
          <cell r="L3998">
            <v>2205.9812844928001</v>
          </cell>
          <cell r="M3998">
            <v>4810</v>
          </cell>
          <cell r="N3998">
            <v>2.1269226560000001</v>
          </cell>
          <cell r="O3998">
            <v>2.23</v>
          </cell>
          <cell r="P3998">
            <v>-0.103077344</v>
          </cell>
          <cell r="Q3998">
            <v>10230.49797536</v>
          </cell>
          <cell r="R3998">
            <v>-5810</v>
          </cell>
        </row>
        <row r="3999">
          <cell r="E3999" t="str">
            <v>BSP0000048</v>
          </cell>
          <cell r="F3999" t="str">
            <v>手柄拉簧</v>
          </cell>
          <cell r="G3999" t="str">
            <v>升降器</v>
          </cell>
          <cell r="H3999" t="str">
            <v>EA</v>
          </cell>
          <cell r="I3999">
            <v>218</v>
          </cell>
          <cell r="J3999">
            <v>0.1036291489</v>
          </cell>
          <cell r="K3999">
            <v>0.1123</v>
          </cell>
          <cell r="L3999">
            <v>22.591154460199999</v>
          </cell>
          <cell r="M3999">
            <v>2428</v>
          </cell>
          <cell r="N3999">
            <v>0.1071091544</v>
          </cell>
          <cell r="O3999">
            <v>0.1123</v>
          </cell>
          <cell r="P3999">
            <v>-5.1908455999999997E-3</v>
          </cell>
          <cell r="Q3999">
            <v>260.06102688319999</v>
          </cell>
          <cell r="R3999">
            <v>-2411</v>
          </cell>
        </row>
        <row r="4000">
          <cell r="E4000" t="str">
            <v>BSP0000049</v>
          </cell>
          <cell r="F4000" t="str">
            <v>齿板拉簧</v>
          </cell>
          <cell r="G4000" t="str">
            <v>升降器</v>
          </cell>
          <cell r="H4000" t="str">
            <v>EA</v>
          </cell>
          <cell r="I4000">
            <v>240</v>
          </cell>
          <cell r="J4000">
            <v>0.1229154286</v>
          </cell>
          <cell r="K4000">
            <v>0.13320000000000001</v>
          </cell>
          <cell r="L4000">
            <v>29.499702864</v>
          </cell>
          <cell r="M4000">
            <v>1802</v>
          </cell>
          <cell r="N4000">
            <v>0.12704309320000001</v>
          </cell>
          <cell r="O4000">
            <v>0.13320000000000001</v>
          </cell>
          <cell r="P4000">
            <v>-6.1569067999999996E-3</v>
          </cell>
          <cell r="Q4000">
            <v>228.93165394639999</v>
          </cell>
          <cell r="R4000">
            <v>-1635</v>
          </cell>
        </row>
        <row r="4001">
          <cell r="E4001" t="str">
            <v>BSP0000050</v>
          </cell>
          <cell r="F4001" t="str">
            <v>升降大拉簧φ2.8</v>
          </cell>
          <cell r="G4001" t="str">
            <v>升降器</v>
          </cell>
          <cell r="H4001" t="str">
            <v>EA</v>
          </cell>
          <cell r="I4001">
            <v>156</v>
          </cell>
          <cell r="J4001">
            <v>0.68332488670000002</v>
          </cell>
          <cell r="K4001">
            <v>0.74050000000000005</v>
          </cell>
          <cell r="L4001">
            <v>106.5986823252</v>
          </cell>
          <cell r="M4001">
            <v>1700</v>
          </cell>
          <cell r="N4001">
            <v>0.70627185059999997</v>
          </cell>
          <cell r="O4001">
            <v>0.74050000000000005</v>
          </cell>
          <cell r="P4001">
            <v>-3.4228149399999998E-2</v>
          </cell>
          <cell r="Q4001">
            <v>1200.6621460199999</v>
          </cell>
          <cell r="R4001">
            <v>-1693</v>
          </cell>
        </row>
        <row r="4002">
          <cell r="E4002" t="str">
            <v>BSP0000051</v>
          </cell>
          <cell r="F4002" t="str">
            <v>φ8减震弹簧</v>
          </cell>
          <cell r="G4002" t="str">
            <v>L3000</v>
          </cell>
          <cell r="H4002" t="str">
            <v>EA</v>
          </cell>
          <cell r="I4002">
            <v>0</v>
          </cell>
          <cell r="J4002">
            <v>7.2042000000000002</v>
          </cell>
          <cell r="K4002">
            <v>7.2042000000000002</v>
          </cell>
          <cell r="L4002">
            <v>0</v>
          </cell>
          <cell r="M4002">
            <v>136</v>
          </cell>
          <cell r="N4002">
            <v>7.2042000000000002</v>
          </cell>
          <cell r="O4002">
            <v>7.2042000000000002</v>
          </cell>
          <cell r="P4002">
            <v>0</v>
          </cell>
          <cell r="Q4002">
            <v>979.77120000000002</v>
          </cell>
          <cell r="R4002">
            <v>-136</v>
          </cell>
        </row>
        <row r="4003">
          <cell r="E4003" t="str">
            <v>BSP0000052</v>
          </cell>
          <cell r="F4003" t="str">
            <v>大拉簧</v>
          </cell>
          <cell r="G4003" t="str">
            <v>机械减震</v>
          </cell>
          <cell r="H4003" t="str">
            <v>EA</v>
          </cell>
          <cell r="I4003">
            <v>0</v>
          </cell>
          <cell r="J4003">
            <v>5.476</v>
          </cell>
          <cell r="K4003">
            <v>5.476</v>
          </cell>
          <cell r="L4003">
            <v>0</v>
          </cell>
          <cell r="M4003">
            <v>732</v>
          </cell>
          <cell r="N4003">
            <v>5.476</v>
          </cell>
          <cell r="O4003">
            <v>5.476</v>
          </cell>
          <cell r="P4003">
            <v>0</v>
          </cell>
          <cell r="Q4003">
            <v>4008.4319999999998</v>
          </cell>
          <cell r="R4003">
            <v>-732</v>
          </cell>
        </row>
        <row r="4004">
          <cell r="E4004" t="str">
            <v>BSP0000053</v>
          </cell>
          <cell r="F4004" t="str">
            <v>开口挡圈φ8</v>
          </cell>
          <cell r="H4004" t="str">
            <v>EA</v>
          </cell>
          <cell r="I4004">
            <v>1167</v>
          </cell>
          <cell r="J4004">
            <v>2.9990626400000001E-2</v>
          </cell>
          <cell r="K4004">
            <v>3.2500000000000001E-2</v>
          </cell>
          <cell r="L4004">
            <v>34.999061008799998</v>
          </cell>
          <cell r="M4004">
            <v>24000</v>
          </cell>
          <cell r="N4004">
            <v>3.0997751699999999E-2</v>
          </cell>
          <cell r="O4004">
            <v>3.2500000000000001E-2</v>
          </cell>
          <cell r="P4004">
            <v>-1.5022483E-3</v>
          </cell>
          <cell r="Q4004">
            <v>743.94604079999999</v>
          </cell>
          <cell r="R4004">
            <v>-23520</v>
          </cell>
        </row>
        <row r="4005">
          <cell r="E4005" t="str">
            <v>BSP0000057</v>
          </cell>
          <cell r="F4005" t="str">
            <v>C型卡簧φ10</v>
          </cell>
          <cell r="H4005" t="str">
            <v>EA</v>
          </cell>
          <cell r="I4005">
            <v>8184</v>
          </cell>
          <cell r="J4005">
            <v>5.8781627699999998E-2</v>
          </cell>
          <cell r="K4005">
            <v>6.3700000000000007E-2</v>
          </cell>
          <cell r="L4005">
            <v>481.06884109679999</v>
          </cell>
          <cell r="M4005">
            <v>5000</v>
          </cell>
          <cell r="N4005">
            <v>6.0755593400000002E-2</v>
          </cell>
          <cell r="O4005">
            <v>6.3700000000000007E-2</v>
          </cell>
          <cell r="P4005">
            <v>-2.9444065999999999E-3</v>
          </cell>
          <cell r="Q4005">
            <v>303.77796699999999</v>
          </cell>
          <cell r="R4005">
            <v>-5638</v>
          </cell>
        </row>
        <row r="4006">
          <cell r="E4006" t="str">
            <v>BSP0000077</v>
          </cell>
          <cell r="F4006" t="str">
            <v>回位簧</v>
          </cell>
          <cell r="H4006" t="str">
            <v>EA</v>
          </cell>
          <cell r="I4006">
            <v>2325</v>
          </cell>
          <cell r="J4006">
            <v>0.1459851412</v>
          </cell>
          <cell r="K4006">
            <v>0.15820000000000001</v>
          </cell>
          <cell r="L4006">
            <v>339.41545329000002</v>
          </cell>
          <cell r="M4006">
            <v>5559</v>
          </cell>
          <cell r="N4006">
            <v>0.15088751759999999</v>
          </cell>
          <cell r="O4006">
            <v>0.15820000000000001</v>
          </cell>
          <cell r="P4006">
            <v>-7.3124823999999996E-3</v>
          </cell>
          <cell r="Q4006">
            <v>838.78371033840006</v>
          </cell>
          <cell r="R4006">
            <v>-6668</v>
          </cell>
        </row>
        <row r="4007">
          <cell r="E4007" t="str">
            <v>BSP0000078</v>
          </cell>
          <cell r="F4007" t="str">
            <v>仰角调节机构扭簧</v>
          </cell>
          <cell r="G4007" t="str">
            <v>X3000副驾座框</v>
          </cell>
          <cell r="H4007" t="str">
            <v>EA</v>
          </cell>
          <cell r="I4007">
            <v>507</v>
          </cell>
          <cell r="J4007">
            <v>0.17173094050000001</v>
          </cell>
          <cell r="K4007">
            <v>0.18609999999999999</v>
          </cell>
          <cell r="L4007">
            <v>87.067586833500002</v>
          </cell>
          <cell r="M4007">
            <v>200</v>
          </cell>
          <cell r="N4007">
            <v>0.17749789520000001</v>
          </cell>
          <cell r="O4007">
            <v>0.18609999999999999</v>
          </cell>
          <cell r="P4007">
            <v>-8.6021047999999996E-3</v>
          </cell>
          <cell r="Q4007">
            <v>35.49957904</v>
          </cell>
          <cell r="R4007">
            <v>0</v>
          </cell>
        </row>
        <row r="4008">
          <cell r="E4008" t="str">
            <v>BSP0000079</v>
          </cell>
          <cell r="F4008" t="str">
            <v>司机背左舵蛇簧φ3.5</v>
          </cell>
          <cell r="G4008" t="str">
            <v>欧马克</v>
          </cell>
          <cell r="H4008" t="str">
            <v>EA</v>
          </cell>
          <cell r="I4008">
            <v>44</v>
          </cell>
          <cell r="J4008">
            <v>0.87895604940000005</v>
          </cell>
          <cell r="K4008">
            <v>0.95250000000000001</v>
          </cell>
          <cell r="L4008">
            <v>38.674066173600004</v>
          </cell>
          <cell r="M4008">
            <v>0</v>
          </cell>
          <cell r="N4008">
            <v>0.90847256939999999</v>
          </cell>
          <cell r="O4008">
            <v>0.95250000000000001</v>
          </cell>
          <cell r="P4008">
            <v>-4.40274306E-2</v>
          </cell>
          <cell r="Q4008">
            <v>0</v>
          </cell>
          <cell r="R4008">
            <v>0</v>
          </cell>
        </row>
        <row r="4009">
          <cell r="E4009" t="str">
            <v>BSP0000080</v>
          </cell>
          <cell r="F4009" t="str">
            <v>开口挡圈φ3.5</v>
          </cell>
          <cell r="H4009" t="str">
            <v>EA</v>
          </cell>
          <cell r="I4009">
            <v>3486</v>
          </cell>
          <cell r="J4009">
            <v>2.44538953E-2</v>
          </cell>
          <cell r="K4009">
            <v>2.6499999999999999E-2</v>
          </cell>
          <cell r="L4009">
            <v>85.246279015799999</v>
          </cell>
          <cell r="M4009">
            <v>10000</v>
          </cell>
          <cell r="N4009">
            <v>2.5275089899999999E-2</v>
          </cell>
          <cell r="O4009">
            <v>2.6499999999999999E-2</v>
          </cell>
          <cell r="P4009">
            <v>-1.2249101000000001E-3</v>
          </cell>
          <cell r="Q4009">
            <v>252.750899</v>
          </cell>
          <cell r="R4009">
            <v>-3477</v>
          </cell>
        </row>
        <row r="4010">
          <cell r="E4010" t="str">
            <v>BSP0000084</v>
          </cell>
          <cell r="F4010" t="str">
            <v>欧马克背下部S形弹簧φ4.2</v>
          </cell>
          <cell r="H4010" t="str">
            <v>EA</v>
          </cell>
          <cell r="I4010">
            <v>791</v>
          </cell>
          <cell r="J4010">
            <v>0.68147930970000004</v>
          </cell>
          <cell r="K4010">
            <v>0.73850000000000005</v>
          </cell>
          <cell r="L4010">
            <v>539.0501339727</v>
          </cell>
          <cell r="M4010">
            <v>0</v>
          </cell>
          <cell r="N4010">
            <v>0.70436429659999999</v>
          </cell>
          <cell r="O4010">
            <v>0.73850000000000005</v>
          </cell>
          <cell r="P4010">
            <v>-3.4135703400000002E-2</v>
          </cell>
          <cell r="Q4010">
            <v>0</v>
          </cell>
          <cell r="R4010">
            <v>0</v>
          </cell>
        </row>
        <row r="4011">
          <cell r="E4011" t="str">
            <v>BSP0000088</v>
          </cell>
          <cell r="F4011" t="str">
            <v>靠背复位卷簧</v>
          </cell>
          <cell r="G4011" t="str">
            <v>P203</v>
          </cell>
          <cell r="H4011" t="str">
            <v>EA</v>
          </cell>
          <cell r="I4011">
            <v>419</v>
          </cell>
          <cell r="J4011">
            <v>1.5983619666</v>
          </cell>
          <cell r="K4011">
            <v>1.7321</v>
          </cell>
          <cell r="L4011">
            <v>669.71366400540001</v>
          </cell>
          <cell r="M4011">
            <v>8836</v>
          </cell>
          <cell r="N4011">
            <v>1.6520370998</v>
          </cell>
          <cell r="O4011">
            <v>1.7321</v>
          </cell>
          <cell r="P4011">
            <v>-8.0062900199999995E-2</v>
          </cell>
          <cell r="Q4011">
            <v>14597.399813832801</v>
          </cell>
          <cell r="R4011">
            <v>-9150</v>
          </cell>
        </row>
        <row r="4012">
          <cell r="E4012" t="str">
            <v>BSP0000089</v>
          </cell>
          <cell r="F4012" t="str">
            <v>调角手柄复位簧</v>
          </cell>
          <cell r="G4012" t="str">
            <v>P203</v>
          </cell>
          <cell r="H4012" t="str">
            <v>EA</v>
          </cell>
          <cell r="I4012">
            <v>320</v>
          </cell>
          <cell r="J4012">
            <v>0.21473288469999999</v>
          </cell>
          <cell r="K4012">
            <v>0.23269999999999999</v>
          </cell>
          <cell r="L4012">
            <v>68.714523103999994</v>
          </cell>
          <cell r="M4012">
            <v>4600</v>
          </cell>
          <cell r="N4012">
            <v>0.2219439023</v>
          </cell>
          <cell r="O4012">
            <v>0.23269999999999999</v>
          </cell>
          <cell r="P4012">
            <v>-1.07560977E-2</v>
          </cell>
          <cell r="Q4012">
            <v>1020.94195058</v>
          </cell>
          <cell r="R4012">
            <v>-4600</v>
          </cell>
        </row>
        <row r="4013">
          <cell r="E4013" t="str">
            <v>BSP0000109</v>
          </cell>
          <cell r="F4013" t="str">
            <v>K1正副司机拉簧</v>
          </cell>
          <cell r="G4013" t="str">
            <v>K1司机调角器</v>
          </cell>
          <cell r="H4013" t="str">
            <v>EA</v>
          </cell>
          <cell r="I4013">
            <v>7000</v>
          </cell>
          <cell r="J4013">
            <v>0.55367310199999997</v>
          </cell>
          <cell r="K4013">
            <v>0.6</v>
          </cell>
          <cell r="L4013">
            <v>3875.711714</v>
          </cell>
          <cell r="M4013">
            <v>2000</v>
          </cell>
          <cell r="N4013">
            <v>0.57226618549999997</v>
          </cell>
          <cell r="O4013">
            <v>0.6</v>
          </cell>
          <cell r="P4013">
            <v>-2.7733814499999999E-2</v>
          </cell>
          <cell r="Q4013">
            <v>1144.532371</v>
          </cell>
          <cell r="R4013">
            <v>-3000</v>
          </cell>
        </row>
        <row r="4014">
          <cell r="E4014" t="str">
            <v>BSP0000110</v>
          </cell>
          <cell r="F4014" t="str">
            <v>K1正副司机盘簧</v>
          </cell>
          <cell r="G4014" t="str">
            <v>K1司机调角器</v>
          </cell>
          <cell r="H4014" t="str">
            <v>EA</v>
          </cell>
          <cell r="I4014">
            <v>4884</v>
          </cell>
          <cell r="J4014">
            <v>2.1224135575999998</v>
          </cell>
          <cell r="K4014">
            <v>2.2999999999999998</v>
          </cell>
          <cell r="L4014">
            <v>10365.867815318399</v>
          </cell>
          <cell r="M4014">
            <v>7800</v>
          </cell>
          <cell r="N4014">
            <v>2.1936870442999998</v>
          </cell>
          <cell r="O4014">
            <v>2.2999999999999998</v>
          </cell>
          <cell r="P4014">
            <v>-0.1063129557</v>
          </cell>
          <cell r="Q4014">
            <v>17110.758945540001</v>
          </cell>
          <cell r="R4014">
            <v>-9068</v>
          </cell>
        </row>
        <row r="4015">
          <cell r="E4015" t="str">
            <v>BSP0000111</v>
          </cell>
          <cell r="F4015" t="str">
            <v>扭簧左</v>
          </cell>
          <cell r="G4015" t="str">
            <v>K1后排单双人调角器</v>
          </cell>
          <cell r="H4015" t="str">
            <v>EA</v>
          </cell>
          <cell r="I4015">
            <v>3378</v>
          </cell>
          <cell r="J4015">
            <v>0.55367310199999997</v>
          </cell>
          <cell r="K4015">
            <v>0.6</v>
          </cell>
          <cell r="L4015">
            <v>1870.307738556</v>
          </cell>
          <cell r="M4015">
            <v>5000</v>
          </cell>
          <cell r="N4015">
            <v>0.57226618549999997</v>
          </cell>
          <cell r="O4015">
            <v>0.6</v>
          </cell>
          <cell r="P4015">
            <v>-2.7733814499999999E-2</v>
          </cell>
          <cell r="Q4015">
            <v>2861.3309275000001</v>
          </cell>
          <cell r="R4015">
            <v>-5063</v>
          </cell>
        </row>
        <row r="4016">
          <cell r="E4016" t="str">
            <v>BSP0000112</v>
          </cell>
          <cell r="F4016" t="str">
            <v>扭簧右</v>
          </cell>
          <cell r="G4016" t="str">
            <v>K1后排单双人调角器</v>
          </cell>
          <cell r="H4016" t="str">
            <v>EA</v>
          </cell>
          <cell r="I4016">
            <v>11420</v>
          </cell>
          <cell r="J4016">
            <v>0.55367310199999997</v>
          </cell>
          <cell r="K4016">
            <v>0.6</v>
          </cell>
          <cell r="L4016">
            <v>6322.9468248399999</v>
          </cell>
          <cell r="M4016">
            <v>800</v>
          </cell>
          <cell r="N4016">
            <v>0.57226618549999997</v>
          </cell>
          <cell r="O4016">
            <v>0.6</v>
          </cell>
          <cell r="P4016">
            <v>-2.7733814499999999E-2</v>
          </cell>
          <cell r="Q4016">
            <v>457.81294839999998</v>
          </cell>
          <cell r="R4016">
            <v>-5282</v>
          </cell>
        </row>
        <row r="4017">
          <cell r="E4017" t="str">
            <v>BSP0000113</v>
          </cell>
          <cell r="F4017" t="str">
            <v>K1盘簧</v>
          </cell>
          <cell r="G4017" t="str">
            <v>K1后排单双人调角器</v>
          </cell>
          <cell r="H4017" t="str">
            <v>EA</v>
          </cell>
          <cell r="I4017">
            <v>3585</v>
          </cell>
          <cell r="J4017">
            <v>2.1224135575999998</v>
          </cell>
          <cell r="K4017">
            <v>2.2999999999999998</v>
          </cell>
          <cell r="L4017">
            <v>7608.8526039959997</v>
          </cell>
          <cell r="M4017">
            <v>13800</v>
          </cell>
          <cell r="N4017">
            <v>2.1936870442999998</v>
          </cell>
          <cell r="O4017">
            <v>2.2999999999999998</v>
          </cell>
          <cell r="P4017">
            <v>-0.1063129557</v>
          </cell>
          <cell r="Q4017">
            <v>30272.881211340002</v>
          </cell>
          <cell r="R4017">
            <v>-11219</v>
          </cell>
        </row>
        <row r="4018">
          <cell r="E4018" t="str">
            <v>BSP0000114</v>
          </cell>
          <cell r="F4018" t="str">
            <v>6480连接板拉簧</v>
          </cell>
          <cell r="G4018" t="str">
            <v>6480连接板</v>
          </cell>
          <cell r="H4018" t="str">
            <v>EA</v>
          </cell>
          <cell r="I4018">
            <v>1540</v>
          </cell>
          <cell r="J4018">
            <v>0.53521733189999998</v>
          </cell>
          <cell r="K4018">
            <v>0.57999999999999996</v>
          </cell>
          <cell r="L4018">
            <v>824.23469112600003</v>
          </cell>
          <cell r="M4018">
            <v>1900</v>
          </cell>
          <cell r="N4018">
            <v>0.55319064600000001</v>
          </cell>
          <cell r="O4018">
            <v>0.57999999999999996</v>
          </cell>
          <cell r="P4018">
            <v>-2.6809354000000001E-2</v>
          </cell>
          <cell r="Q4018">
            <v>1051.0622274</v>
          </cell>
          <cell r="R4018">
            <v>-486</v>
          </cell>
        </row>
        <row r="4019">
          <cell r="E4019" t="str">
            <v>BSP0010006</v>
          </cell>
          <cell r="F4019" t="str">
            <v>靠背调节蜗簧</v>
          </cell>
          <cell r="H4019" t="str">
            <v>EA</v>
          </cell>
          <cell r="I4019">
            <v>98</v>
          </cell>
          <cell r="J4019">
            <v>3.7834328634999999</v>
          </cell>
          <cell r="K4019">
            <v>4.0999999999999996</v>
          </cell>
          <cell r="L4019">
            <v>370.77642062299998</v>
          </cell>
          <cell r="M4019">
            <v>179</v>
          </cell>
          <cell r="N4019">
            <v>3.9104856008</v>
          </cell>
          <cell r="O4019">
            <v>4.0999999999999996</v>
          </cell>
          <cell r="P4019">
            <v>-0.18951439919999999</v>
          </cell>
          <cell r="Q4019">
            <v>699.97692254319998</v>
          </cell>
          <cell r="R4019">
            <v>-263</v>
          </cell>
        </row>
        <row r="4020">
          <cell r="E4020" t="str">
            <v>BSP0010007</v>
          </cell>
          <cell r="F4020" t="str">
            <v>仰角回位蜗簧</v>
          </cell>
          <cell r="G4020" t="str">
            <v>H6</v>
          </cell>
          <cell r="H4020" t="str">
            <v>EA</v>
          </cell>
          <cell r="I4020">
            <v>115</v>
          </cell>
          <cell r="J4020">
            <v>0.23900222239999999</v>
          </cell>
          <cell r="K4020">
            <v>0.25900000000000001</v>
          </cell>
          <cell r="L4020">
            <v>27.485255576</v>
          </cell>
          <cell r="M4020">
            <v>209</v>
          </cell>
          <cell r="N4020">
            <v>0.24702823669999999</v>
          </cell>
          <cell r="O4020">
            <v>0.25900000000000001</v>
          </cell>
          <cell r="P4020">
            <v>-1.19717633E-2</v>
          </cell>
          <cell r="Q4020">
            <v>51.628901470300001</v>
          </cell>
          <cell r="R4020">
            <v>-199</v>
          </cell>
        </row>
        <row r="4021">
          <cell r="E4021" t="str">
            <v>BSP0010008</v>
          </cell>
          <cell r="F4021" t="str">
            <v>靠背调节钣金回位簧</v>
          </cell>
          <cell r="H4021" t="str">
            <v>EA</v>
          </cell>
          <cell r="I4021">
            <v>265</v>
          </cell>
          <cell r="J4021">
            <v>0.17532981559999999</v>
          </cell>
          <cell r="K4021">
            <v>0.19</v>
          </cell>
          <cell r="L4021">
            <v>46.462401133999997</v>
          </cell>
          <cell r="M4021">
            <v>200</v>
          </cell>
          <cell r="N4021">
            <v>0.1812176254</v>
          </cell>
          <cell r="O4021">
            <v>0.19</v>
          </cell>
          <cell r="P4021">
            <v>-8.7823746000000001E-3</v>
          </cell>
          <cell r="Q4021">
            <v>36.243525079999998</v>
          </cell>
          <cell r="R4021">
            <v>-263</v>
          </cell>
        </row>
        <row r="4022">
          <cell r="E4022" t="str">
            <v>BSP0010009</v>
          </cell>
          <cell r="F4022" t="str">
            <v>仰角解锁铸件回位簧</v>
          </cell>
          <cell r="G4022" t="str">
            <v>H6</v>
          </cell>
          <cell r="H4022" t="str">
            <v>EA</v>
          </cell>
          <cell r="I4022">
            <v>621</v>
          </cell>
          <cell r="J4022">
            <v>0.19747673969999999</v>
          </cell>
          <cell r="K4022">
            <v>0.214</v>
          </cell>
          <cell r="L4022">
            <v>122.6330553537</v>
          </cell>
          <cell r="M4022">
            <v>0</v>
          </cell>
          <cell r="N4022">
            <v>0.20410827279999999</v>
          </cell>
          <cell r="O4022">
            <v>0.214</v>
          </cell>
          <cell r="P4022">
            <v>-9.8917272000000004E-3</v>
          </cell>
          <cell r="Q4022">
            <v>0</v>
          </cell>
          <cell r="R4022">
            <v>-233</v>
          </cell>
        </row>
        <row r="4023">
          <cell r="E4023" t="str">
            <v>BSP0010011</v>
          </cell>
          <cell r="F4023" t="str">
            <v>变阻尼拉线回位簧</v>
          </cell>
          <cell r="G4023" t="str">
            <v>H6</v>
          </cell>
          <cell r="H4023" t="str">
            <v>EA</v>
          </cell>
          <cell r="I4023">
            <v>305</v>
          </cell>
          <cell r="J4023">
            <v>0.17532981559999999</v>
          </cell>
          <cell r="K4023">
            <v>0.19</v>
          </cell>
          <cell r="L4023">
            <v>53.475593758000002</v>
          </cell>
          <cell r="M4023">
            <v>5</v>
          </cell>
          <cell r="N4023">
            <v>0.1812176254</v>
          </cell>
          <cell r="O4023">
            <v>0.19</v>
          </cell>
          <cell r="P4023">
            <v>-8.7823746000000001E-3</v>
          </cell>
          <cell r="Q4023">
            <v>0.90608812699999997</v>
          </cell>
          <cell r="R4023">
            <v>-199</v>
          </cell>
        </row>
        <row r="4024">
          <cell r="E4024" t="str">
            <v>BSP0010012</v>
          </cell>
          <cell r="F4024" t="str">
            <v>滑轨解锁手柄右侧回位簧</v>
          </cell>
          <cell r="G4024" t="str">
            <v>H6</v>
          </cell>
          <cell r="H4024" t="str">
            <v>EA</v>
          </cell>
          <cell r="I4024">
            <v>142</v>
          </cell>
          <cell r="J4024">
            <v>0.23069712580000001</v>
          </cell>
          <cell r="K4024">
            <v>0.25</v>
          </cell>
          <cell r="L4024">
            <v>32.758991863600002</v>
          </cell>
          <cell r="M4024">
            <v>442</v>
          </cell>
          <cell r="N4024">
            <v>0.23844424389999999</v>
          </cell>
          <cell r="O4024">
            <v>0.25</v>
          </cell>
          <cell r="P4024">
            <v>-1.15557561E-2</v>
          </cell>
          <cell r="Q4024">
            <v>105.3923558038</v>
          </cell>
          <cell r="R4024">
            <v>-398</v>
          </cell>
        </row>
        <row r="4025">
          <cell r="E4025" t="str">
            <v>BSP0010024</v>
          </cell>
          <cell r="F4025" t="str">
            <v>气管固定卡簧2.0</v>
          </cell>
          <cell r="H4025" t="str">
            <v>EA</v>
          </cell>
          <cell r="I4025">
            <v>43513</v>
          </cell>
          <cell r="J4025">
            <v>0.17532981559999999</v>
          </cell>
          <cell r="K4025">
            <v>0.19</v>
          </cell>
          <cell r="L4025">
            <v>7629.1262662028003</v>
          </cell>
          <cell r="M4025">
            <v>0</v>
          </cell>
          <cell r="N4025">
            <v>0.1812176254</v>
          </cell>
          <cell r="O4025">
            <v>0.19</v>
          </cell>
          <cell r="P4025">
            <v>-8.7823746000000001E-3</v>
          </cell>
          <cell r="Q4025">
            <v>0</v>
          </cell>
          <cell r="R4025">
            <v>-19943</v>
          </cell>
        </row>
        <row r="4026">
          <cell r="E4026" t="str">
            <v>BSP0010035</v>
          </cell>
          <cell r="F4026" t="str">
            <v>靠背回位簧</v>
          </cell>
          <cell r="G4026" t="str">
            <v>重汽T5-2.0翻折</v>
          </cell>
          <cell r="H4026" t="str">
            <v>EA</v>
          </cell>
          <cell r="I4026">
            <v>0</v>
          </cell>
          <cell r="J4026">
            <v>6.2729999999999997</v>
          </cell>
          <cell r="K4026">
            <v>6.2729999999999997</v>
          </cell>
          <cell r="L4026">
            <v>0</v>
          </cell>
          <cell r="M4026">
            <v>450</v>
          </cell>
          <cell r="N4026">
            <v>5.9830429691999996</v>
          </cell>
          <cell r="O4026">
            <v>6.2729999999999997</v>
          </cell>
          <cell r="P4026">
            <v>-0.28995703080000002</v>
          </cell>
          <cell r="Q4026">
            <v>2692.3693361400001</v>
          </cell>
          <cell r="R4026">
            <v>-102</v>
          </cell>
        </row>
        <row r="4027">
          <cell r="E4027" t="str">
            <v>BSP0010047</v>
          </cell>
          <cell r="F4027" t="str">
            <v>气管防护弹簧</v>
          </cell>
          <cell r="G4027" t="str">
            <v>一汽轻卡减震</v>
          </cell>
          <cell r="H4027" t="str">
            <v>EA</v>
          </cell>
          <cell r="I4027">
            <v>277</v>
          </cell>
          <cell r="J4027">
            <v>0.18455770069999999</v>
          </cell>
          <cell r="K4027">
            <v>0.2</v>
          </cell>
          <cell r="L4027">
            <v>51.122483093900001</v>
          </cell>
          <cell r="M4027">
            <v>0</v>
          </cell>
          <cell r="N4027">
            <v>0.19075539520000001</v>
          </cell>
          <cell r="O4027">
            <v>0.2</v>
          </cell>
          <cell r="P4027">
            <v>-9.2446048000000003E-3</v>
          </cell>
          <cell r="Q4027">
            <v>0</v>
          </cell>
          <cell r="R4027">
            <v>0</v>
          </cell>
        </row>
        <row r="4028">
          <cell r="E4028" t="str">
            <v>REM0002134</v>
          </cell>
          <cell r="F4028" t="str">
            <v>豪骏镜座</v>
          </cell>
          <cell r="G4028" t="str">
            <v>冲压后状态</v>
          </cell>
          <cell r="H4028" t="str">
            <v>EA</v>
          </cell>
          <cell r="I4028">
            <v>100</v>
          </cell>
          <cell r="J4028">
            <v>9.8642003504000009</v>
          </cell>
          <cell r="K4028">
            <v>10.7</v>
          </cell>
          <cell r="L4028">
            <v>986.42003504000002</v>
          </cell>
          <cell r="M4028">
            <v>0</v>
          </cell>
          <cell r="N4028">
            <v>10.174060666500001</v>
          </cell>
          <cell r="O4028">
            <v>10.7</v>
          </cell>
          <cell r="P4028">
            <v>-0.52593933349999999</v>
          </cell>
          <cell r="Q4028">
            <v>0</v>
          </cell>
          <cell r="R4028">
            <v>0</v>
          </cell>
        </row>
        <row r="4029">
          <cell r="E4029" t="str">
            <v>REM0002673</v>
          </cell>
          <cell r="F4029" t="str">
            <v>1580镜杆轴</v>
          </cell>
          <cell r="H4029" t="str">
            <v>EA</v>
          </cell>
          <cell r="I4029">
            <v>0</v>
          </cell>
          <cell r="J4029">
            <v>0.99339999999999995</v>
          </cell>
          <cell r="K4029">
            <v>0.99339999999999995</v>
          </cell>
          <cell r="L4029">
            <v>0</v>
          </cell>
          <cell r="M4029">
            <v>100</v>
          </cell>
          <cell r="N4029">
            <v>0.99339999999999995</v>
          </cell>
          <cell r="O4029">
            <v>0.99339999999999995</v>
          </cell>
          <cell r="P4029">
            <v>0</v>
          </cell>
          <cell r="Q4029">
            <v>99.34</v>
          </cell>
          <cell r="R4029">
            <v>-100</v>
          </cell>
        </row>
        <row r="4030">
          <cell r="E4030" t="str">
            <v>REM0002674</v>
          </cell>
          <cell r="F4030" t="str">
            <v>1580镜杆铸件</v>
          </cell>
          <cell r="H4030" t="str">
            <v>EA</v>
          </cell>
          <cell r="I4030">
            <v>1182</v>
          </cell>
          <cell r="J4030">
            <v>3.1899875771000001</v>
          </cell>
          <cell r="K4030">
            <v>3.4569000000000001</v>
          </cell>
          <cell r="L4030">
            <v>3770.5653161322002</v>
          </cell>
          <cell r="M4030">
            <v>2895</v>
          </cell>
          <cell r="N4030">
            <v>3.2971116276000001</v>
          </cell>
          <cell r="O4030">
            <v>3.4569000000000001</v>
          </cell>
          <cell r="P4030">
            <v>-0.15978837239999999</v>
          </cell>
          <cell r="Q4030">
            <v>9545.1381619019994</v>
          </cell>
          <cell r="R4030">
            <v>-2100</v>
          </cell>
        </row>
        <row r="4031">
          <cell r="E4031" t="str">
            <v>REM0002677</v>
          </cell>
          <cell r="F4031" t="str">
            <v>1580左镜杆总成</v>
          </cell>
          <cell r="H4031" t="str">
            <v>EA</v>
          </cell>
          <cell r="I4031">
            <v>11112</v>
          </cell>
          <cell r="J4031">
            <v>8.0376992873000006</v>
          </cell>
          <cell r="K4031">
            <v>8.5515748661999993</v>
          </cell>
          <cell r="L4031">
            <v>89314.914480477601</v>
          </cell>
          <cell r="M4031">
            <v>1000</v>
          </cell>
          <cell r="N4031">
            <v>8.2497680751000004</v>
          </cell>
          <cell r="O4031">
            <v>8.5515748661999993</v>
          </cell>
          <cell r="P4031">
            <v>-0.30180679110000003</v>
          </cell>
          <cell r="Q4031">
            <v>8249.7680751000007</v>
          </cell>
          <cell r="R4031">
            <v>0</v>
          </cell>
        </row>
        <row r="4032">
          <cell r="E4032" t="str">
            <v>REM0002678</v>
          </cell>
          <cell r="F4032" t="str">
            <v>1580右镜杆总成</v>
          </cell>
          <cell r="H4032" t="str">
            <v>EA</v>
          </cell>
          <cell r="I4032">
            <v>10691</v>
          </cell>
          <cell r="J4032">
            <v>10.908814290700001</v>
          </cell>
          <cell r="K4032">
            <v>11.4580978507</v>
          </cell>
          <cell r="L4032">
            <v>116626.133581874</v>
          </cell>
          <cell r="M4032">
            <v>1251</v>
          </cell>
          <cell r="N4032">
            <v>11.054267745700001</v>
          </cell>
          <cell r="O4032">
            <v>11.4580978507</v>
          </cell>
          <cell r="P4032">
            <v>-0.40383010499999999</v>
          </cell>
          <cell r="Q4032">
            <v>13828.888949870699</v>
          </cell>
          <cell r="R4032">
            <v>0</v>
          </cell>
        </row>
        <row r="4033">
          <cell r="E4033" t="str">
            <v>REM0002938</v>
          </cell>
          <cell r="F4033" t="str">
            <v>奥铃镜杆17</v>
          </cell>
          <cell r="H4033" t="str">
            <v>EA</v>
          </cell>
          <cell r="I4033">
            <v>683</v>
          </cell>
          <cell r="J4033">
            <v>6.5654549821000003</v>
          </cell>
          <cell r="K4033">
            <v>6.8371715554000003</v>
          </cell>
          <cell r="L4033">
            <v>4484.2057527743</v>
          </cell>
          <cell r="M4033">
            <v>0</v>
          </cell>
          <cell r="N4033">
            <v>6.7819738251999997</v>
          </cell>
          <cell r="O4033">
            <v>6.8371715554000003</v>
          </cell>
          <cell r="P4033">
            <v>-5.5197730200000003E-2</v>
          </cell>
          <cell r="Q4033">
            <v>0</v>
          </cell>
          <cell r="R4033">
            <v>0</v>
          </cell>
        </row>
        <row r="4034">
          <cell r="E4034" t="str">
            <v>REM0002939</v>
          </cell>
          <cell r="F4034" t="str">
            <v>奥铃镜杆18</v>
          </cell>
          <cell r="H4034" t="str">
            <v>EA</v>
          </cell>
          <cell r="I4034">
            <v>1395</v>
          </cell>
          <cell r="J4034">
            <v>12.1989068491</v>
          </cell>
          <cell r="K4034">
            <v>12.5721054499</v>
          </cell>
          <cell r="L4034">
            <v>17017.475054494498</v>
          </cell>
          <cell r="M4034">
            <v>0</v>
          </cell>
          <cell r="N4034">
            <v>12.599332495200001</v>
          </cell>
          <cell r="O4034">
            <v>12.5721054499</v>
          </cell>
          <cell r="P4034">
            <v>2.7227045299999999E-2</v>
          </cell>
          <cell r="Q4034">
            <v>0</v>
          </cell>
          <cell r="R4034">
            <v>0</v>
          </cell>
        </row>
        <row r="4035">
          <cell r="E4035" t="str">
            <v>REM0002940</v>
          </cell>
          <cell r="F4035" t="str">
            <v>1780-31右镜杆</v>
          </cell>
          <cell r="H4035" t="str">
            <v>EA</v>
          </cell>
          <cell r="I4035">
            <v>4382</v>
          </cell>
          <cell r="J4035">
            <v>14.373253657399999</v>
          </cell>
          <cell r="K4035">
            <v>15.2140978507</v>
          </cell>
          <cell r="L4035">
            <v>62983.5975267268</v>
          </cell>
          <cell r="M4035">
            <v>996</v>
          </cell>
          <cell r="N4035">
            <v>14.631597279799999</v>
          </cell>
          <cell r="O4035">
            <v>15.2140978507</v>
          </cell>
          <cell r="P4035">
            <v>-0.58250057089999996</v>
          </cell>
          <cell r="Q4035">
            <v>14573.070890680799</v>
          </cell>
          <cell r="R4035">
            <v>0</v>
          </cell>
        </row>
        <row r="4036">
          <cell r="E4036" t="str">
            <v>REM0002941</v>
          </cell>
          <cell r="F4036" t="str">
            <v>1780-03左镜杆</v>
          </cell>
          <cell r="H4036" t="str">
            <v>EA</v>
          </cell>
          <cell r="I4036">
            <v>7925</v>
          </cell>
          <cell r="J4036">
            <v>11.5956012575</v>
          </cell>
          <cell r="K4036">
            <v>12.408857666199999</v>
          </cell>
          <cell r="L4036">
            <v>91895.1399656875</v>
          </cell>
          <cell r="M4036">
            <v>606</v>
          </cell>
          <cell r="N4036">
            <v>11.9236988119</v>
          </cell>
          <cell r="O4036">
            <v>12.408857666199999</v>
          </cell>
          <cell r="P4036">
            <v>-0.4851588543</v>
          </cell>
          <cell r="Q4036">
            <v>7225.7614800113997</v>
          </cell>
          <cell r="R4036">
            <v>0</v>
          </cell>
        </row>
        <row r="4037">
          <cell r="E4037" t="str">
            <v>REM0002942</v>
          </cell>
          <cell r="F4037" t="str">
            <v>奥驰V左镜杆</v>
          </cell>
          <cell r="H4037" t="str">
            <v>EA</v>
          </cell>
          <cell r="I4037">
            <v>533</v>
          </cell>
          <cell r="J4037">
            <v>4.8343013734999998</v>
          </cell>
          <cell r="K4037">
            <v>5.0531951721999997</v>
          </cell>
          <cell r="L4037">
            <v>2576.6826320754999</v>
          </cell>
          <cell r="M4037">
            <v>104</v>
          </cell>
          <cell r="N4037">
            <v>4.9939981818000003</v>
          </cell>
          <cell r="O4037">
            <v>5.0531951721999997</v>
          </cell>
          <cell r="P4037">
            <v>-5.9196990400000003E-2</v>
          </cell>
          <cell r="Q4037">
            <v>519.37581090720005</v>
          </cell>
          <cell r="R4037">
            <v>0</v>
          </cell>
        </row>
        <row r="4038">
          <cell r="E4038" t="str">
            <v>REM0002943</v>
          </cell>
          <cell r="F4038" t="str">
            <v>奥驰V右镜杆</v>
          </cell>
          <cell r="H4038" t="str">
            <v>EA</v>
          </cell>
          <cell r="I4038">
            <v>603</v>
          </cell>
          <cell r="J4038">
            <v>12.861640123500001</v>
          </cell>
          <cell r="K4038">
            <v>13.7774598522</v>
          </cell>
          <cell r="L4038">
            <v>7755.5689944705</v>
          </cell>
          <cell r="M4038">
            <v>97</v>
          </cell>
          <cell r="N4038">
            <v>13.2391536398</v>
          </cell>
          <cell r="O4038">
            <v>13.7774598522</v>
          </cell>
          <cell r="P4038">
            <v>-0.53830621239999998</v>
          </cell>
          <cell r="Q4038">
            <v>1284.1979030606001</v>
          </cell>
          <cell r="R4038">
            <v>0</v>
          </cell>
        </row>
        <row r="4039">
          <cell r="E4039" t="str">
            <v>REM0002944</v>
          </cell>
          <cell r="F4039" t="str">
            <v>奥驰A左镜杆</v>
          </cell>
          <cell r="H4039" t="str">
            <v>EA</v>
          </cell>
          <cell r="I4039">
            <v>2273</v>
          </cell>
          <cell r="J4039">
            <v>14.4503050356</v>
          </cell>
          <cell r="K4039">
            <v>15.507474412200001</v>
          </cell>
          <cell r="L4039">
            <v>32845.543345918799</v>
          </cell>
          <cell r="M4039">
            <v>400</v>
          </cell>
          <cell r="N4039">
            <v>14.8639132814</v>
          </cell>
          <cell r="O4039">
            <v>15.507474412200001</v>
          </cell>
          <cell r="P4039">
            <v>-0.64356113079999999</v>
          </cell>
          <cell r="Q4039">
            <v>5945.5653125600002</v>
          </cell>
          <cell r="R4039">
            <v>0</v>
          </cell>
        </row>
        <row r="4040">
          <cell r="E4040" t="str">
            <v>REM0002945</v>
          </cell>
          <cell r="F4040" t="str">
            <v>奥驰A右镜杆</v>
          </cell>
          <cell r="H4040" t="str">
            <v>EA</v>
          </cell>
          <cell r="I4040">
            <v>2266</v>
          </cell>
          <cell r="J4040">
            <v>14.899024418</v>
          </cell>
          <cell r="K4040">
            <v>15.993739012200001</v>
          </cell>
          <cell r="L4040">
            <v>33761.189331187998</v>
          </cell>
          <cell r="M4040">
            <v>403</v>
          </cell>
          <cell r="N4040">
            <v>15.327701261</v>
          </cell>
          <cell r="O4040">
            <v>15.993739012200001</v>
          </cell>
          <cell r="P4040">
            <v>-0.66603775119999997</v>
          </cell>
          <cell r="Q4040">
            <v>6177.0636081829998</v>
          </cell>
          <cell r="R4040">
            <v>0</v>
          </cell>
        </row>
        <row r="4041">
          <cell r="E4041" t="str">
            <v>REM0002946</v>
          </cell>
          <cell r="F4041" t="str">
            <v>H3改型宽车左镜杆</v>
          </cell>
          <cell r="H4041" t="str">
            <v>EA</v>
          </cell>
          <cell r="I4041">
            <v>300</v>
          </cell>
          <cell r="J4041">
            <v>11.387000862200001</v>
          </cell>
          <cell r="K4041">
            <v>12.007517764399999</v>
          </cell>
          <cell r="L4041">
            <v>3416.1002586599998</v>
          </cell>
          <cell r="M4041">
            <v>0</v>
          </cell>
          <cell r="N4041">
            <v>11.6165253107</v>
          </cell>
          <cell r="O4041">
            <v>12.007517764399999</v>
          </cell>
          <cell r="P4041">
            <v>-0.39099245370000002</v>
          </cell>
          <cell r="Q4041">
            <v>0</v>
          </cell>
          <cell r="R4041">
            <v>0</v>
          </cell>
        </row>
        <row r="4042">
          <cell r="E4042" t="str">
            <v>REM0002947</v>
          </cell>
          <cell r="F4042" t="str">
            <v>H3改型宽车右镜杆</v>
          </cell>
          <cell r="H4042" t="str">
            <v>EA</v>
          </cell>
          <cell r="I4042">
            <v>345</v>
          </cell>
          <cell r="J4042">
            <v>8.9463175497999998</v>
          </cell>
          <cell r="K4042">
            <v>9.3626177643999995</v>
          </cell>
          <cell r="L4042">
            <v>3086.4795546810001</v>
          </cell>
          <cell r="M4042">
            <v>0</v>
          </cell>
          <cell r="N4042">
            <v>9.0938805874999993</v>
          </cell>
          <cell r="O4042">
            <v>9.3626177643999995</v>
          </cell>
          <cell r="P4042">
            <v>-0.26873717689999999</v>
          </cell>
          <cell r="Q4042">
            <v>0</v>
          </cell>
          <cell r="R4042">
            <v>0</v>
          </cell>
        </row>
        <row r="4043">
          <cell r="E4043" t="str">
            <v>REM0002948</v>
          </cell>
          <cell r="F4043" t="str">
            <v>H3改型窄车左镜杆</v>
          </cell>
          <cell r="H4043" t="str">
            <v>EA</v>
          </cell>
          <cell r="I4043">
            <v>2717</v>
          </cell>
          <cell r="J4043">
            <v>10.945276696400001</v>
          </cell>
          <cell r="K4043">
            <v>11.5288336844</v>
          </cell>
          <cell r="L4043">
            <v>29738.316784118801</v>
          </cell>
          <cell r="M4043">
            <v>0</v>
          </cell>
          <cell r="N4043">
            <v>11.1599674566</v>
          </cell>
          <cell r="O4043">
            <v>11.5288336844</v>
          </cell>
          <cell r="P4043">
            <v>-0.3688662278</v>
          </cell>
          <cell r="Q4043">
            <v>0</v>
          </cell>
          <cell r="R4043">
            <v>0</v>
          </cell>
        </row>
        <row r="4044">
          <cell r="E4044" t="str">
            <v>REM0002949</v>
          </cell>
          <cell r="F4044" t="str">
            <v>H3改型窄车右镜杆</v>
          </cell>
          <cell r="H4044" t="str">
            <v>EA</v>
          </cell>
          <cell r="I4044">
            <v>3054</v>
          </cell>
          <cell r="J4044">
            <v>12.270449193699999</v>
          </cell>
          <cell r="K4044">
            <v>12.964885924400001</v>
          </cell>
          <cell r="L4044">
            <v>37473.951837559798</v>
          </cell>
          <cell r="M4044">
            <v>0</v>
          </cell>
          <cell r="N4044">
            <v>12.5296410191</v>
          </cell>
          <cell r="O4044">
            <v>12.964885924400001</v>
          </cell>
          <cell r="P4044">
            <v>-0.43524490529999998</v>
          </cell>
          <cell r="Q4044">
            <v>0</v>
          </cell>
          <cell r="R4044">
            <v>0</v>
          </cell>
        </row>
        <row r="4045">
          <cell r="E4045" t="str">
            <v>REM0002950</v>
          </cell>
          <cell r="F4045" t="str">
            <v>欧马可右舵左后视镜杆</v>
          </cell>
          <cell r="H4045" t="str">
            <v>EA</v>
          </cell>
          <cell r="I4045">
            <v>428</v>
          </cell>
          <cell r="J4045">
            <v>8.0954723905999995</v>
          </cell>
          <cell r="K4045">
            <v>8.5872346682000007</v>
          </cell>
          <cell r="L4045">
            <v>3464.8621831768</v>
          </cell>
          <cell r="M4045">
            <v>50</v>
          </cell>
          <cell r="N4045">
            <v>8.3646836845999992</v>
          </cell>
          <cell r="O4045">
            <v>8.5872346682000007</v>
          </cell>
          <cell r="P4045">
            <v>-0.2225509836</v>
          </cell>
          <cell r="Q4045">
            <v>418.23418422999998</v>
          </cell>
          <cell r="R4045">
            <v>0</v>
          </cell>
        </row>
        <row r="4046">
          <cell r="E4046" t="str">
            <v>REM0002951</v>
          </cell>
          <cell r="F4046" t="str">
            <v>欧马可右舵右后视镜杆</v>
          </cell>
          <cell r="H4046" t="str">
            <v>EA</v>
          </cell>
          <cell r="I4046">
            <v>475</v>
          </cell>
          <cell r="J4046">
            <v>8.8367423048999996</v>
          </cell>
          <cell r="K4046">
            <v>9.3905280682000001</v>
          </cell>
          <cell r="L4046">
            <v>4197.4525948275004</v>
          </cell>
          <cell r="M4046">
            <v>50</v>
          </cell>
          <cell r="N4046">
            <v>9.1308464343000004</v>
          </cell>
          <cell r="O4046">
            <v>9.3905280682000001</v>
          </cell>
          <cell r="P4046">
            <v>-0.25968163389999999</v>
          </cell>
          <cell r="Q4046">
            <v>456.54232171500001</v>
          </cell>
          <cell r="R4046">
            <v>0</v>
          </cell>
        </row>
        <row r="4047">
          <cell r="E4047" t="str">
            <v>REM0002964</v>
          </cell>
          <cell r="F4047" t="str">
            <v>H3热墩件</v>
          </cell>
          <cell r="H4047" t="str">
            <v>EA</v>
          </cell>
          <cell r="I4047">
            <v>1521</v>
          </cell>
          <cell r="J4047">
            <v>2.4407755912</v>
          </cell>
          <cell r="K4047">
            <v>2.645</v>
          </cell>
          <cell r="L4047">
            <v>3712.4196742151998</v>
          </cell>
          <cell r="M4047">
            <v>0</v>
          </cell>
          <cell r="N4047">
            <v>2.5227401010000001</v>
          </cell>
          <cell r="O4047">
            <v>2.645</v>
          </cell>
          <cell r="P4047">
            <v>-0.12225989900000001</v>
          </cell>
          <cell r="Q4047">
            <v>0</v>
          </cell>
          <cell r="R4047">
            <v>-200</v>
          </cell>
        </row>
        <row r="4048">
          <cell r="E4048" t="str">
            <v>REM0002965</v>
          </cell>
          <cell r="F4048" t="str">
            <v>镜杆堵头</v>
          </cell>
          <cell r="H4048" t="str">
            <v>EA</v>
          </cell>
          <cell r="I4048">
            <v>-79</v>
          </cell>
          <cell r="J4048">
            <v>0.1477384394</v>
          </cell>
          <cell r="K4048">
            <v>0.16009999999999999</v>
          </cell>
          <cell r="L4048">
            <v>-11.6713367126</v>
          </cell>
          <cell r="M4048">
            <v>0</v>
          </cell>
          <cell r="N4048">
            <v>0.15269969380000001</v>
          </cell>
          <cell r="O4048">
            <v>0.16009999999999999</v>
          </cell>
          <cell r="P4048">
            <v>-7.4003061999999998E-3</v>
          </cell>
          <cell r="Q4048">
            <v>0</v>
          </cell>
          <cell r="R4048">
            <v>0</v>
          </cell>
        </row>
        <row r="4049">
          <cell r="E4049" t="str">
            <v>REM0002976</v>
          </cell>
          <cell r="F4049" t="str">
            <v>1780镜杆铸件</v>
          </cell>
          <cell r="H4049" t="str">
            <v>EA</v>
          </cell>
          <cell r="I4049">
            <v>4840</v>
          </cell>
          <cell r="J4049">
            <v>6.5517983733999996</v>
          </cell>
          <cell r="K4049">
            <v>7.1</v>
          </cell>
          <cell r="L4049">
            <v>31710.704127256002</v>
          </cell>
          <cell r="M4049">
            <v>1720</v>
          </cell>
          <cell r="N4049">
            <v>6.7718165281999996</v>
          </cell>
          <cell r="O4049">
            <v>7.1</v>
          </cell>
          <cell r="P4049">
            <v>-0.32818347180000002</v>
          </cell>
          <cell r="Q4049">
            <v>11647.524428504001</v>
          </cell>
          <cell r="R4049">
            <v>-1500</v>
          </cell>
        </row>
        <row r="4050">
          <cell r="E4050" t="str">
            <v>REM0002977</v>
          </cell>
          <cell r="F4050" t="str">
            <v>奥驰V镜杆铸件</v>
          </cell>
          <cell r="H4050" t="str">
            <v>EA</v>
          </cell>
          <cell r="I4050">
            <v>706</v>
          </cell>
          <cell r="J4050">
            <v>6.5517983733999996</v>
          </cell>
          <cell r="K4050">
            <v>7.1</v>
          </cell>
          <cell r="L4050">
            <v>4625.5696516203998</v>
          </cell>
          <cell r="M4050">
            <v>0</v>
          </cell>
          <cell r="N4050">
            <v>6.7718165281999996</v>
          </cell>
          <cell r="O4050">
            <v>7.1</v>
          </cell>
          <cell r="P4050">
            <v>-0.32818347180000002</v>
          </cell>
          <cell r="Q4050">
            <v>0</v>
          </cell>
          <cell r="R4050">
            <v>0</v>
          </cell>
        </row>
        <row r="4051">
          <cell r="E4051" t="str">
            <v>REM0002978</v>
          </cell>
          <cell r="F4051" t="str">
            <v>奥驰A镜杆铸件</v>
          </cell>
          <cell r="H4051" t="str">
            <v>EA</v>
          </cell>
          <cell r="I4051">
            <v>84</v>
          </cell>
          <cell r="J4051">
            <v>7.7421955427000002</v>
          </cell>
          <cell r="K4051">
            <v>8.39</v>
          </cell>
          <cell r="L4051">
            <v>650.34442558679996</v>
          </cell>
          <cell r="M4051">
            <v>0</v>
          </cell>
          <cell r="N4051">
            <v>8.0021888269999994</v>
          </cell>
          <cell r="O4051">
            <v>8.39</v>
          </cell>
          <cell r="P4051">
            <v>-0.38781117300000001</v>
          </cell>
          <cell r="Q4051">
            <v>0</v>
          </cell>
          <cell r="R4051">
            <v>0</v>
          </cell>
        </row>
        <row r="4052">
          <cell r="E4052" t="str">
            <v>REM0002983</v>
          </cell>
          <cell r="F4052" t="str">
            <v>H3左连接杆</v>
          </cell>
          <cell r="H4052" t="str">
            <v>EA</v>
          </cell>
          <cell r="I4052">
            <v>3941</v>
          </cell>
          <cell r="J4052">
            <v>5.2844637549</v>
          </cell>
          <cell r="K4052">
            <v>5.507555559</v>
          </cell>
          <cell r="L4052">
            <v>20826.071658060901</v>
          </cell>
          <cell r="M4052">
            <v>0</v>
          </cell>
          <cell r="N4052">
            <v>5.4587999612999996</v>
          </cell>
          <cell r="O4052">
            <v>5.507555559</v>
          </cell>
          <cell r="P4052">
            <v>-4.87555977E-2</v>
          </cell>
          <cell r="Q4052">
            <v>0</v>
          </cell>
          <cell r="R4052">
            <v>0</v>
          </cell>
        </row>
        <row r="4053">
          <cell r="E4053" t="str">
            <v>REM0002987</v>
          </cell>
          <cell r="F4053" t="str">
            <v>H3右连接杆</v>
          </cell>
          <cell r="H4053" t="str">
            <v>EA</v>
          </cell>
          <cell r="I4053">
            <v>4689</v>
          </cell>
          <cell r="J4053">
            <v>5.2844637549</v>
          </cell>
          <cell r="K4053">
            <v>5.507555559</v>
          </cell>
          <cell r="L4053">
            <v>24778.850546726098</v>
          </cell>
          <cell r="M4053">
            <v>0</v>
          </cell>
          <cell r="N4053">
            <v>5.4587999612999996</v>
          </cell>
          <cell r="O4053">
            <v>5.507555559</v>
          </cell>
          <cell r="P4053">
            <v>-4.87555977E-2</v>
          </cell>
          <cell r="Q4053">
            <v>0</v>
          </cell>
          <cell r="R4053">
            <v>0</v>
          </cell>
        </row>
        <row r="4054">
          <cell r="E4054" t="str">
            <v>REM0002989</v>
          </cell>
          <cell r="F4054" t="str">
            <v>一汽MV3左后视镜镜杆</v>
          </cell>
          <cell r="H4054" t="str">
            <v>EA</v>
          </cell>
          <cell r="I4054">
            <v>1094</v>
          </cell>
          <cell r="J4054">
            <v>5.6794118715000002</v>
          </cell>
          <cell r="K4054">
            <v>5.9690176982000001</v>
          </cell>
          <cell r="L4054">
            <v>6213.2765874209999</v>
          </cell>
          <cell r="M4054">
            <v>300</v>
          </cell>
          <cell r="N4054">
            <v>5.8674886209999997</v>
          </cell>
          <cell r="O4054">
            <v>5.9690176982000001</v>
          </cell>
          <cell r="P4054">
            <v>-0.1015290772</v>
          </cell>
          <cell r="Q4054">
            <v>1760.2465863</v>
          </cell>
          <cell r="R4054">
            <v>0</v>
          </cell>
        </row>
        <row r="4055">
          <cell r="E4055" t="str">
            <v>REM0002991</v>
          </cell>
          <cell r="F4055" t="str">
            <v>一汽MV3右后视镜镜杆</v>
          </cell>
          <cell r="H4055" t="str">
            <v>EA</v>
          </cell>
          <cell r="I4055">
            <v>1270</v>
          </cell>
          <cell r="J4055">
            <v>5.9092330864999996</v>
          </cell>
          <cell r="K4055">
            <v>6.2180684982000001</v>
          </cell>
          <cell r="L4055">
            <v>7504.7260198550002</v>
          </cell>
          <cell r="M4055">
            <v>300</v>
          </cell>
          <cell r="N4055">
            <v>6.1050275398</v>
          </cell>
          <cell r="O4055">
            <v>6.2180684982000001</v>
          </cell>
          <cell r="P4055">
            <v>-0.1130409584</v>
          </cell>
          <cell r="Q4055">
            <v>1831.50826194</v>
          </cell>
          <cell r="R4055">
            <v>0</v>
          </cell>
        </row>
        <row r="4056">
          <cell r="E4056" t="str">
            <v>REM0002993</v>
          </cell>
          <cell r="F4056" t="str">
            <v>MV3镜杆堵头</v>
          </cell>
          <cell r="H4056" t="str">
            <v>EA</v>
          </cell>
          <cell r="I4056">
            <v>47</v>
          </cell>
          <cell r="J4056">
            <v>2.68531454E-2</v>
          </cell>
          <cell r="K4056">
            <v>2.9100000000000001E-2</v>
          </cell>
          <cell r="L4056">
            <v>1.2620978338</v>
          </cell>
          <cell r="M4056">
            <v>553</v>
          </cell>
          <cell r="N4056">
            <v>2.9100000000000001E-2</v>
          </cell>
          <cell r="O4056">
            <v>2.9100000000000001E-2</v>
          </cell>
          <cell r="P4056">
            <v>0</v>
          </cell>
          <cell r="Q4056">
            <v>16.092300000000002</v>
          </cell>
          <cell r="R4056">
            <v>-600</v>
          </cell>
        </row>
        <row r="4057">
          <cell r="E4057" t="str">
            <v>REM0002994</v>
          </cell>
          <cell r="F4057" t="str">
            <v>MV3镜杆丝堵</v>
          </cell>
          <cell r="H4057" t="str">
            <v>EA</v>
          </cell>
          <cell r="I4057">
            <v>113</v>
          </cell>
          <cell r="J4057">
            <v>2.68531454E-2</v>
          </cell>
          <cell r="K4057">
            <v>2.9100000000000001E-2</v>
          </cell>
          <cell r="L4057">
            <v>3.0344054302000001</v>
          </cell>
          <cell r="M4057">
            <v>515</v>
          </cell>
          <cell r="N4057">
            <v>2.7754910000000001E-2</v>
          </cell>
          <cell r="O4057">
            <v>2.9100000000000001E-2</v>
          </cell>
          <cell r="P4057">
            <v>-1.34509E-3</v>
          </cell>
          <cell r="Q4057">
            <v>14.29377865</v>
          </cell>
          <cell r="R4057">
            <v>-600</v>
          </cell>
        </row>
        <row r="4058">
          <cell r="E4058" t="str">
            <v>REM0002995</v>
          </cell>
          <cell r="F4058" t="str">
            <v>奥铃升级左长支杆</v>
          </cell>
          <cell r="H4058" t="str">
            <v>EA</v>
          </cell>
          <cell r="I4058">
            <v>3267</v>
          </cell>
          <cell r="J4058">
            <v>5.5413740723</v>
          </cell>
          <cell r="K4058">
            <v>5.785962059</v>
          </cell>
          <cell r="L4058">
            <v>18103.669094204099</v>
          </cell>
          <cell r="M4058">
            <v>408</v>
          </cell>
          <cell r="N4058">
            <v>5.7243376708999998</v>
          </cell>
          <cell r="O4058">
            <v>5.785962059</v>
          </cell>
          <cell r="P4058">
            <v>-6.1624388099999997E-2</v>
          </cell>
          <cell r="Q4058">
            <v>2335.5297697271999</v>
          </cell>
          <cell r="R4058">
            <v>0</v>
          </cell>
        </row>
        <row r="4059">
          <cell r="E4059" t="str">
            <v>REM0002999</v>
          </cell>
          <cell r="F4059" t="str">
            <v>奥铃升级右长支杆</v>
          </cell>
          <cell r="H4059" t="str">
            <v>EA</v>
          </cell>
          <cell r="I4059">
            <v>3050</v>
          </cell>
          <cell r="J4059">
            <v>5.5413740723</v>
          </cell>
          <cell r="K4059">
            <v>5.785962059</v>
          </cell>
          <cell r="L4059">
            <v>16901.190920515</v>
          </cell>
          <cell r="M4059">
            <v>413</v>
          </cell>
          <cell r="N4059">
            <v>5.7243376708999998</v>
          </cell>
          <cell r="O4059">
            <v>5.785962059</v>
          </cell>
          <cell r="P4059">
            <v>-6.1624388099999997E-2</v>
          </cell>
          <cell r="Q4059">
            <v>2364.1514580817002</v>
          </cell>
          <cell r="R4059">
            <v>0</v>
          </cell>
        </row>
        <row r="4060">
          <cell r="E4060" t="str">
            <v>REM0003001</v>
          </cell>
          <cell r="F4060" t="str">
            <v>奥铃升级左短支杆</v>
          </cell>
          <cell r="H4060" t="str">
            <v>EA</v>
          </cell>
          <cell r="I4060">
            <v>3451</v>
          </cell>
          <cell r="J4060">
            <v>3.2249302266000002</v>
          </cell>
          <cell r="K4060">
            <v>3.3000391040000001</v>
          </cell>
          <cell r="L4060">
            <v>11129.2342119966</v>
          </cell>
          <cell r="M4060">
            <v>400</v>
          </cell>
          <cell r="N4060">
            <v>3.0702341279000001</v>
          </cell>
          <cell r="O4060">
            <v>3.3000391040000001</v>
          </cell>
          <cell r="P4060">
            <v>-0.2298049761</v>
          </cell>
          <cell r="Q4060">
            <v>1228.09365116</v>
          </cell>
          <cell r="R4060">
            <v>0</v>
          </cell>
        </row>
        <row r="4061">
          <cell r="E4061" t="str">
            <v>REM0003004</v>
          </cell>
          <cell r="F4061" t="str">
            <v>奥铃升级右短支杆</v>
          </cell>
          <cell r="H4061" t="str">
            <v>EA</v>
          </cell>
          <cell r="I4061">
            <v>2797</v>
          </cell>
          <cell r="J4061">
            <v>3.2249302266000002</v>
          </cell>
          <cell r="K4061">
            <v>3.3000391040000001</v>
          </cell>
          <cell r="L4061">
            <v>9020.1298438001995</v>
          </cell>
          <cell r="M4061">
            <v>700</v>
          </cell>
          <cell r="N4061">
            <v>3.0702341279000001</v>
          </cell>
          <cell r="O4061">
            <v>3.3000391040000001</v>
          </cell>
          <cell r="P4061">
            <v>-0.2298049761</v>
          </cell>
          <cell r="Q4061">
            <v>2149.1638895299998</v>
          </cell>
          <cell r="R4061">
            <v>0</v>
          </cell>
        </row>
        <row r="4062">
          <cell r="E4062" t="str">
            <v>REM0003006</v>
          </cell>
          <cell r="F4062" t="str">
            <v>1580镜座</v>
          </cell>
          <cell r="H4062" t="str">
            <v>EA</v>
          </cell>
          <cell r="I4062">
            <v>1020</v>
          </cell>
          <cell r="J4062">
            <v>4.8319538026000002</v>
          </cell>
          <cell r="K4062">
            <v>5.2632000000000003</v>
          </cell>
          <cell r="L4062">
            <v>4928.5928786519999</v>
          </cell>
          <cell r="M4062">
            <v>2100</v>
          </cell>
          <cell r="N4062">
            <v>4.9390148676000001</v>
          </cell>
          <cell r="O4062">
            <v>5.2632000000000003</v>
          </cell>
          <cell r="P4062">
            <v>-0.32418513240000002</v>
          </cell>
          <cell r="Q4062">
            <v>10371.93122196</v>
          </cell>
          <cell r="R4062">
            <v>-2251</v>
          </cell>
        </row>
        <row r="4063">
          <cell r="E4063" t="str">
            <v>REM0003010</v>
          </cell>
          <cell r="F4063" t="str">
            <v>奥驰左镜座</v>
          </cell>
          <cell r="H4063" t="str">
            <v>EA</v>
          </cell>
          <cell r="I4063">
            <v>2193</v>
          </cell>
          <cell r="J4063">
            <v>9.3204849696000007</v>
          </cell>
          <cell r="K4063">
            <v>9.8553385085999992</v>
          </cell>
          <cell r="L4063">
            <v>20439.823538332799</v>
          </cell>
          <cell r="M4063">
            <v>200</v>
          </cell>
          <cell r="N4063">
            <v>9.6299851543999999</v>
          </cell>
          <cell r="O4063">
            <v>9.8553385085999992</v>
          </cell>
          <cell r="P4063">
            <v>-0.22535335419999999</v>
          </cell>
          <cell r="Q4063">
            <v>1925.99703088</v>
          </cell>
          <cell r="R4063">
            <v>0</v>
          </cell>
        </row>
        <row r="4064">
          <cell r="E4064" t="str">
            <v>REM0003011</v>
          </cell>
          <cell r="F4064" t="str">
            <v>奥驰左镜座连接板</v>
          </cell>
          <cell r="H4064" t="str">
            <v>EA</v>
          </cell>
          <cell r="I4064">
            <v>100</v>
          </cell>
          <cell r="J4064">
            <v>4.1866914394999997</v>
          </cell>
          <cell r="K4064">
            <v>4.5369999999999999</v>
          </cell>
          <cell r="L4064">
            <v>418.66914394999998</v>
          </cell>
          <cell r="M4064">
            <v>100</v>
          </cell>
          <cell r="N4064">
            <v>4.5369999999999999</v>
          </cell>
          <cell r="O4064">
            <v>4.5369999999999999</v>
          </cell>
          <cell r="P4064">
            <v>0</v>
          </cell>
          <cell r="Q4064">
            <v>453.7</v>
          </cell>
          <cell r="R4064">
            <v>-200</v>
          </cell>
        </row>
        <row r="4065">
          <cell r="E4065" t="str">
            <v>REM0003012</v>
          </cell>
          <cell r="F4065" t="str">
            <v>奥驰A镜座钣金</v>
          </cell>
          <cell r="H4065" t="str">
            <v>EA</v>
          </cell>
          <cell r="I4065">
            <v>274</v>
          </cell>
          <cell r="J4065">
            <v>2.8962639965000001</v>
          </cell>
          <cell r="K4065">
            <v>3.1385999999999998</v>
          </cell>
          <cell r="L4065">
            <v>793.57633504099999</v>
          </cell>
          <cell r="M4065">
            <v>579</v>
          </cell>
          <cell r="N4065">
            <v>2.9935244162000001</v>
          </cell>
          <cell r="O4065">
            <v>3.1385999999999998</v>
          </cell>
          <cell r="P4065">
            <v>-0.14507558379999999</v>
          </cell>
          <cell r="Q4065">
            <v>1733.2506369798</v>
          </cell>
          <cell r="R4065">
            <v>-400</v>
          </cell>
        </row>
        <row r="4066">
          <cell r="E4066" t="str">
            <v>REM0003014</v>
          </cell>
          <cell r="F4066" t="str">
            <v>奥驰右镜座</v>
          </cell>
          <cell r="H4066" t="str">
            <v>EA</v>
          </cell>
          <cell r="I4066">
            <v>2000</v>
          </cell>
          <cell r="J4066">
            <v>9.3204849696000007</v>
          </cell>
          <cell r="K4066">
            <v>9.8553385085999992</v>
          </cell>
          <cell r="L4066">
            <v>18640.9699392</v>
          </cell>
          <cell r="M4066">
            <v>200</v>
          </cell>
          <cell r="N4066">
            <v>9.6299851543999999</v>
          </cell>
          <cell r="O4066">
            <v>9.8553385085999992</v>
          </cell>
          <cell r="P4066">
            <v>-0.22535335419999999</v>
          </cell>
          <cell r="Q4066">
            <v>1925.99703088</v>
          </cell>
          <cell r="R4066">
            <v>0</v>
          </cell>
        </row>
        <row r="4067">
          <cell r="E4067" t="str">
            <v>REM0003015</v>
          </cell>
          <cell r="F4067" t="str">
            <v>奥驰右镜座连接板</v>
          </cell>
          <cell r="H4067" t="str">
            <v>EA</v>
          </cell>
          <cell r="I4067">
            <v>0</v>
          </cell>
          <cell r="J4067">
            <v>4.5369999999999999</v>
          </cell>
          <cell r="K4067">
            <v>4.5369999999999999</v>
          </cell>
          <cell r="L4067">
            <v>0</v>
          </cell>
          <cell r="M4067">
            <v>200</v>
          </cell>
          <cell r="N4067">
            <v>4.5369999999999999</v>
          </cell>
          <cell r="O4067">
            <v>4.5369999999999999</v>
          </cell>
          <cell r="P4067">
            <v>0</v>
          </cell>
          <cell r="Q4067">
            <v>907.4</v>
          </cell>
          <cell r="R4067">
            <v>-200</v>
          </cell>
        </row>
        <row r="4068">
          <cell r="E4068" t="str">
            <v>REM0003018</v>
          </cell>
          <cell r="F4068" t="str">
            <v>豪泺左镜杆</v>
          </cell>
          <cell r="H4068" t="str">
            <v>EA</v>
          </cell>
          <cell r="I4068">
            <v>142</v>
          </cell>
          <cell r="J4068">
            <v>10.224132424800001</v>
          </cell>
          <cell r="K4068">
            <v>10.838627796999999</v>
          </cell>
          <cell r="L4068">
            <v>1451.8268043216001</v>
          </cell>
          <cell r="M4068">
            <v>0</v>
          </cell>
          <cell r="N4068">
            <v>8.6118782801999991</v>
          </cell>
          <cell r="O4068">
            <v>10.838627796999999</v>
          </cell>
          <cell r="P4068">
            <v>-2.2267495168</v>
          </cell>
          <cell r="Q4068">
            <v>0</v>
          </cell>
          <cell r="R4068">
            <v>0</v>
          </cell>
        </row>
        <row r="4069">
          <cell r="E4069" t="str">
            <v>REM0003020</v>
          </cell>
          <cell r="F4069" t="str">
            <v>豪泺经济型镜座（带齿）</v>
          </cell>
          <cell r="H4069" t="str">
            <v>EA</v>
          </cell>
          <cell r="I4069">
            <v>110</v>
          </cell>
          <cell r="J4069">
            <v>1.4856894903</v>
          </cell>
          <cell r="K4069">
            <v>1.61</v>
          </cell>
          <cell r="L4069">
            <v>163.42584393300001</v>
          </cell>
          <cell r="M4069">
            <v>378</v>
          </cell>
          <cell r="N4069">
            <v>1.5355809309999999</v>
          </cell>
          <cell r="O4069">
            <v>1.61</v>
          </cell>
          <cell r="P4069">
            <v>-7.4419069000000004E-2</v>
          </cell>
          <cell r="Q4069">
            <v>580.44959191800001</v>
          </cell>
          <cell r="R4069">
            <v>0</v>
          </cell>
        </row>
        <row r="4070">
          <cell r="E4070" t="str">
            <v>REM0003021</v>
          </cell>
          <cell r="F4070" t="str">
            <v>豪泺经济型镜座（不带齿）</v>
          </cell>
          <cell r="H4070" t="str">
            <v>EA</v>
          </cell>
          <cell r="I4070">
            <v>200</v>
          </cell>
          <cell r="J4070">
            <v>1.4856894903</v>
          </cell>
          <cell r="K4070">
            <v>1.61</v>
          </cell>
          <cell r="L4070">
            <v>297.13789806</v>
          </cell>
          <cell r="M4070">
            <v>257</v>
          </cell>
          <cell r="N4070">
            <v>1.5355809309999999</v>
          </cell>
          <cell r="O4070">
            <v>1.61</v>
          </cell>
          <cell r="P4070">
            <v>-7.4419069000000004E-2</v>
          </cell>
          <cell r="Q4070">
            <v>394.64429926700001</v>
          </cell>
          <cell r="R4070">
            <v>0</v>
          </cell>
        </row>
        <row r="4071">
          <cell r="E4071" t="str">
            <v>REM0003022</v>
          </cell>
          <cell r="F4071" t="str">
            <v>豪泺右镜杆</v>
          </cell>
          <cell r="H4071" t="str">
            <v>EA</v>
          </cell>
          <cell r="I4071">
            <v>142</v>
          </cell>
          <cell r="J4071">
            <v>9.9196122186999993</v>
          </cell>
          <cell r="K4071">
            <v>10.508627797000001</v>
          </cell>
          <cell r="L4071">
            <v>1408.5849350553999</v>
          </cell>
          <cell r="M4071">
            <v>0</v>
          </cell>
          <cell r="N4071">
            <v>8.6118782801999991</v>
          </cell>
          <cell r="O4071">
            <v>10.508627797000001</v>
          </cell>
          <cell r="P4071">
            <v>-1.8967495167999999</v>
          </cell>
          <cell r="Q4071">
            <v>0</v>
          </cell>
          <cell r="R4071">
            <v>0</v>
          </cell>
        </row>
        <row r="4072">
          <cell r="E4072" t="str">
            <v>REM0003026</v>
          </cell>
          <cell r="F4072" t="str">
            <v>低速牵引车左镜杆</v>
          </cell>
          <cell r="H4072" t="str">
            <v>EA</v>
          </cell>
          <cell r="I4072">
            <v>603</v>
          </cell>
          <cell r="J4072">
            <v>13.0273566057</v>
          </cell>
          <cell r="K4072">
            <v>13.922042259199999</v>
          </cell>
          <cell r="L4072">
            <v>7855.4960332371002</v>
          </cell>
          <cell r="M4072">
            <v>0</v>
          </cell>
          <cell r="N4072">
            <v>13.551965947799999</v>
          </cell>
          <cell r="O4072">
            <v>13.922042259199999</v>
          </cell>
          <cell r="P4072">
            <v>-0.37007631140000002</v>
          </cell>
          <cell r="Q4072">
            <v>0</v>
          </cell>
          <cell r="R4072">
            <v>0</v>
          </cell>
        </row>
        <row r="4073">
          <cell r="E4073" t="str">
            <v>REM0003029</v>
          </cell>
          <cell r="F4073" t="str">
            <v>金王子镜座</v>
          </cell>
          <cell r="H4073" t="str">
            <v>EA</v>
          </cell>
          <cell r="I4073">
            <v>228</v>
          </cell>
          <cell r="J4073">
            <v>2.7683655099000002</v>
          </cell>
          <cell r="K4073">
            <v>3</v>
          </cell>
          <cell r="L4073">
            <v>631.18733625719995</v>
          </cell>
          <cell r="M4073">
            <v>0</v>
          </cell>
          <cell r="N4073">
            <v>2.8613309274000001</v>
          </cell>
          <cell r="O4073">
            <v>3</v>
          </cell>
          <cell r="P4073">
            <v>-0.1386690726</v>
          </cell>
          <cell r="Q4073">
            <v>0</v>
          </cell>
          <cell r="R4073">
            <v>0</v>
          </cell>
        </row>
        <row r="4074">
          <cell r="E4074" t="str">
            <v>REM0003084</v>
          </cell>
          <cell r="F4074" t="str">
            <v>低速牵引车右镜杆</v>
          </cell>
          <cell r="H4074" t="str">
            <v>EA</v>
          </cell>
          <cell r="I4074">
            <v>724</v>
          </cell>
          <cell r="J4074">
            <v>12.194738706000001</v>
          </cell>
          <cell r="K4074">
            <v>12.925433994</v>
          </cell>
          <cell r="L4074">
            <v>8828.9908231440004</v>
          </cell>
          <cell r="M4074">
            <v>0</v>
          </cell>
          <cell r="N4074">
            <v>12.2810782032</v>
          </cell>
          <cell r="O4074">
            <v>12.925433994</v>
          </cell>
          <cell r="P4074">
            <v>-0.64435579080000005</v>
          </cell>
          <cell r="Q4074">
            <v>0</v>
          </cell>
          <cell r="R4074">
            <v>0</v>
          </cell>
        </row>
        <row r="4075">
          <cell r="E4075" t="str">
            <v>REM0003089</v>
          </cell>
          <cell r="F4075" t="str">
            <v>捷运窄车左镜杆</v>
          </cell>
          <cell r="H4075" t="str">
            <v>EA</v>
          </cell>
          <cell r="I4075">
            <v>2811</v>
          </cell>
          <cell r="J4075">
            <v>4.7124693502000001</v>
          </cell>
          <cell r="K4075">
            <v>5.0677722000000003</v>
          </cell>
          <cell r="L4075">
            <v>13246.751343412199</v>
          </cell>
          <cell r="M4075">
            <v>0</v>
          </cell>
          <cell r="N4075">
            <v>4.8701653500999997</v>
          </cell>
          <cell r="O4075">
            <v>5.0677722000000003</v>
          </cell>
          <cell r="P4075">
            <v>-0.19760684989999999</v>
          </cell>
          <cell r="Q4075">
            <v>0</v>
          </cell>
          <cell r="R4075">
            <v>0</v>
          </cell>
        </row>
        <row r="4076">
          <cell r="E4076" t="str">
            <v>REM0003090</v>
          </cell>
          <cell r="F4076" t="str">
            <v>捷运窄车右镜杆</v>
          </cell>
          <cell r="H4076" t="str">
            <v>EA</v>
          </cell>
          <cell r="I4076">
            <v>2708</v>
          </cell>
          <cell r="J4076">
            <v>4.7124693502000001</v>
          </cell>
          <cell r="K4076">
            <v>5.0677722000000003</v>
          </cell>
          <cell r="L4076">
            <v>12761.367000341599</v>
          </cell>
          <cell r="M4076">
            <v>0</v>
          </cell>
          <cell r="N4076">
            <v>4.8701653500999997</v>
          </cell>
          <cell r="O4076">
            <v>5.0677722000000003</v>
          </cell>
          <cell r="P4076">
            <v>-0.19760684989999999</v>
          </cell>
          <cell r="Q4076">
            <v>0</v>
          </cell>
          <cell r="R4076">
            <v>0</v>
          </cell>
        </row>
        <row r="4077">
          <cell r="E4077" t="str">
            <v>REM0003094</v>
          </cell>
          <cell r="F4077" t="str">
            <v>豪泺镜体镶件电泳</v>
          </cell>
          <cell r="H4077" t="str">
            <v>Ea</v>
          </cell>
          <cell r="I4077">
            <v>1607</v>
          </cell>
          <cell r="J4077">
            <v>3.1312374183</v>
          </cell>
          <cell r="K4077">
            <v>3.2873507255000001</v>
          </cell>
          <cell r="L4077">
            <v>5031.8985312081004</v>
          </cell>
          <cell r="M4077">
            <v>647</v>
          </cell>
          <cell r="N4077">
            <v>3.2440766805000001</v>
          </cell>
          <cell r="O4077">
            <v>3.2873507255000001</v>
          </cell>
          <cell r="P4077">
            <v>-4.3274044999999997E-2</v>
          </cell>
          <cell r="Q4077">
            <v>2098.9176122835001</v>
          </cell>
          <cell r="R4077">
            <v>0</v>
          </cell>
        </row>
        <row r="4078">
          <cell r="E4078" t="str">
            <v>REM0003095</v>
          </cell>
          <cell r="F4078" t="str">
            <v>濠乐热墩件不带齿</v>
          </cell>
          <cell r="H4078" t="str">
            <v>EA</v>
          </cell>
          <cell r="I4078">
            <v>0</v>
          </cell>
          <cell r="J4078">
            <v>2.5299999999999998</v>
          </cell>
          <cell r="K4078">
            <v>2.5299999999999998</v>
          </cell>
          <cell r="L4078">
            <v>0</v>
          </cell>
          <cell r="M4078">
            <v>298</v>
          </cell>
          <cell r="N4078">
            <v>2.4130557488000002</v>
          </cell>
          <cell r="O4078">
            <v>2.5299999999999998</v>
          </cell>
          <cell r="P4078">
            <v>-0.1169442512</v>
          </cell>
          <cell r="Q4078">
            <v>719.0906131424</v>
          </cell>
          <cell r="R4078">
            <v>-243</v>
          </cell>
        </row>
        <row r="4079">
          <cell r="E4079" t="str">
            <v>REM0003097</v>
          </cell>
          <cell r="F4079" t="str">
            <v>豪泺镜体镶件3电泳</v>
          </cell>
          <cell r="H4079" t="str">
            <v>Ea</v>
          </cell>
          <cell r="I4079">
            <v>900</v>
          </cell>
          <cell r="J4079">
            <v>3.1312374183</v>
          </cell>
          <cell r="K4079">
            <v>3.2873507255000001</v>
          </cell>
          <cell r="L4079">
            <v>2818.11367647</v>
          </cell>
          <cell r="M4079">
            <v>360</v>
          </cell>
          <cell r="N4079">
            <v>3.2440766805000001</v>
          </cell>
          <cell r="O4079">
            <v>3.2873507255000001</v>
          </cell>
          <cell r="P4079">
            <v>-4.3274044999999997E-2</v>
          </cell>
          <cell r="Q4079">
            <v>1167.8676049799999</v>
          </cell>
          <cell r="R4079">
            <v>0</v>
          </cell>
        </row>
        <row r="4080">
          <cell r="E4080" t="str">
            <v>REM0003098</v>
          </cell>
          <cell r="F4080" t="str">
            <v>濠乐热墩件带齿</v>
          </cell>
          <cell r="H4080" t="str">
            <v>EA</v>
          </cell>
          <cell r="I4080">
            <v>33</v>
          </cell>
          <cell r="J4080">
            <v>2.3346549133000001</v>
          </cell>
          <cell r="K4080">
            <v>2.5299999999999998</v>
          </cell>
          <cell r="L4080">
            <v>77.043612138900002</v>
          </cell>
          <cell r="M4080">
            <v>859</v>
          </cell>
          <cell r="N4080">
            <v>2.4130557488000002</v>
          </cell>
          <cell r="O4080">
            <v>2.5299999999999998</v>
          </cell>
          <cell r="P4080">
            <v>-0.1169442512</v>
          </cell>
          <cell r="Q4080">
            <v>2072.8148882191999</v>
          </cell>
          <cell r="R4080">
            <v>0</v>
          </cell>
        </row>
        <row r="4081">
          <cell r="E4081" t="str">
            <v>REM0003099</v>
          </cell>
          <cell r="F4081" t="str">
            <v>豪泺镜体镶件4电泳</v>
          </cell>
          <cell r="H4081" t="str">
            <v>Ea</v>
          </cell>
          <cell r="I4081">
            <v>920</v>
          </cell>
          <cell r="J4081">
            <v>3.1312374183</v>
          </cell>
          <cell r="K4081">
            <v>3.2873507255000001</v>
          </cell>
          <cell r="L4081">
            <v>2880.7384248359999</v>
          </cell>
          <cell r="M4081">
            <v>360</v>
          </cell>
          <cell r="N4081">
            <v>3.2440766805000001</v>
          </cell>
          <cell r="O4081">
            <v>3.2873507255000001</v>
          </cell>
          <cell r="P4081">
            <v>-4.3274044999999997E-2</v>
          </cell>
          <cell r="Q4081">
            <v>1167.8676049799999</v>
          </cell>
          <cell r="R4081">
            <v>0</v>
          </cell>
        </row>
        <row r="4082">
          <cell r="E4082" t="str">
            <v>REM0003136</v>
          </cell>
          <cell r="F4082" t="str">
            <v>捷运连接杆左</v>
          </cell>
          <cell r="H4082" t="str">
            <v>EA</v>
          </cell>
          <cell r="I4082">
            <v>2908</v>
          </cell>
          <cell r="J4082">
            <v>5.7026909782999997</v>
          </cell>
          <cell r="K4082">
            <v>5.9747198562000001</v>
          </cell>
          <cell r="L4082">
            <v>16583.4253648964</v>
          </cell>
          <cell r="M4082">
            <v>0</v>
          </cell>
          <cell r="N4082">
            <v>5.8912715963000002</v>
          </cell>
          <cell r="O4082">
            <v>5.9747198562000001</v>
          </cell>
          <cell r="P4082">
            <v>-8.3448259900000002E-2</v>
          </cell>
          <cell r="Q4082">
            <v>0</v>
          </cell>
          <cell r="R4082">
            <v>0</v>
          </cell>
        </row>
        <row r="4083">
          <cell r="E4083" t="str">
            <v>REM0003144</v>
          </cell>
          <cell r="F4083" t="str">
            <v>捷运连接杆右</v>
          </cell>
          <cell r="H4083" t="str">
            <v>EA</v>
          </cell>
          <cell r="I4083">
            <v>2946</v>
          </cell>
          <cell r="J4083">
            <v>5.7026909782999997</v>
          </cell>
          <cell r="K4083">
            <v>5.9747198562000001</v>
          </cell>
          <cell r="L4083">
            <v>16800.127622071799</v>
          </cell>
          <cell r="M4083">
            <v>0</v>
          </cell>
          <cell r="N4083">
            <v>5.8912715963000002</v>
          </cell>
          <cell r="O4083">
            <v>5.9747198562000001</v>
          </cell>
          <cell r="P4083">
            <v>-8.3448259900000002E-2</v>
          </cell>
          <cell r="Q4083">
            <v>0</v>
          </cell>
          <cell r="R4083">
            <v>0</v>
          </cell>
        </row>
        <row r="4084">
          <cell r="E4084" t="str">
            <v>REM0003155</v>
          </cell>
          <cell r="F4084" t="str">
            <v>1780镜座右总成</v>
          </cell>
          <cell r="H4084" t="str">
            <v>EA</v>
          </cell>
          <cell r="I4084">
            <v>314</v>
          </cell>
          <cell r="J4084">
            <v>8.2963931692999999</v>
          </cell>
          <cell r="K4084">
            <v>9.0191999999999997</v>
          </cell>
          <cell r="L4084">
            <v>2605.0674551602001</v>
          </cell>
          <cell r="M4084">
            <v>1100</v>
          </cell>
          <cell r="N4084">
            <v>8.5163444017999996</v>
          </cell>
          <cell r="O4084">
            <v>9.0191999999999997</v>
          </cell>
          <cell r="P4084">
            <v>-0.50285559820000003</v>
          </cell>
          <cell r="Q4084">
            <v>9367.9788419800007</v>
          </cell>
          <cell r="R4084">
            <v>-996</v>
          </cell>
        </row>
        <row r="4085">
          <cell r="E4085" t="str">
            <v>REM0003156</v>
          </cell>
          <cell r="F4085" t="str">
            <v>1780左旋转轴总成</v>
          </cell>
          <cell r="H4085" t="str">
            <v>EA</v>
          </cell>
          <cell r="I4085">
            <v>400</v>
          </cell>
          <cell r="J4085">
            <v>8.2963931692999999</v>
          </cell>
          <cell r="K4085">
            <v>9.0191999999999997</v>
          </cell>
          <cell r="L4085">
            <v>3318.5572677199998</v>
          </cell>
          <cell r="M4085">
            <v>1100</v>
          </cell>
          <cell r="N4085">
            <v>8.5163444017999996</v>
          </cell>
          <cell r="O4085">
            <v>9.0191999999999997</v>
          </cell>
          <cell r="P4085">
            <v>-0.50285559820000003</v>
          </cell>
          <cell r="Q4085">
            <v>9367.9788419800007</v>
          </cell>
          <cell r="R4085">
            <v>-606</v>
          </cell>
        </row>
        <row r="4086">
          <cell r="E4086" t="str">
            <v>REM0003157</v>
          </cell>
          <cell r="F4086" t="str">
            <v>1780-32右镜杆</v>
          </cell>
          <cell r="H4086" t="str">
            <v>EA</v>
          </cell>
          <cell r="I4086">
            <v>3999</v>
          </cell>
          <cell r="J4086">
            <v>15.964242968600001</v>
          </cell>
          <cell r="K4086">
            <v>16.805857247599999</v>
          </cell>
          <cell r="L4086">
            <v>63841.007631431399</v>
          </cell>
          <cell r="M4086">
            <v>0</v>
          </cell>
          <cell r="N4086">
            <v>16.274127780600001</v>
          </cell>
          <cell r="O4086">
            <v>16.805857247599999</v>
          </cell>
          <cell r="P4086">
            <v>-0.53172946700000001</v>
          </cell>
          <cell r="Q4086">
            <v>0</v>
          </cell>
          <cell r="R4086">
            <v>0</v>
          </cell>
        </row>
        <row r="4087">
          <cell r="E4087" t="str">
            <v>REM0003158</v>
          </cell>
          <cell r="F4087" t="str">
            <v>奥驰V左旋转轴总成</v>
          </cell>
          <cell r="H4087" t="str">
            <v>EA</v>
          </cell>
          <cell r="I4087">
            <v>169</v>
          </cell>
          <cell r="J4087">
            <v>0.17348423860000001</v>
          </cell>
          <cell r="K4087">
            <v>0.188</v>
          </cell>
          <cell r="L4087">
            <v>29.318836323399999</v>
          </cell>
          <cell r="M4087">
            <v>0</v>
          </cell>
          <cell r="N4087">
            <v>0.1793100715</v>
          </cell>
          <cell r="O4087">
            <v>0.188</v>
          </cell>
          <cell r="P4087">
            <v>-8.6899284999999993E-3</v>
          </cell>
          <cell r="Q4087">
            <v>0</v>
          </cell>
          <cell r="R4087">
            <v>-104</v>
          </cell>
        </row>
        <row r="4088">
          <cell r="E4088" t="str">
            <v>REM0003159</v>
          </cell>
          <cell r="F4088" t="str">
            <v>奥驰V右旋转轴总成</v>
          </cell>
          <cell r="H4088" t="str">
            <v>EA</v>
          </cell>
          <cell r="I4088">
            <v>602</v>
          </cell>
          <cell r="J4088">
            <v>8.0911360283999993</v>
          </cell>
          <cell r="K4088">
            <v>8.7934000000000001</v>
          </cell>
          <cell r="L4088">
            <v>4870.8638890968004</v>
          </cell>
          <cell r="M4088">
            <v>0</v>
          </cell>
          <cell r="N4088">
            <v>8.3110951345000004</v>
          </cell>
          <cell r="O4088">
            <v>8.7934000000000001</v>
          </cell>
          <cell r="P4088">
            <v>-0.48230486550000001</v>
          </cell>
          <cell r="Q4088">
            <v>0</v>
          </cell>
          <cell r="R4088">
            <v>-97</v>
          </cell>
        </row>
        <row r="4089">
          <cell r="E4089" t="str">
            <v>REM0003161</v>
          </cell>
          <cell r="F4089" t="str">
            <v>奥驰A铸件新</v>
          </cell>
          <cell r="H4089" t="str">
            <v>EA</v>
          </cell>
          <cell r="I4089">
            <v>3191</v>
          </cell>
          <cell r="J4089">
            <v>7.7421955427000002</v>
          </cell>
          <cell r="K4089">
            <v>8.39</v>
          </cell>
          <cell r="L4089">
            <v>24705.3459767557</v>
          </cell>
          <cell r="M4089">
            <v>0</v>
          </cell>
          <cell r="N4089">
            <v>8.0021888269999994</v>
          </cell>
          <cell r="O4089">
            <v>8.39</v>
          </cell>
          <cell r="P4089">
            <v>-0.38781117300000001</v>
          </cell>
          <cell r="Q4089">
            <v>0</v>
          </cell>
          <cell r="R4089">
            <v>0</v>
          </cell>
        </row>
        <row r="4090">
          <cell r="E4090" t="str">
            <v>REM0003162</v>
          </cell>
          <cell r="F4090" t="str">
            <v>1029紧固件(440)</v>
          </cell>
          <cell r="G4090" t="str">
            <v>电泳</v>
          </cell>
          <cell r="H4090" t="str">
            <v>Ea</v>
          </cell>
          <cell r="I4090">
            <v>0</v>
          </cell>
          <cell r="J4090">
            <v>0</v>
          </cell>
          <cell r="K4090">
            <v>0</v>
          </cell>
          <cell r="L4090">
            <v>0</v>
          </cell>
          <cell r="M4090">
            <v>650</v>
          </cell>
          <cell r="N4090">
            <v>0.38928096649999999</v>
          </cell>
          <cell r="O4090">
            <v>0</v>
          </cell>
          <cell r="P4090">
            <v>0.38928096649999999</v>
          </cell>
          <cell r="Q4090">
            <v>253.032628225</v>
          </cell>
          <cell r="R4090">
            <v>0</v>
          </cell>
        </row>
        <row r="4091">
          <cell r="E4091" t="str">
            <v>REM0003171</v>
          </cell>
          <cell r="F4091" t="str">
            <v>奥驰W58右镜杆</v>
          </cell>
          <cell r="H4091" t="str">
            <v>EA</v>
          </cell>
          <cell r="I4091">
            <v>321</v>
          </cell>
          <cell r="J4091">
            <v>14.4344678809</v>
          </cell>
          <cell r="K4091">
            <v>15.4903121322</v>
          </cell>
          <cell r="L4091">
            <v>4633.4641897688998</v>
          </cell>
          <cell r="M4091">
            <v>0</v>
          </cell>
          <cell r="N4091">
            <v>14.8475442939</v>
          </cell>
          <cell r="O4091">
            <v>15.4903121322</v>
          </cell>
          <cell r="P4091">
            <v>-0.64276783829999995</v>
          </cell>
          <cell r="Q4091">
            <v>0</v>
          </cell>
          <cell r="R4091">
            <v>0</v>
          </cell>
        </row>
        <row r="4092">
          <cell r="E4092" t="str">
            <v>REM0003175</v>
          </cell>
          <cell r="F4092" t="str">
            <v>奥驰A 镜座总成新</v>
          </cell>
          <cell r="H4092" t="str">
            <v>EA</v>
          </cell>
          <cell r="I4092">
            <v>2945</v>
          </cell>
          <cell r="J4092">
            <v>9.7947669522999998</v>
          </cell>
          <cell r="K4092">
            <v>10.648</v>
          </cell>
          <cell r="L4092">
            <v>28845.5886745235</v>
          </cell>
          <cell r="M4092">
            <v>0</v>
          </cell>
          <cell r="N4092">
            <v>10.054681500299999</v>
          </cell>
          <cell r="O4092">
            <v>10.648</v>
          </cell>
          <cell r="P4092">
            <v>-0.59331849969999995</v>
          </cell>
          <cell r="Q4092">
            <v>0</v>
          </cell>
          <cell r="R4092">
            <v>-803</v>
          </cell>
        </row>
        <row r="4093">
          <cell r="E4093" t="str">
            <v>REM0003176</v>
          </cell>
          <cell r="F4093" t="str">
            <v>奥驰A镜座固定片L</v>
          </cell>
          <cell r="H4093" t="str">
            <v>EA</v>
          </cell>
          <cell r="I4093">
            <v>500</v>
          </cell>
          <cell r="J4093">
            <v>0.4839102911</v>
          </cell>
          <cell r="K4093">
            <v>0.52439999999999998</v>
          </cell>
          <cell r="L4093">
            <v>241.95514555</v>
          </cell>
          <cell r="M4093">
            <v>200</v>
          </cell>
          <cell r="N4093">
            <v>0.50016064609999999</v>
          </cell>
          <cell r="O4093">
            <v>0.52439999999999998</v>
          </cell>
          <cell r="P4093">
            <v>-2.42393539E-2</v>
          </cell>
          <cell r="Q4093">
            <v>100.03212922</v>
          </cell>
          <cell r="R4093">
            <v>-200</v>
          </cell>
        </row>
        <row r="4094">
          <cell r="E4094" t="str">
            <v>REM0003177</v>
          </cell>
          <cell r="F4094" t="str">
            <v>奥驰A镜座固定片R</v>
          </cell>
          <cell r="H4094" t="str">
            <v>EA</v>
          </cell>
          <cell r="I4094">
            <v>407</v>
          </cell>
          <cell r="J4094">
            <v>0.4839102911</v>
          </cell>
          <cell r="K4094">
            <v>0.52439999999999998</v>
          </cell>
          <cell r="L4094">
            <v>196.9514884777</v>
          </cell>
          <cell r="M4094">
            <v>200</v>
          </cell>
          <cell r="N4094">
            <v>0.50016064609999999</v>
          </cell>
          <cell r="O4094">
            <v>0.52439999999999998</v>
          </cell>
          <cell r="P4094">
            <v>-2.42393539E-2</v>
          </cell>
          <cell r="Q4094">
            <v>100.03212922</v>
          </cell>
          <cell r="R4094">
            <v>-263</v>
          </cell>
        </row>
        <row r="4095">
          <cell r="E4095" t="str">
            <v>REM0003240</v>
          </cell>
          <cell r="F4095" t="str">
            <v>欧马可镜杆铸件</v>
          </cell>
          <cell r="H4095" t="str">
            <v>EA</v>
          </cell>
          <cell r="I4095">
            <v>1675</v>
          </cell>
          <cell r="J4095">
            <v>4.7363965509000003</v>
          </cell>
          <cell r="K4095">
            <v>5.1326999999999998</v>
          </cell>
          <cell r="L4095">
            <v>7933.4642227574996</v>
          </cell>
          <cell r="M4095">
            <v>0</v>
          </cell>
          <cell r="N4095">
            <v>4.8954510837000003</v>
          </cell>
          <cell r="O4095">
            <v>5.1326999999999998</v>
          </cell>
          <cell r="P4095">
            <v>-0.2372489163</v>
          </cell>
          <cell r="Q4095">
            <v>0</v>
          </cell>
          <cell r="R4095">
            <v>-50</v>
          </cell>
        </row>
        <row r="4096">
          <cell r="E4096" t="str">
            <v>REM0003241</v>
          </cell>
          <cell r="F4096" t="str">
            <v>码头车前下视镜杆</v>
          </cell>
          <cell r="H4096" t="str">
            <v>EA</v>
          </cell>
          <cell r="I4096">
            <v>811</v>
          </cell>
          <cell r="J4096">
            <v>1.7885246474000001</v>
          </cell>
          <cell r="K4096">
            <v>1.7955220194999999</v>
          </cell>
          <cell r="L4096">
            <v>1450.4934890413999</v>
          </cell>
          <cell r="M4096">
            <v>0</v>
          </cell>
          <cell r="N4096">
            <v>1.8465527977</v>
          </cell>
          <cell r="O4096">
            <v>1.7955220194999999</v>
          </cell>
          <cell r="P4096">
            <v>5.1030778200000002E-2</v>
          </cell>
          <cell r="Q4096">
            <v>0</v>
          </cell>
          <cell r="R4096">
            <v>0</v>
          </cell>
        </row>
        <row r="4097">
          <cell r="E4097" t="str">
            <v>REM0003252</v>
          </cell>
          <cell r="F4097" t="str">
            <v>奥铃升级宽车左镜杆</v>
          </cell>
          <cell r="H4097" t="str">
            <v>EA</v>
          </cell>
          <cell r="I4097">
            <v>102</v>
          </cell>
          <cell r="J4097">
            <v>7.9462579487999996</v>
          </cell>
          <cell r="K4097">
            <v>8.4808600794999993</v>
          </cell>
          <cell r="L4097">
            <v>810.51831077760005</v>
          </cell>
          <cell r="M4097">
            <v>0</v>
          </cell>
          <cell r="N4097">
            <v>8.0517229873999998</v>
          </cell>
          <cell r="O4097">
            <v>8.4808600794999993</v>
          </cell>
          <cell r="P4097">
            <v>-0.42913709210000001</v>
          </cell>
          <cell r="Q4097">
            <v>0</v>
          </cell>
          <cell r="R4097">
            <v>0</v>
          </cell>
        </row>
        <row r="4098">
          <cell r="E4098" t="str">
            <v>REM0003255</v>
          </cell>
          <cell r="F4098" t="str">
            <v>奥铃升级宽车右镜杆</v>
          </cell>
          <cell r="H4098" t="str">
            <v>EA</v>
          </cell>
          <cell r="I4098">
            <v>101</v>
          </cell>
          <cell r="J4098">
            <v>8.0832810745000003</v>
          </cell>
          <cell r="K4098">
            <v>8.6099263794999992</v>
          </cell>
          <cell r="L4098">
            <v>816.41138852450001</v>
          </cell>
          <cell r="M4098">
            <v>0</v>
          </cell>
          <cell r="N4098">
            <v>8.1930711227999993</v>
          </cell>
          <cell r="O4098">
            <v>8.6099263794999992</v>
          </cell>
          <cell r="P4098">
            <v>-0.41685525670000001</v>
          </cell>
          <cell r="Q4098">
            <v>0</v>
          </cell>
          <cell r="R4098">
            <v>0</v>
          </cell>
        </row>
        <row r="4099">
          <cell r="E4099" t="str">
            <v>REM0003257</v>
          </cell>
          <cell r="F4099" t="str">
            <v>奥铃升级窄车左镜杆</v>
          </cell>
          <cell r="H4099" t="str">
            <v>EA</v>
          </cell>
          <cell r="I4099">
            <v>3711</v>
          </cell>
          <cell r="J4099">
            <v>7.1082937844999998</v>
          </cell>
          <cell r="K4099">
            <v>7.5533600195000004</v>
          </cell>
          <cell r="L4099">
            <v>26378.878234279498</v>
          </cell>
          <cell r="M4099">
            <v>800</v>
          </cell>
          <cell r="N4099">
            <v>7.1853424552999998</v>
          </cell>
          <cell r="O4099">
            <v>7.5533600195000004</v>
          </cell>
          <cell r="P4099">
            <v>-0.36801756419999998</v>
          </cell>
          <cell r="Q4099">
            <v>5748.2739642400002</v>
          </cell>
          <cell r="R4099">
            <v>0</v>
          </cell>
        </row>
        <row r="4100">
          <cell r="E4100" t="str">
            <v>REM0003259</v>
          </cell>
          <cell r="F4100" t="str">
            <v>奥铃升级窄车右镜杆</v>
          </cell>
          <cell r="H4100" t="str">
            <v>EA</v>
          </cell>
          <cell r="I4100">
            <v>2823</v>
          </cell>
          <cell r="J4100">
            <v>7.1082937844999998</v>
          </cell>
          <cell r="K4100">
            <v>7.5533600195000004</v>
          </cell>
          <cell r="L4100">
            <v>20066.713353643499</v>
          </cell>
          <cell r="M4100">
            <v>1100</v>
          </cell>
          <cell r="N4100">
            <v>7.1853424552999998</v>
          </cell>
          <cell r="O4100">
            <v>7.5533600195000004</v>
          </cell>
          <cell r="P4100">
            <v>-0.36801756419999998</v>
          </cell>
          <cell r="Q4100">
            <v>7903.8767008300001</v>
          </cell>
          <cell r="R4100">
            <v>0</v>
          </cell>
        </row>
        <row r="4101">
          <cell r="E4101" t="str">
            <v>REM0003375</v>
          </cell>
          <cell r="F4101" t="str">
            <v>欧马可镜杆铸件出口右</v>
          </cell>
          <cell r="H4101" t="str">
            <v>EA</v>
          </cell>
          <cell r="I4101">
            <v>1838</v>
          </cell>
          <cell r="J4101">
            <v>4.7363965509000003</v>
          </cell>
          <cell r="K4101">
            <v>5.1326999999999998</v>
          </cell>
          <cell r="L4101">
            <v>8705.4968605541999</v>
          </cell>
          <cell r="M4101">
            <v>0</v>
          </cell>
          <cell r="N4101">
            <v>4.8954510837000003</v>
          </cell>
          <cell r="O4101">
            <v>5.1326999999999998</v>
          </cell>
          <cell r="P4101">
            <v>-0.2372489163</v>
          </cell>
          <cell r="Q4101">
            <v>0</v>
          </cell>
          <cell r="R4101">
            <v>-50</v>
          </cell>
        </row>
        <row r="4102">
          <cell r="E4102" t="str">
            <v>REM0003426</v>
          </cell>
          <cell r="F4102" t="str">
            <v>一汽M46左镜杆焊接</v>
          </cell>
          <cell r="H4102" t="str">
            <v>EA</v>
          </cell>
          <cell r="I4102">
            <v>143</v>
          </cell>
          <cell r="J4102">
            <v>6.6124161355000002</v>
          </cell>
          <cell r="K4102">
            <v>6.9804107579999997</v>
          </cell>
          <cell r="L4102">
            <v>945.57550737650001</v>
          </cell>
          <cell r="M4102">
            <v>0</v>
          </cell>
          <cell r="N4102">
            <v>6.8318290081999997</v>
          </cell>
          <cell r="O4102">
            <v>6.9804107579999997</v>
          </cell>
          <cell r="P4102">
            <v>-0.1485817498</v>
          </cell>
          <cell r="Q4102">
            <v>0</v>
          </cell>
          <cell r="R4102">
            <v>0</v>
          </cell>
        </row>
        <row r="4103">
          <cell r="E4103" t="str">
            <v>REM0003427</v>
          </cell>
          <cell r="F4103" t="str">
            <v>一汽M46右镜杆焊接</v>
          </cell>
          <cell r="H4103" t="str">
            <v>EA</v>
          </cell>
          <cell r="I4103">
            <v>142</v>
          </cell>
          <cell r="J4103">
            <v>6.6124161355000002</v>
          </cell>
          <cell r="K4103">
            <v>6.9804107579999997</v>
          </cell>
          <cell r="L4103">
            <v>938.96309124100003</v>
          </cell>
          <cell r="M4103">
            <v>0</v>
          </cell>
          <cell r="N4103">
            <v>6.8318290081999997</v>
          </cell>
          <cell r="O4103">
            <v>6.9804107579999997</v>
          </cell>
          <cell r="P4103">
            <v>-0.1485817498</v>
          </cell>
          <cell r="Q4103">
            <v>0</v>
          </cell>
          <cell r="R4103">
            <v>0</v>
          </cell>
        </row>
        <row r="4104">
          <cell r="E4104" t="str">
            <v>REM0003443</v>
          </cell>
          <cell r="F4104" t="str">
            <v>ETX2280主镜杆毛坯</v>
          </cell>
          <cell r="H4104" t="str">
            <v>EA</v>
          </cell>
          <cell r="I4104">
            <v>1855</v>
          </cell>
          <cell r="J4104">
            <v>5.2819042698000001</v>
          </cell>
          <cell r="K4104">
            <v>5.6751668850000003</v>
          </cell>
          <cell r="L4104">
            <v>9797.9324204789991</v>
          </cell>
          <cell r="M4104">
            <v>201</v>
          </cell>
          <cell r="N4104">
            <v>5.4585848063000002</v>
          </cell>
          <cell r="O4104">
            <v>5.6751668850000003</v>
          </cell>
          <cell r="P4104">
            <v>-0.21658207870000001</v>
          </cell>
          <cell r="Q4104">
            <v>1097.1755460663001</v>
          </cell>
          <cell r="R4104">
            <v>0</v>
          </cell>
        </row>
        <row r="4105">
          <cell r="E4105" t="str">
            <v>REM0003493</v>
          </cell>
          <cell r="F4105" t="str">
            <v>豪泺镜体镶件焊接</v>
          </cell>
          <cell r="H4105" t="str">
            <v>EA</v>
          </cell>
          <cell r="I4105">
            <v>0</v>
          </cell>
          <cell r="J4105">
            <v>0</v>
          </cell>
          <cell r="K4105">
            <v>0</v>
          </cell>
          <cell r="L4105">
            <v>0</v>
          </cell>
          <cell r="M4105">
            <v>647</v>
          </cell>
          <cell r="N4105">
            <v>3.1902921155000001</v>
          </cell>
          <cell r="O4105">
            <v>0</v>
          </cell>
          <cell r="P4105">
            <v>3.1902921155000001</v>
          </cell>
          <cell r="Q4105">
            <v>2064.1189987285002</v>
          </cell>
          <cell r="R4105">
            <v>-647</v>
          </cell>
        </row>
        <row r="4106">
          <cell r="E4106" t="str">
            <v>REM0003494</v>
          </cell>
          <cell r="F4106" t="str">
            <v>豪泺镜体镶件3焊接</v>
          </cell>
          <cell r="H4106" t="str">
            <v>EA</v>
          </cell>
          <cell r="I4106">
            <v>0</v>
          </cell>
          <cell r="J4106">
            <v>0</v>
          </cell>
          <cell r="K4106">
            <v>0</v>
          </cell>
          <cell r="L4106">
            <v>0</v>
          </cell>
          <cell r="M4106">
            <v>360</v>
          </cell>
          <cell r="N4106">
            <v>3.1902921155000001</v>
          </cell>
          <cell r="O4106">
            <v>0</v>
          </cell>
          <cell r="P4106">
            <v>3.1902921155000001</v>
          </cell>
          <cell r="Q4106">
            <v>1148.50516158</v>
          </cell>
          <cell r="R4106">
            <v>-360</v>
          </cell>
        </row>
        <row r="4107">
          <cell r="E4107" t="str">
            <v>REM0003495</v>
          </cell>
          <cell r="F4107" t="str">
            <v>豪泺镜体镶件4焊接</v>
          </cell>
          <cell r="H4107" t="str">
            <v>EA</v>
          </cell>
          <cell r="I4107">
            <v>0</v>
          </cell>
          <cell r="J4107">
            <v>0</v>
          </cell>
          <cell r="K4107">
            <v>0</v>
          </cell>
          <cell r="L4107">
            <v>0</v>
          </cell>
          <cell r="M4107">
            <v>360</v>
          </cell>
          <cell r="N4107">
            <v>3.1902921155000001</v>
          </cell>
          <cell r="O4107">
            <v>0</v>
          </cell>
          <cell r="P4107">
            <v>3.1902921155000001</v>
          </cell>
          <cell r="Q4107">
            <v>1148.50516158</v>
          </cell>
          <cell r="R4107">
            <v>-360</v>
          </cell>
        </row>
        <row r="4108">
          <cell r="E4108" t="str">
            <v>REM0003496</v>
          </cell>
          <cell r="F4108" t="str">
            <v>1029紧固件（440）</v>
          </cell>
          <cell r="G4108" t="str">
            <v>冲压</v>
          </cell>
          <cell r="H4108" t="str">
            <v>EA</v>
          </cell>
          <cell r="I4108">
            <v>0</v>
          </cell>
          <cell r="J4108">
            <v>0</v>
          </cell>
          <cell r="K4108">
            <v>0</v>
          </cell>
          <cell r="L4108">
            <v>0</v>
          </cell>
          <cell r="M4108">
            <v>3040</v>
          </cell>
          <cell r="N4108">
            <v>0.29088002819999997</v>
          </cell>
          <cell r="O4108">
            <v>0</v>
          </cell>
          <cell r="P4108">
            <v>0.29088002819999997</v>
          </cell>
          <cell r="Q4108">
            <v>884.27528572799997</v>
          </cell>
          <cell r="R4108">
            <v>-650</v>
          </cell>
        </row>
        <row r="4109">
          <cell r="E4109" t="str">
            <v>RSM0000277</v>
          </cell>
          <cell r="F4109" t="str">
            <v>A2下视镜杆</v>
          </cell>
          <cell r="H4109" t="str">
            <v>EA</v>
          </cell>
          <cell r="I4109">
            <v>20691</v>
          </cell>
          <cell r="J4109">
            <v>5.9071228920000003</v>
          </cell>
          <cell r="K4109">
            <v>6.0872421774000003</v>
          </cell>
          <cell r="L4109">
            <v>122224.27975837199</v>
          </cell>
          <cell r="M4109">
            <v>1404</v>
          </cell>
          <cell r="N4109">
            <v>5.8673661921000004</v>
          </cell>
          <cell r="O4109">
            <v>6.0872421774000003</v>
          </cell>
          <cell r="P4109">
            <v>-0.21987598529999999</v>
          </cell>
          <cell r="Q4109">
            <v>8237.7821337084006</v>
          </cell>
          <cell r="R4109">
            <v>0</v>
          </cell>
        </row>
        <row r="4110">
          <cell r="E4110" t="str">
            <v>RSM0000278</v>
          </cell>
          <cell r="F4110" t="str">
            <v>奥铃下视镜镜杆</v>
          </cell>
          <cell r="H4110" t="str">
            <v>EA</v>
          </cell>
          <cell r="I4110">
            <v>3823</v>
          </cell>
          <cell r="J4110">
            <v>4.4214135576000002</v>
          </cell>
          <cell r="K4110">
            <v>4.6513991944999997</v>
          </cell>
          <cell r="L4110">
            <v>16903.064030704802</v>
          </cell>
          <cell r="M4110">
            <v>400</v>
          </cell>
          <cell r="N4110">
            <v>4.5678959147000002</v>
          </cell>
          <cell r="O4110">
            <v>4.6513991944999997</v>
          </cell>
          <cell r="P4110">
            <v>-8.3503279799999997E-2</v>
          </cell>
          <cell r="Q4110">
            <v>1827.15836588</v>
          </cell>
          <cell r="R4110">
            <v>0</v>
          </cell>
        </row>
        <row r="4111">
          <cell r="E4111" t="str">
            <v>RSM0000279</v>
          </cell>
          <cell r="F4111" t="str">
            <v>奥驰补盲镜杆</v>
          </cell>
          <cell r="H4111" t="str">
            <v>EA</v>
          </cell>
          <cell r="I4111">
            <v>120</v>
          </cell>
          <cell r="J4111">
            <v>2.6490266998999998</v>
          </cell>
          <cell r="K4111">
            <v>2.7307133045</v>
          </cell>
          <cell r="L4111">
            <v>317.88320398799999</v>
          </cell>
          <cell r="M4111">
            <v>0</v>
          </cell>
          <cell r="N4111">
            <v>2.4488342981</v>
          </cell>
          <cell r="O4111">
            <v>2.7307133045</v>
          </cell>
          <cell r="P4111">
            <v>-0.28187900640000002</v>
          </cell>
          <cell r="Q4111">
            <v>0</v>
          </cell>
          <cell r="R4111">
            <v>0</v>
          </cell>
        </row>
        <row r="4112">
          <cell r="E4112" t="str">
            <v>RSM0000280</v>
          </cell>
          <cell r="F4112" t="str">
            <v>VT前下视镜镜杆（平顶）</v>
          </cell>
          <cell r="H4112" t="str">
            <v>EA</v>
          </cell>
          <cell r="I4112">
            <v>496</v>
          </cell>
          <cell r="J4112">
            <v>6.7794991276000003</v>
          </cell>
          <cell r="K4112">
            <v>7.0375821170000004</v>
          </cell>
          <cell r="L4112">
            <v>3362.6315672895998</v>
          </cell>
          <cell r="M4112">
            <v>0</v>
          </cell>
          <cell r="N4112">
            <v>6.8222954170000003</v>
          </cell>
          <cell r="O4112">
            <v>7.0375821170000004</v>
          </cell>
          <cell r="P4112">
            <v>-0.2152867</v>
          </cell>
          <cell r="Q4112">
            <v>0</v>
          </cell>
          <cell r="R4112">
            <v>0</v>
          </cell>
        </row>
        <row r="4113">
          <cell r="E4113" t="str">
            <v>RSM0000281</v>
          </cell>
          <cell r="F4113" t="str">
            <v>VT前下视镜镜杆（高顶）</v>
          </cell>
          <cell r="H4113" t="str">
            <v>EA</v>
          </cell>
          <cell r="I4113">
            <v>150</v>
          </cell>
          <cell r="J4113">
            <v>7.1894549334000004</v>
          </cell>
          <cell r="K4113">
            <v>7.4818397169999997</v>
          </cell>
          <cell r="L4113">
            <v>1078.4182400100001</v>
          </cell>
          <cell r="M4113">
            <v>0</v>
          </cell>
          <cell r="N4113">
            <v>7.2460180872000004</v>
          </cell>
          <cell r="O4113">
            <v>7.4818397169999997</v>
          </cell>
          <cell r="P4113">
            <v>-0.23582162979999999</v>
          </cell>
          <cell r="Q4113">
            <v>0</v>
          </cell>
          <cell r="R4113">
            <v>0</v>
          </cell>
        </row>
        <row r="4114">
          <cell r="E4114" t="str">
            <v>RSM0000282</v>
          </cell>
          <cell r="F4114" t="str">
            <v>N07前下视镜镜杆</v>
          </cell>
          <cell r="H4114" t="str">
            <v>EA</v>
          </cell>
          <cell r="I4114">
            <v>1000</v>
          </cell>
          <cell r="J4114">
            <v>4.7327866695000003</v>
          </cell>
          <cell r="K4114">
            <v>4.9861394844999998</v>
          </cell>
          <cell r="L4114">
            <v>4732.7866695000002</v>
          </cell>
          <cell r="M4114">
            <v>0</v>
          </cell>
          <cell r="N4114">
            <v>4.7695882227000004</v>
          </cell>
          <cell r="O4114">
            <v>4.9861394844999998</v>
          </cell>
          <cell r="P4114">
            <v>-0.21655126180000001</v>
          </cell>
          <cell r="Q4114">
            <v>0</v>
          </cell>
          <cell r="R4114">
            <v>0</v>
          </cell>
        </row>
        <row r="4115">
          <cell r="E4115" t="str">
            <v>RSM0000289</v>
          </cell>
          <cell r="F4115" t="str">
            <v>30.5球头</v>
          </cell>
          <cell r="H4115" t="str">
            <v>EA</v>
          </cell>
          <cell r="I4115">
            <v>783</v>
          </cell>
          <cell r="J4115">
            <v>0.29713789810000002</v>
          </cell>
          <cell r="K4115">
            <v>0.32200000000000001</v>
          </cell>
          <cell r="L4115">
            <v>232.6589742123</v>
          </cell>
          <cell r="M4115">
            <v>0</v>
          </cell>
          <cell r="N4115">
            <v>0.30711618619999997</v>
          </cell>
          <cell r="O4115">
            <v>0.32200000000000001</v>
          </cell>
          <cell r="P4115">
            <v>-1.4883813799999999E-2</v>
          </cell>
          <cell r="Q4115">
            <v>0</v>
          </cell>
          <cell r="R4115">
            <v>-240</v>
          </cell>
        </row>
        <row r="4116">
          <cell r="E4116" t="str">
            <v>RSM0000303</v>
          </cell>
          <cell r="F4116" t="str">
            <v>奥铃镜杆17旋转轴</v>
          </cell>
          <cell r="H4116" t="str">
            <v>EA</v>
          </cell>
          <cell r="I4116">
            <v>663</v>
          </cell>
          <cell r="J4116">
            <v>2.6530169469999998</v>
          </cell>
          <cell r="K4116">
            <v>2.875</v>
          </cell>
          <cell r="L4116">
            <v>1758.950235861</v>
          </cell>
          <cell r="M4116">
            <v>0</v>
          </cell>
          <cell r="N4116">
            <v>2.7421088054</v>
          </cell>
          <cell r="O4116">
            <v>2.875</v>
          </cell>
          <cell r="P4116">
            <v>-0.13289119460000001</v>
          </cell>
          <cell r="Q4116">
            <v>0</v>
          </cell>
          <cell r="R4116">
            <v>0</v>
          </cell>
        </row>
        <row r="4117">
          <cell r="E4117" t="str">
            <v>RSM0000307</v>
          </cell>
          <cell r="F4117" t="str">
            <v>25的球头</v>
          </cell>
          <cell r="H4117" t="str">
            <v>EA</v>
          </cell>
          <cell r="I4117">
            <v>1044</v>
          </cell>
          <cell r="J4117">
            <v>0.24407755910000001</v>
          </cell>
          <cell r="K4117">
            <v>0.26450000000000001</v>
          </cell>
          <cell r="L4117">
            <v>254.81697170039999</v>
          </cell>
          <cell r="M4117">
            <v>2000</v>
          </cell>
          <cell r="N4117">
            <v>0.2522740101</v>
          </cell>
          <cell r="O4117">
            <v>0.26450000000000001</v>
          </cell>
          <cell r="P4117">
            <v>-1.2225989899999999E-2</v>
          </cell>
          <cell r="Q4117">
            <v>504.5480202</v>
          </cell>
          <cell r="R4117">
            <v>0</v>
          </cell>
        </row>
        <row r="4118">
          <cell r="E4118" t="str">
            <v>RSM0000308</v>
          </cell>
          <cell r="F4118" t="str">
            <v>堵头</v>
          </cell>
          <cell r="H4118" t="str">
            <v>EA</v>
          </cell>
          <cell r="I4118">
            <v>175</v>
          </cell>
          <cell r="J4118">
            <v>0.1387873909</v>
          </cell>
          <cell r="K4118">
            <v>0.15040000000000001</v>
          </cell>
          <cell r="L4118">
            <v>24.287793407500001</v>
          </cell>
          <cell r="M4118">
            <v>0</v>
          </cell>
          <cell r="N4118">
            <v>0.14344805720000001</v>
          </cell>
          <cell r="O4118">
            <v>0.15040000000000001</v>
          </cell>
          <cell r="P4118">
            <v>-6.9519428000000003E-3</v>
          </cell>
          <cell r="Q4118">
            <v>0</v>
          </cell>
          <cell r="R4118">
            <v>0</v>
          </cell>
        </row>
        <row r="4119">
          <cell r="E4119" t="str">
            <v>RSM0000309</v>
          </cell>
          <cell r="F4119" t="str">
            <v>奥铃镜杆18旋转轴</v>
          </cell>
          <cell r="H4119" t="str">
            <v>EA</v>
          </cell>
          <cell r="I4119">
            <v>363</v>
          </cell>
          <cell r="J4119">
            <v>2.6530169469999998</v>
          </cell>
          <cell r="K4119">
            <v>2.875</v>
          </cell>
          <cell r="L4119">
            <v>963.04515176100006</v>
          </cell>
          <cell r="M4119">
            <v>0</v>
          </cell>
          <cell r="N4119">
            <v>2.7421088054</v>
          </cell>
          <cell r="O4119">
            <v>2.875</v>
          </cell>
          <cell r="P4119">
            <v>-0.13289119460000001</v>
          </cell>
          <cell r="Q4119">
            <v>0</v>
          </cell>
          <cell r="R4119">
            <v>0</v>
          </cell>
        </row>
        <row r="4120">
          <cell r="E4120" t="str">
            <v>RSM0000324</v>
          </cell>
          <cell r="F4120" t="str">
            <v>奥驰下视镜杆</v>
          </cell>
          <cell r="H4120" t="str">
            <v>EA</v>
          </cell>
          <cell r="I4120">
            <v>614</v>
          </cell>
          <cell r="J4120">
            <v>5.4831717216999998</v>
          </cell>
          <cell r="K4120">
            <v>5.6863764349999997</v>
          </cell>
          <cell r="L4120">
            <v>3366.6674371238</v>
          </cell>
          <cell r="M4120">
            <v>0</v>
          </cell>
          <cell r="N4120">
            <v>5.5085641963</v>
          </cell>
          <cell r="O4120">
            <v>5.6863764349999997</v>
          </cell>
          <cell r="P4120">
            <v>-0.17781223870000001</v>
          </cell>
          <cell r="Q4120">
            <v>0</v>
          </cell>
          <cell r="R4120">
            <v>0</v>
          </cell>
        </row>
        <row r="4121">
          <cell r="E4121" t="str">
            <v>RSM0000343</v>
          </cell>
          <cell r="F4121" t="str">
            <v>一汽M46前下视镜镜杆焊接</v>
          </cell>
          <cell r="H4121" t="str">
            <v>EA</v>
          </cell>
          <cell r="I4121">
            <v>237</v>
          </cell>
          <cell r="J4121">
            <v>10.0140566818</v>
          </cell>
          <cell r="K4121">
            <v>10.66667314</v>
          </cell>
          <cell r="L4121">
            <v>2373.3314335865998</v>
          </cell>
          <cell r="M4121">
            <v>0</v>
          </cell>
          <cell r="N4121">
            <v>10.347701194900001</v>
          </cell>
          <cell r="O4121">
            <v>10.66667314</v>
          </cell>
          <cell r="P4121">
            <v>-0.31897194509999999</v>
          </cell>
          <cell r="Q4121">
            <v>0</v>
          </cell>
          <cell r="R4121">
            <v>0</v>
          </cell>
        </row>
        <row r="4122">
          <cell r="E4122" t="str">
            <v>SBS0010102</v>
          </cell>
          <cell r="F4122" t="str">
            <v>主驾驶支腿上支撑管</v>
          </cell>
          <cell r="G4122" t="str">
            <v>福田奥杰EVC3</v>
          </cell>
          <cell r="H4122" t="str">
            <v>EA</v>
          </cell>
          <cell r="I4122">
            <v>311</v>
          </cell>
          <cell r="J4122">
            <v>4.4518025874999996</v>
          </cell>
          <cell r="K4122">
            <v>4.6998997400000002</v>
          </cell>
          <cell r="L4122">
            <v>1384.5106047125</v>
          </cell>
          <cell r="M4122">
            <v>2991</v>
          </cell>
          <cell r="N4122">
            <v>4.1262333931999997</v>
          </cell>
          <cell r="O4122">
            <v>4.6998997400000002</v>
          </cell>
          <cell r="P4122">
            <v>-0.57366634679999995</v>
          </cell>
          <cell r="Q4122">
            <v>12341.5640790612</v>
          </cell>
          <cell r="R4122">
            <v>-1824</v>
          </cell>
        </row>
        <row r="4123">
          <cell r="E4123" t="str">
            <v>SBS0010103</v>
          </cell>
          <cell r="F4123" t="str">
            <v>主驾驶U型支腿</v>
          </cell>
          <cell r="G4123" t="str">
            <v>福田奥杰EVC3</v>
          </cell>
          <cell r="H4123" t="str">
            <v>EA</v>
          </cell>
          <cell r="I4123">
            <v>133</v>
          </cell>
          <cell r="J4123">
            <v>7.4931970476999998</v>
          </cell>
          <cell r="K4123">
            <v>7.99577355</v>
          </cell>
          <cell r="L4123">
            <v>996.5952073441</v>
          </cell>
          <cell r="M4123">
            <v>2433</v>
          </cell>
          <cell r="N4123">
            <v>7.7497685144000004</v>
          </cell>
          <cell r="O4123">
            <v>7.99577355</v>
          </cell>
          <cell r="P4123">
            <v>-0.2460050356</v>
          </cell>
          <cell r="Q4123">
            <v>18855.186795535199</v>
          </cell>
          <cell r="R4123">
            <v>-1824</v>
          </cell>
        </row>
        <row r="4124">
          <cell r="E4124" t="str">
            <v>SBS0010104</v>
          </cell>
          <cell r="F4124" t="str">
            <v>副驾驶支腿上支撑管</v>
          </cell>
          <cell r="G4124" t="str">
            <v>福田奥杰EVC3</v>
          </cell>
          <cell r="H4124" t="str">
            <v>EA</v>
          </cell>
          <cell r="I4124">
            <v>424</v>
          </cell>
          <cell r="J4124">
            <v>4.4518025874999996</v>
          </cell>
          <cell r="K4124">
            <v>4.6998997400000002</v>
          </cell>
          <cell r="L4124">
            <v>1887.5642971</v>
          </cell>
          <cell r="M4124">
            <v>3098</v>
          </cell>
          <cell r="N4124">
            <v>4.1038658925</v>
          </cell>
          <cell r="O4124">
            <v>4.6998997400000002</v>
          </cell>
          <cell r="P4124">
            <v>-0.59603384749999999</v>
          </cell>
          <cell r="Q4124">
            <v>12713.776534965</v>
          </cell>
          <cell r="R4124">
            <v>-1544</v>
          </cell>
        </row>
        <row r="4125">
          <cell r="E4125" t="str">
            <v>SBS0010105</v>
          </cell>
          <cell r="F4125" t="str">
            <v>副驾驶U型支腿</v>
          </cell>
          <cell r="G4125" t="str">
            <v>福田奥杰EVC3</v>
          </cell>
          <cell r="H4125" t="str">
            <v>EA</v>
          </cell>
          <cell r="I4125">
            <v>35</v>
          </cell>
          <cell r="J4125">
            <v>8.6046672304000005</v>
          </cell>
          <cell r="K4125">
            <v>9.2002425900000002</v>
          </cell>
          <cell r="L4125">
            <v>301.16335306399998</v>
          </cell>
          <cell r="M4125">
            <v>2340</v>
          </cell>
          <cell r="N4125">
            <v>8.9128785533000006</v>
          </cell>
          <cell r="O4125">
            <v>9.2002425900000002</v>
          </cell>
          <cell r="P4125">
            <v>-0.28736403669999999</v>
          </cell>
          <cell r="Q4125">
            <v>20856.135814722002</v>
          </cell>
          <cell r="R4125">
            <v>-1544</v>
          </cell>
        </row>
        <row r="4126">
          <cell r="E4126" t="str">
            <v>SBS0010106</v>
          </cell>
          <cell r="F4126" t="str">
            <v>主驾驶支腿加强管</v>
          </cell>
          <cell r="G4126" t="str">
            <v>福田奥杰EVC3</v>
          </cell>
          <cell r="H4126" t="str">
            <v>EA</v>
          </cell>
          <cell r="I4126">
            <v>459</v>
          </cell>
          <cell r="J4126">
            <v>2.5958897590999999</v>
          </cell>
          <cell r="K4126">
            <v>2.6886991</v>
          </cell>
          <cell r="L4126">
            <v>1191.5133994268999</v>
          </cell>
          <cell r="M4126">
            <v>2207</v>
          </cell>
          <cell r="N4126">
            <v>2.6812928449000002</v>
          </cell>
          <cell r="O4126">
            <v>2.6886991</v>
          </cell>
          <cell r="P4126">
            <v>-7.4062551000000001E-3</v>
          </cell>
          <cell r="Q4126">
            <v>5917.6133086943</v>
          </cell>
          <cell r="R4126">
            <v>-1824</v>
          </cell>
        </row>
        <row r="4127">
          <cell r="E4127" t="str">
            <v>SBS0010107</v>
          </cell>
          <cell r="F4127" t="str">
            <v>副驾驶支腿加强管</v>
          </cell>
          <cell r="G4127" t="str">
            <v>福田奥杰EVC3</v>
          </cell>
          <cell r="H4127" t="str">
            <v>EA</v>
          </cell>
          <cell r="I4127">
            <v>727</v>
          </cell>
          <cell r="J4127">
            <v>2.5958897590999999</v>
          </cell>
          <cell r="K4127">
            <v>2.6886991</v>
          </cell>
          <cell r="L4127">
            <v>1887.2118548656999</v>
          </cell>
          <cell r="M4127">
            <v>2200</v>
          </cell>
          <cell r="N4127">
            <v>2.6812928449000002</v>
          </cell>
          <cell r="O4127">
            <v>2.6886991</v>
          </cell>
          <cell r="P4127">
            <v>-7.4062551000000001E-3</v>
          </cell>
          <cell r="Q4127">
            <v>5898.84425878</v>
          </cell>
          <cell r="R4127">
            <v>-1544</v>
          </cell>
        </row>
        <row r="4128">
          <cell r="E4128" t="str">
            <v>SBS0010111</v>
          </cell>
          <cell r="F4128" t="str">
            <v>副驾驶员座垫右侧安装板</v>
          </cell>
          <cell r="G4128" t="str">
            <v>福田奥杰EVC3</v>
          </cell>
          <cell r="H4128" t="str">
            <v>EA</v>
          </cell>
          <cell r="I4128">
            <v>18</v>
          </cell>
          <cell r="J4128">
            <v>6.9707443538999998</v>
          </cell>
          <cell r="K4128">
            <v>7.5540000000000003</v>
          </cell>
          <cell r="L4128">
            <v>125.4733983702</v>
          </cell>
          <cell r="M4128">
            <v>1000</v>
          </cell>
          <cell r="N4128">
            <v>7.5540000000000003</v>
          </cell>
          <cell r="O4128">
            <v>7.5540000000000003</v>
          </cell>
          <cell r="P4128">
            <v>0</v>
          </cell>
          <cell r="Q4128">
            <v>7554</v>
          </cell>
          <cell r="R4128">
            <v>-1018</v>
          </cell>
        </row>
        <row r="4129">
          <cell r="E4129" t="str">
            <v>SBS0010112</v>
          </cell>
          <cell r="F4129" t="str">
            <v>副驾座垫右侧安装板总成</v>
          </cell>
          <cell r="G4129" t="str">
            <v>奥杰铆接件</v>
          </cell>
          <cell r="H4129" t="str">
            <v>EA</v>
          </cell>
          <cell r="I4129">
            <v>715</v>
          </cell>
          <cell r="J4129">
            <v>7.4414463651</v>
          </cell>
          <cell r="K4129">
            <v>8.0418400000000005</v>
          </cell>
          <cell r="L4129">
            <v>5320.6341510464999</v>
          </cell>
          <cell r="M4129">
            <v>1000</v>
          </cell>
          <cell r="N4129">
            <v>7.6910231941999996</v>
          </cell>
          <cell r="O4129">
            <v>8.0418400000000005</v>
          </cell>
          <cell r="P4129">
            <v>-0.35081680580000002</v>
          </cell>
          <cell r="Q4129">
            <v>7691.0231942</v>
          </cell>
          <cell r="R4129">
            <v>-886</v>
          </cell>
        </row>
        <row r="4130">
          <cell r="E4130" t="str">
            <v>SBS0010115</v>
          </cell>
          <cell r="F4130" t="str">
            <v>支腿上固定轴套</v>
          </cell>
          <cell r="G4130" t="str">
            <v>福田奥杰EVC3</v>
          </cell>
          <cell r="H4130" t="str">
            <v>EA</v>
          </cell>
          <cell r="I4130">
            <v>6908</v>
          </cell>
          <cell r="J4130">
            <v>1.8455770065999999</v>
          </cell>
          <cell r="K4130">
            <v>2</v>
          </cell>
          <cell r="L4130">
            <v>12749.2459615928</v>
          </cell>
          <cell r="M4130">
            <v>11840</v>
          </cell>
          <cell r="N4130">
            <v>1.9075539516</v>
          </cell>
          <cell r="O4130">
            <v>2</v>
          </cell>
          <cell r="P4130">
            <v>-9.2446048399999994E-2</v>
          </cell>
          <cell r="Q4130">
            <v>22585.438786944</v>
          </cell>
          <cell r="R4130">
            <v>-12288</v>
          </cell>
        </row>
        <row r="4131">
          <cell r="E4131" t="str">
            <v>SBS0010116</v>
          </cell>
          <cell r="F4131" t="str">
            <v>主驾左支腿前轴套</v>
          </cell>
          <cell r="G4131" t="str">
            <v>福田奥杰EVC3</v>
          </cell>
          <cell r="H4131" t="str">
            <v>EA</v>
          </cell>
          <cell r="I4131">
            <v>560</v>
          </cell>
          <cell r="J4131">
            <v>1.4580058352</v>
          </cell>
          <cell r="K4131">
            <v>1.58</v>
          </cell>
          <cell r="L4131">
            <v>816.48326771200004</v>
          </cell>
          <cell r="M4131">
            <v>3451</v>
          </cell>
          <cell r="N4131">
            <v>13.8723046022</v>
          </cell>
          <cell r="O4131">
            <v>1.58</v>
          </cell>
          <cell r="P4131">
            <v>12.2923046022</v>
          </cell>
          <cell r="Q4131">
            <v>47873.323182192202</v>
          </cell>
          <cell r="R4131">
            <v>-3395</v>
          </cell>
        </row>
        <row r="4132">
          <cell r="E4132" t="str">
            <v>SBS0010133</v>
          </cell>
          <cell r="F4132" t="str">
            <v>主驾支腿后轴套</v>
          </cell>
          <cell r="G4132" t="str">
            <v>福田奥杰EVC3</v>
          </cell>
          <cell r="H4132" t="str">
            <v>EA</v>
          </cell>
          <cell r="I4132">
            <v>883</v>
          </cell>
          <cell r="J4132">
            <v>2.3069712581999999</v>
          </cell>
          <cell r="K4132">
            <v>2.5</v>
          </cell>
          <cell r="L4132">
            <v>2037.0556209905999</v>
          </cell>
          <cell r="M4132">
            <v>4703</v>
          </cell>
          <cell r="N4132">
            <v>2.3844424394999999</v>
          </cell>
          <cell r="O4132">
            <v>2.5</v>
          </cell>
          <cell r="P4132">
            <v>-0.1155575605</v>
          </cell>
          <cell r="Q4132">
            <v>11214.032792968501</v>
          </cell>
          <cell r="R4132">
            <v>-4301</v>
          </cell>
        </row>
        <row r="4133">
          <cell r="E4133" t="str">
            <v>SBS0010136</v>
          </cell>
          <cell r="F4133" t="str">
            <v>主驾支腿焊接总成</v>
          </cell>
          <cell r="G4133" t="str">
            <v>福田奥杰EVC3</v>
          </cell>
          <cell r="H4133" t="str">
            <v>EA</v>
          </cell>
          <cell r="I4133">
            <v>680</v>
          </cell>
          <cell r="J4133">
            <v>55.8735068274</v>
          </cell>
          <cell r="K4133">
            <v>58.903137771200001</v>
          </cell>
          <cell r="L4133">
            <v>37993.984642632</v>
          </cell>
          <cell r="M4133">
            <v>0</v>
          </cell>
          <cell r="N4133">
            <v>81.523888459800006</v>
          </cell>
          <cell r="O4133">
            <v>58.903137771200001</v>
          </cell>
          <cell r="P4133">
            <v>22.620750688600001</v>
          </cell>
          <cell r="Q4133">
            <v>0</v>
          </cell>
          <cell r="R4133">
            <v>0</v>
          </cell>
        </row>
        <row r="4134">
          <cell r="E4134" t="str">
            <v>SBS0010137</v>
          </cell>
          <cell r="F4134" t="str">
            <v>副驾支腿焊接总成</v>
          </cell>
          <cell r="G4134" t="str">
            <v>福田奥杰EVC3</v>
          </cell>
          <cell r="H4134" t="str">
            <v>EA</v>
          </cell>
          <cell r="I4134">
            <v>601</v>
          </cell>
          <cell r="J4134">
            <v>61.086281943499998</v>
          </cell>
          <cell r="K4134">
            <v>64.552075851200001</v>
          </cell>
          <cell r="L4134">
            <v>36712.855448043498</v>
          </cell>
          <cell r="M4134">
            <v>0</v>
          </cell>
          <cell r="N4134">
            <v>86.895610937699999</v>
          </cell>
          <cell r="O4134">
            <v>64.552075851200001</v>
          </cell>
          <cell r="P4134">
            <v>22.343535086500001</v>
          </cell>
          <cell r="Q4134">
            <v>0</v>
          </cell>
          <cell r="R4134">
            <v>0</v>
          </cell>
        </row>
        <row r="4135">
          <cell r="E4135" t="str">
            <v>SBS0010142</v>
          </cell>
          <cell r="F4135" t="str">
            <v>副驾靠背上骨架焊接总成</v>
          </cell>
          <cell r="G4135" t="str">
            <v>福田奥杰EVC3</v>
          </cell>
          <cell r="H4135" t="str">
            <v>EA</v>
          </cell>
          <cell r="I4135">
            <v>3592</v>
          </cell>
          <cell r="J4135">
            <v>56.1740004511</v>
          </cell>
          <cell r="K4135">
            <v>59.037083354000004</v>
          </cell>
          <cell r="L4135">
            <v>201777.00962035099</v>
          </cell>
          <cell r="M4135">
            <v>886</v>
          </cell>
          <cell r="N4135">
            <v>56.422206750599997</v>
          </cell>
          <cell r="O4135">
            <v>59.037083354000004</v>
          </cell>
          <cell r="P4135">
            <v>-2.6148766033999999</v>
          </cell>
          <cell r="Q4135">
            <v>49990.0751810316</v>
          </cell>
          <cell r="R4135">
            <v>0</v>
          </cell>
        </row>
        <row r="4136">
          <cell r="E4136" t="str">
            <v>SBS0010144</v>
          </cell>
          <cell r="F4136" t="str">
            <v>支腿固定连接方管</v>
          </cell>
          <cell r="G4136" t="str">
            <v>福田奥杰EVC3</v>
          </cell>
          <cell r="H4136" t="str">
            <v>EA</v>
          </cell>
          <cell r="I4136">
            <v>1027</v>
          </cell>
          <cell r="J4136">
            <v>1.8967336235000001</v>
          </cell>
          <cell r="K4136">
            <v>1.9310432200000001</v>
          </cell>
          <cell r="L4136">
            <v>1947.9454313345</v>
          </cell>
          <cell r="M4136">
            <v>1834</v>
          </cell>
          <cell r="N4136">
            <v>1.9586581110000001</v>
          </cell>
          <cell r="O4136">
            <v>1.9310432200000001</v>
          </cell>
          <cell r="P4136">
            <v>2.7614890999999999E-2</v>
          </cell>
          <cell r="Q4136">
            <v>3592.1789755740001</v>
          </cell>
          <cell r="R4136">
            <v>-1684</v>
          </cell>
        </row>
        <row r="4137">
          <cell r="E4137" t="str">
            <v>SBS0010257</v>
          </cell>
          <cell r="F4137" t="str">
            <v>胎压钣金焊接总成</v>
          </cell>
          <cell r="G4137" t="str">
            <v>福田奥杰EVC3</v>
          </cell>
          <cell r="H4137" t="str">
            <v>EA</v>
          </cell>
          <cell r="I4137">
            <v>290</v>
          </cell>
          <cell r="J4137">
            <v>0.3506596313</v>
          </cell>
          <cell r="K4137">
            <v>0.38</v>
          </cell>
          <cell r="L4137">
            <v>101.691293077</v>
          </cell>
          <cell r="M4137">
            <v>1900</v>
          </cell>
          <cell r="N4137">
            <v>0.3624352508</v>
          </cell>
          <cell r="O4137">
            <v>0.38</v>
          </cell>
          <cell r="P4137">
            <v>-1.75647492E-2</v>
          </cell>
          <cell r="Q4137">
            <v>688.62697651999997</v>
          </cell>
          <cell r="R4137">
            <v>-1824</v>
          </cell>
        </row>
        <row r="4138">
          <cell r="E4138" t="str">
            <v>SBS0010285</v>
          </cell>
          <cell r="F4138" t="str">
            <v>双人左座左调角器-左主动</v>
          </cell>
          <cell r="G4138" t="str">
            <v>右舵出口南非</v>
          </cell>
          <cell r="H4138" t="str">
            <v>EA</v>
          </cell>
          <cell r="I4138">
            <v>100</v>
          </cell>
          <cell r="J4138">
            <v>26.242976371699999</v>
          </cell>
          <cell r="K4138">
            <v>27.740500000000001</v>
          </cell>
          <cell r="L4138">
            <v>2624.2976371700001</v>
          </cell>
          <cell r="M4138">
            <v>340</v>
          </cell>
          <cell r="N4138">
            <v>27.114292243600001</v>
          </cell>
          <cell r="O4138">
            <v>27.740500000000001</v>
          </cell>
          <cell r="P4138">
            <v>-0.62620775640000004</v>
          </cell>
          <cell r="Q4138">
            <v>9218.8593628239996</v>
          </cell>
          <cell r="R4138">
            <v>0</v>
          </cell>
        </row>
        <row r="4139">
          <cell r="E4139" t="str">
            <v>SBS0010286</v>
          </cell>
          <cell r="F4139" t="str">
            <v>右侧调角器上限位</v>
          </cell>
          <cell r="G4139" t="str">
            <v>K1后排双人座调角器</v>
          </cell>
          <cell r="H4139" t="str">
            <v>EA</v>
          </cell>
          <cell r="I4139">
            <v>161</v>
          </cell>
          <cell r="J4139">
            <v>3.6911540100000001E-2</v>
          </cell>
          <cell r="K4139">
            <v>0.04</v>
          </cell>
          <cell r="L4139">
            <v>5.9427579561000003</v>
          </cell>
          <cell r="M4139">
            <v>0</v>
          </cell>
          <cell r="N4139">
            <v>3.8151078999999997E-2</v>
          </cell>
          <cell r="O4139">
            <v>0.04</v>
          </cell>
          <cell r="P4139">
            <v>-1.8489209999999999E-3</v>
          </cell>
          <cell r="Q4139">
            <v>0</v>
          </cell>
          <cell r="R4139">
            <v>-100</v>
          </cell>
        </row>
        <row r="4140">
          <cell r="E4140" t="str">
            <v>SBS0010288</v>
          </cell>
          <cell r="F4140" t="str">
            <v>双人左座右调角器-右被动</v>
          </cell>
          <cell r="G4140" t="str">
            <v>右舵出口南非</v>
          </cell>
          <cell r="H4140" t="str">
            <v>EA</v>
          </cell>
          <cell r="I4140">
            <v>319</v>
          </cell>
          <cell r="J4140">
            <v>21.351899349100002</v>
          </cell>
          <cell r="K4140">
            <v>22.386944280000002</v>
          </cell>
          <cell r="L4140">
            <v>6811.2558923629003</v>
          </cell>
          <cell r="M4140">
            <v>100</v>
          </cell>
          <cell r="N4140">
            <v>22.058208025399999</v>
          </cell>
          <cell r="O4140">
            <v>22.386944280000002</v>
          </cell>
          <cell r="P4140">
            <v>-0.3287362546</v>
          </cell>
          <cell r="Q4140">
            <v>2205.8208025399999</v>
          </cell>
          <cell r="R4140">
            <v>0</v>
          </cell>
        </row>
        <row r="4141">
          <cell r="E4141" t="str">
            <v>SBS0010293</v>
          </cell>
          <cell r="F4141" t="str">
            <v>左侧上下连接板连接轴</v>
          </cell>
          <cell r="G4141" t="str">
            <v>奥杰</v>
          </cell>
          <cell r="H4141" t="str">
            <v>EA</v>
          </cell>
          <cell r="I4141">
            <v>877</v>
          </cell>
          <cell r="J4141">
            <v>0.2024008618</v>
          </cell>
          <cell r="K4141">
            <v>0.20898240000000001</v>
          </cell>
          <cell r="L4141">
            <v>177.5055557986</v>
          </cell>
          <cell r="M4141">
            <v>1428</v>
          </cell>
          <cell r="N4141">
            <v>0.23741057669999999</v>
          </cell>
          <cell r="O4141">
            <v>0.20898240000000001</v>
          </cell>
          <cell r="P4141">
            <v>2.8428176699999998E-2</v>
          </cell>
          <cell r="Q4141">
            <v>339.0223035276</v>
          </cell>
          <cell r="R4141">
            <v>-886</v>
          </cell>
        </row>
        <row r="4142">
          <cell r="E4142" t="str">
            <v>SBS0010304</v>
          </cell>
          <cell r="F4142" t="str">
            <v>单人右调角器总成</v>
          </cell>
          <cell r="G4142" t="str">
            <v>K1海外出口车</v>
          </cell>
          <cell r="H4142" t="str">
            <v>EA</v>
          </cell>
          <cell r="I4142">
            <v>47</v>
          </cell>
          <cell r="J4142">
            <v>22.291236113099998</v>
          </cell>
          <cell r="K4142">
            <v>23.458110000000001</v>
          </cell>
          <cell r="L4142">
            <v>1047.6880973156999</v>
          </cell>
          <cell r="M4142">
            <v>0</v>
          </cell>
          <cell r="N4142">
            <v>23.0298472602</v>
          </cell>
          <cell r="O4142">
            <v>23.458110000000001</v>
          </cell>
          <cell r="P4142">
            <v>-0.42826273980000001</v>
          </cell>
          <cell r="Q4142">
            <v>0</v>
          </cell>
          <cell r="R4142">
            <v>0</v>
          </cell>
        </row>
        <row r="4143">
          <cell r="E4143" t="str">
            <v>SBS0010315</v>
          </cell>
          <cell r="F4143" t="str">
            <v>双人右内侧调角器总成</v>
          </cell>
          <cell r="G4143" t="str">
            <v>K1海外出口车</v>
          </cell>
          <cell r="H4143" t="str">
            <v>EA</v>
          </cell>
          <cell r="I4143">
            <v>212</v>
          </cell>
          <cell r="J4143">
            <v>35.646591984600001</v>
          </cell>
          <cell r="K4143">
            <v>37.710852279999997</v>
          </cell>
          <cell r="L4143">
            <v>7557.0775007352004</v>
          </cell>
          <cell r="M4143">
            <v>0</v>
          </cell>
          <cell r="N4143">
            <v>34.081224280000001</v>
          </cell>
          <cell r="O4143">
            <v>37.710852279999997</v>
          </cell>
          <cell r="P4143">
            <v>-3.6296279999999999</v>
          </cell>
          <cell r="Q4143">
            <v>0</v>
          </cell>
          <cell r="R4143">
            <v>-212</v>
          </cell>
        </row>
        <row r="4144">
          <cell r="E4144" t="str">
            <v>SBS0010319</v>
          </cell>
          <cell r="F4144" t="str">
            <v>司机调角器右总成</v>
          </cell>
          <cell r="G4144" t="str">
            <v>K1海外出口车</v>
          </cell>
          <cell r="H4144" t="str">
            <v>EA</v>
          </cell>
          <cell r="I4144">
            <v>950</v>
          </cell>
          <cell r="J4144">
            <v>36.525846143800003</v>
          </cell>
          <cell r="K4144">
            <v>38.839066649999999</v>
          </cell>
          <cell r="L4144">
            <v>34699.553836610001</v>
          </cell>
          <cell r="M4144">
            <v>1004</v>
          </cell>
          <cell r="N4144">
            <v>44.893549878400002</v>
          </cell>
          <cell r="O4144">
            <v>38.839066649999999</v>
          </cell>
          <cell r="P4144">
            <v>6.0544832283999996</v>
          </cell>
          <cell r="Q4144">
            <v>45073.124077913599</v>
          </cell>
          <cell r="R4144">
            <v>0</v>
          </cell>
        </row>
        <row r="4145">
          <cell r="E4145" t="str">
            <v>SBS0010338</v>
          </cell>
          <cell r="F4145" t="str">
            <v>副司机调角器左总成</v>
          </cell>
          <cell r="G4145" t="str">
            <v>K1海外出口车</v>
          </cell>
          <cell r="H4145" t="str">
            <v>EA</v>
          </cell>
          <cell r="I4145">
            <v>919</v>
          </cell>
          <cell r="J4145">
            <v>34.6802691372</v>
          </cell>
          <cell r="K4145">
            <v>36.839066649999999</v>
          </cell>
          <cell r="L4145">
            <v>31871.167337086801</v>
          </cell>
          <cell r="M4145">
            <v>1067</v>
          </cell>
          <cell r="N4145">
            <v>42.985995926800001</v>
          </cell>
          <cell r="O4145">
            <v>36.839066649999999</v>
          </cell>
          <cell r="P4145">
            <v>6.1469292767999999</v>
          </cell>
          <cell r="Q4145">
            <v>45866.057653895601</v>
          </cell>
          <cell r="R4145">
            <v>0</v>
          </cell>
        </row>
        <row r="4146">
          <cell r="E4146" t="str">
            <v>SBS0010342</v>
          </cell>
          <cell r="F4146" t="str">
            <v>双人左内侧调角器总成</v>
          </cell>
          <cell r="G4146" t="str">
            <v>K1海外出口车</v>
          </cell>
          <cell r="H4146" t="str">
            <v>EA</v>
          </cell>
          <cell r="I4146">
            <v>47</v>
          </cell>
          <cell r="J4146">
            <v>22.9092064552</v>
          </cell>
          <cell r="K4146">
            <v>24.074554280000001</v>
          </cell>
          <cell r="L4146">
            <v>1076.7327033944</v>
          </cell>
          <cell r="M4146">
            <v>0</v>
          </cell>
          <cell r="N4146">
            <v>23.667811587599999</v>
          </cell>
          <cell r="O4146">
            <v>24.074554280000001</v>
          </cell>
          <cell r="P4146">
            <v>-0.40674269239999999</v>
          </cell>
          <cell r="Q4146">
            <v>0</v>
          </cell>
          <cell r="R4146">
            <v>0</v>
          </cell>
        </row>
        <row r="4147">
          <cell r="E4147" t="str">
            <v>SCS0001311</v>
          </cell>
          <cell r="F4147" t="str">
            <v>主驾左侧调角器总成</v>
          </cell>
          <cell r="G4147" t="str">
            <v>C32B力乐无侧气囊</v>
          </cell>
          <cell r="H4147" t="str">
            <v>EA</v>
          </cell>
          <cell r="I4147">
            <v>1000</v>
          </cell>
          <cell r="J4147">
            <v>28.192178140199999</v>
          </cell>
          <cell r="K4147">
            <v>29.913175365400001</v>
          </cell>
          <cell r="L4147">
            <v>28192.178140200002</v>
          </cell>
          <cell r="M4147">
            <v>800</v>
          </cell>
          <cell r="N4147">
            <v>22.411883193400001</v>
          </cell>
          <cell r="O4147">
            <v>29.913175365400001</v>
          </cell>
          <cell r="P4147">
            <v>-7.5012921720000003</v>
          </cell>
          <cell r="Q4147">
            <v>17929.506554719999</v>
          </cell>
          <cell r="R4147">
            <v>-1000</v>
          </cell>
        </row>
        <row r="4148">
          <cell r="E4148" t="str">
            <v>SCS0001312</v>
          </cell>
          <cell r="F4148" t="str">
            <v>主驾右侧调角器总成</v>
          </cell>
          <cell r="G4148" t="str">
            <v>C32B力乐</v>
          </cell>
          <cell r="H4148" t="str">
            <v>EA</v>
          </cell>
          <cell r="I4148">
            <v>1000</v>
          </cell>
          <cell r="J4148">
            <v>28.0875840273</v>
          </cell>
          <cell r="K4148">
            <v>29.799829661</v>
          </cell>
          <cell r="L4148">
            <v>28087.584027299999</v>
          </cell>
          <cell r="M4148">
            <v>800</v>
          </cell>
          <cell r="N4148">
            <v>22.412058665899998</v>
          </cell>
          <cell r="O4148">
            <v>29.799829661</v>
          </cell>
          <cell r="P4148">
            <v>-7.3877709951000003</v>
          </cell>
          <cell r="Q4148">
            <v>17929.646932719999</v>
          </cell>
          <cell r="R4148">
            <v>-1000</v>
          </cell>
        </row>
        <row r="4149">
          <cell r="E4149" t="str">
            <v>SCS0001313</v>
          </cell>
          <cell r="F4149" t="str">
            <v>主驾左侧调角器总成</v>
          </cell>
          <cell r="G4149" t="str">
            <v>H32B带气囊</v>
          </cell>
          <cell r="H4149" t="str">
            <v>EA</v>
          </cell>
          <cell r="I4149">
            <v>9</v>
          </cell>
          <cell r="J4149">
            <v>0</v>
          </cell>
          <cell r="K4149">
            <v>0</v>
          </cell>
          <cell r="L4149">
            <v>0</v>
          </cell>
          <cell r="M4149">
            <v>0</v>
          </cell>
          <cell r="N4149">
            <v>0</v>
          </cell>
          <cell r="O4149">
            <v>0</v>
          </cell>
          <cell r="P4149">
            <v>0</v>
          </cell>
          <cell r="Q4149">
            <v>0</v>
          </cell>
          <cell r="R4149">
            <v>0</v>
          </cell>
        </row>
        <row r="4150">
          <cell r="E4150" t="str">
            <v>SCS0001314</v>
          </cell>
          <cell r="F4150" t="str">
            <v>副驾右侧调角器总成</v>
          </cell>
          <cell r="G4150" t="str">
            <v>C32B力乐无侧气囊</v>
          </cell>
          <cell r="H4150" t="str">
            <v>EA</v>
          </cell>
          <cell r="I4150">
            <v>1130</v>
          </cell>
          <cell r="J4150">
            <v>28.192178140199999</v>
          </cell>
          <cell r="K4150">
            <v>29.913175365400001</v>
          </cell>
          <cell r="L4150">
            <v>31857.161298425999</v>
          </cell>
          <cell r="M4150">
            <v>800</v>
          </cell>
          <cell r="N4150">
            <v>22.411883193400001</v>
          </cell>
          <cell r="O4150">
            <v>29.913175365400001</v>
          </cell>
          <cell r="P4150">
            <v>-7.5012921720000003</v>
          </cell>
          <cell r="Q4150">
            <v>17929.506554719999</v>
          </cell>
          <cell r="R4150">
            <v>-1130</v>
          </cell>
        </row>
        <row r="4151">
          <cell r="E4151" t="str">
            <v>SCS0001315</v>
          </cell>
          <cell r="F4151" t="str">
            <v>副驾左侧调角器总成</v>
          </cell>
          <cell r="G4151" t="str">
            <v>C32B力乐</v>
          </cell>
          <cell r="H4151" t="str">
            <v>EA</v>
          </cell>
          <cell r="I4151">
            <v>1090</v>
          </cell>
          <cell r="J4151">
            <v>28.192178140199999</v>
          </cell>
          <cell r="K4151">
            <v>29.913175365400001</v>
          </cell>
          <cell r="L4151">
            <v>30729.474172818002</v>
          </cell>
          <cell r="M4151">
            <v>800</v>
          </cell>
          <cell r="N4151">
            <v>22.411883193400001</v>
          </cell>
          <cell r="O4151">
            <v>29.913175365400001</v>
          </cell>
          <cell r="P4151">
            <v>-7.5012921720000003</v>
          </cell>
          <cell r="Q4151">
            <v>17929.506554719999</v>
          </cell>
          <cell r="R4151">
            <v>-1090</v>
          </cell>
        </row>
        <row r="4152">
          <cell r="E4152" t="str">
            <v>SCS0003190</v>
          </cell>
          <cell r="F4152" t="str">
            <v>弹簧盖大</v>
          </cell>
          <cell r="G4152" t="str">
            <v>C50</v>
          </cell>
          <cell r="H4152" t="str">
            <v>EA</v>
          </cell>
          <cell r="I4152">
            <v>14000</v>
          </cell>
          <cell r="J4152">
            <v>0.28311151280000002</v>
          </cell>
          <cell r="K4152">
            <v>0.30680000000000002</v>
          </cell>
          <cell r="L4152">
            <v>3963.5611792</v>
          </cell>
          <cell r="M4152">
            <v>20000</v>
          </cell>
          <cell r="N4152">
            <v>0.29261877619999999</v>
          </cell>
          <cell r="O4152">
            <v>0.30680000000000002</v>
          </cell>
          <cell r="P4152">
            <v>-1.41812238E-2</v>
          </cell>
          <cell r="Q4152">
            <v>5852.375524</v>
          </cell>
          <cell r="R4152">
            <v>-14000</v>
          </cell>
        </row>
        <row r="4153">
          <cell r="E4153" t="str">
            <v>SCS0003191</v>
          </cell>
          <cell r="F4153" t="str">
            <v>弹簧盖小</v>
          </cell>
          <cell r="G4153" t="str">
            <v>C50</v>
          </cell>
          <cell r="H4153" t="str">
            <v>EA</v>
          </cell>
          <cell r="I4153">
            <v>18000</v>
          </cell>
          <cell r="J4153">
            <v>0.3519515352</v>
          </cell>
          <cell r="K4153">
            <v>0.38140000000000002</v>
          </cell>
          <cell r="L4153">
            <v>6335.1276336000001</v>
          </cell>
          <cell r="M4153">
            <v>20000</v>
          </cell>
          <cell r="N4153">
            <v>0.36377053860000003</v>
          </cell>
          <cell r="O4153">
            <v>0.38140000000000002</v>
          </cell>
          <cell r="P4153">
            <v>-1.7629461400000001E-2</v>
          </cell>
          <cell r="Q4153">
            <v>7275.4107720000002</v>
          </cell>
          <cell r="R4153">
            <v>-18000</v>
          </cell>
        </row>
        <row r="4154">
          <cell r="E4154" t="str">
            <v>SCS0004115</v>
          </cell>
          <cell r="F4154" t="str">
            <v>B40V后排靠背骨架总成</v>
          </cell>
          <cell r="H4154" t="str">
            <v>EA</v>
          </cell>
          <cell r="I4154">
            <v>619</v>
          </cell>
          <cell r="J4154">
            <v>66.106951261999995</v>
          </cell>
          <cell r="K4154">
            <v>66.196684721799997</v>
          </cell>
          <cell r="L4154">
            <v>40920.202831178001</v>
          </cell>
          <cell r="M4154">
            <v>5</v>
          </cell>
          <cell r="N4154">
            <v>70.319413061999995</v>
          </cell>
          <cell r="O4154">
            <v>66.196684721799997</v>
          </cell>
          <cell r="P4154">
            <v>4.1227283402000001</v>
          </cell>
          <cell r="Q4154">
            <v>351.59706531</v>
          </cell>
          <cell r="R4154">
            <v>0</v>
          </cell>
        </row>
        <row r="4155">
          <cell r="E4155" t="str">
            <v>SCS0004116</v>
          </cell>
          <cell r="F4155" t="str">
            <v>B40V后排座垫骨架总成</v>
          </cell>
          <cell r="H4155" t="str">
            <v>EA</v>
          </cell>
          <cell r="I4155">
            <v>592</v>
          </cell>
          <cell r="J4155">
            <v>103.36048574519999</v>
          </cell>
          <cell r="K4155">
            <v>106.214346659</v>
          </cell>
          <cell r="L4155">
            <v>61189.407561158398</v>
          </cell>
          <cell r="M4155">
            <v>5</v>
          </cell>
          <cell r="N4155">
            <v>107.2933486006</v>
          </cell>
          <cell r="O4155">
            <v>106.214346659</v>
          </cell>
          <cell r="P4155">
            <v>1.0790019416000001</v>
          </cell>
          <cell r="Q4155">
            <v>536.46674300300003</v>
          </cell>
          <cell r="R4155">
            <v>0</v>
          </cell>
        </row>
        <row r="4156">
          <cell r="E4156" t="str">
            <v>SCS0004165</v>
          </cell>
          <cell r="F4156" t="str">
            <v>左座椅靠背骨架焊接总成</v>
          </cell>
          <cell r="G4156" t="str">
            <v>B40L中改后排</v>
          </cell>
          <cell r="H4156" t="str">
            <v>EA</v>
          </cell>
          <cell r="I4156">
            <v>23818</v>
          </cell>
          <cell r="J4156">
            <v>107.6847812326</v>
          </cell>
          <cell r="K4156">
            <v>115.1342249145</v>
          </cell>
          <cell r="L4156">
            <v>2564836.11939807</v>
          </cell>
          <cell r="M4156">
            <v>2108</v>
          </cell>
          <cell r="N4156">
            <v>109.32809781669999</v>
          </cell>
          <cell r="O4156">
            <v>115.1342249145</v>
          </cell>
          <cell r="P4156">
            <v>-5.8061270978000001</v>
          </cell>
          <cell r="Q4156">
            <v>230463.63019760401</v>
          </cell>
          <cell r="R4156">
            <v>0</v>
          </cell>
        </row>
        <row r="4157">
          <cell r="E4157" t="str">
            <v>SCS0004167</v>
          </cell>
          <cell r="F4157" t="str">
            <v>中改右侧地锁支架电泳</v>
          </cell>
          <cell r="G4157" t="str">
            <v>B40L中改后排</v>
          </cell>
          <cell r="H4157" t="str">
            <v>EA</v>
          </cell>
          <cell r="I4157">
            <v>47700</v>
          </cell>
          <cell r="J4157">
            <v>0.35192946759999999</v>
          </cell>
          <cell r="K4157">
            <v>0.37243794600000002</v>
          </cell>
          <cell r="L4157">
            <v>16787.035604519999</v>
          </cell>
          <cell r="M4157">
            <v>6000</v>
          </cell>
          <cell r="N4157">
            <v>0.37682498209999998</v>
          </cell>
          <cell r="O4157">
            <v>0.37243794600000002</v>
          </cell>
          <cell r="P4157">
            <v>4.3870361E-3</v>
          </cell>
          <cell r="Q4157">
            <v>2260.9498926000001</v>
          </cell>
          <cell r="R4157">
            <v>0</v>
          </cell>
        </row>
        <row r="4158">
          <cell r="E4158" t="str">
            <v>SCS0004169</v>
          </cell>
          <cell r="F4158" t="str">
            <v>左座椅座垫骨架总成电泳</v>
          </cell>
          <cell r="G4158" t="str">
            <v>B40L中改后排</v>
          </cell>
          <cell r="H4158" t="str">
            <v>EA</v>
          </cell>
          <cell r="I4158">
            <v>23981</v>
          </cell>
          <cell r="J4158">
            <v>125.7841828362</v>
          </cell>
          <cell r="K4158">
            <v>134.38355722169999</v>
          </cell>
          <cell r="L4158">
            <v>3016430.4885949101</v>
          </cell>
          <cell r="M4158">
            <v>2266</v>
          </cell>
          <cell r="N4158">
            <v>129.4964806335</v>
          </cell>
          <cell r="O4158">
            <v>134.38355722169999</v>
          </cell>
          <cell r="P4158">
            <v>-4.8870765882000002</v>
          </cell>
          <cell r="Q4158">
            <v>293439.02511551097</v>
          </cell>
          <cell r="R4158">
            <v>0</v>
          </cell>
        </row>
        <row r="4159">
          <cell r="E4159" t="str">
            <v>SCS0004170</v>
          </cell>
          <cell r="F4159" t="str">
            <v>中改左侧地锁支架电泳</v>
          </cell>
          <cell r="G4159" t="str">
            <v>B40L中改后排</v>
          </cell>
          <cell r="H4159" t="str">
            <v>EA</v>
          </cell>
          <cell r="I4159">
            <v>47700</v>
          </cell>
          <cell r="J4159">
            <v>0.35192946759999999</v>
          </cell>
          <cell r="K4159">
            <v>0.37243794600000002</v>
          </cell>
          <cell r="L4159">
            <v>16787.035604519999</v>
          </cell>
          <cell r="M4159">
            <v>6000</v>
          </cell>
          <cell r="N4159">
            <v>0.37682498209999998</v>
          </cell>
          <cell r="O4159">
            <v>0.37243794600000002</v>
          </cell>
          <cell r="P4159">
            <v>4.3870361E-3</v>
          </cell>
          <cell r="Q4159">
            <v>2260.9498926000001</v>
          </cell>
          <cell r="R4159">
            <v>0</v>
          </cell>
        </row>
        <row r="4160">
          <cell r="E4160" t="str">
            <v>SCS0004247</v>
          </cell>
          <cell r="F4160" t="str">
            <v>右座椅靠背骨架焊接总成</v>
          </cell>
          <cell r="G4160" t="str">
            <v>B40L中改后排</v>
          </cell>
          <cell r="H4160" t="str">
            <v>EA</v>
          </cell>
          <cell r="I4160">
            <v>23967</v>
          </cell>
          <cell r="J4160">
            <v>87.337661613700007</v>
          </cell>
          <cell r="K4160">
            <v>93.3967428176</v>
          </cell>
          <cell r="L4160">
            <v>2093221.7358955501</v>
          </cell>
          <cell r="M4160">
            <v>2275</v>
          </cell>
          <cell r="N4160">
            <v>89.629798305799994</v>
          </cell>
          <cell r="O4160">
            <v>93.3967428176</v>
          </cell>
          <cell r="P4160">
            <v>-3.7669445117999998</v>
          </cell>
          <cell r="Q4160">
            <v>203907.791145695</v>
          </cell>
          <cell r="R4160">
            <v>0</v>
          </cell>
        </row>
        <row r="4161">
          <cell r="E4161" t="str">
            <v>SCS0004248</v>
          </cell>
          <cell r="F4161" t="str">
            <v>右座椅座垫骨架总成电泳</v>
          </cell>
          <cell r="G4161" t="str">
            <v>B40L中改后排</v>
          </cell>
          <cell r="H4161" t="str">
            <v>EA</v>
          </cell>
          <cell r="I4161">
            <v>23990</v>
          </cell>
          <cell r="J4161">
            <v>97.415310133099993</v>
          </cell>
          <cell r="K4161">
            <v>103.2966522298</v>
          </cell>
          <cell r="L4161">
            <v>2336993.2900930699</v>
          </cell>
          <cell r="M4161">
            <v>2489</v>
          </cell>
          <cell r="N4161">
            <v>99.062859785800001</v>
          </cell>
          <cell r="O4161">
            <v>103.2966522298</v>
          </cell>
          <cell r="P4161">
            <v>-4.2337924439999997</v>
          </cell>
          <cell r="Q4161">
            <v>246567.458006856</v>
          </cell>
          <cell r="R4161">
            <v>0</v>
          </cell>
        </row>
        <row r="4162">
          <cell r="E4162" t="str">
            <v>SCS0004367</v>
          </cell>
          <cell r="F4162" t="str">
            <v>中改座垫右侧安装板</v>
          </cell>
          <cell r="G4162" t="str">
            <v>B40L中改后排</v>
          </cell>
          <cell r="H4162" t="str">
            <v>EA</v>
          </cell>
          <cell r="I4162">
            <v>260</v>
          </cell>
          <cell r="J4162">
            <v>7.2311552696000003</v>
          </cell>
          <cell r="K4162">
            <v>7.8361999999999998</v>
          </cell>
          <cell r="L4162">
            <v>1880.100370096</v>
          </cell>
          <cell r="M4162">
            <v>2780</v>
          </cell>
          <cell r="N4162">
            <v>7.4739871378</v>
          </cell>
          <cell r="O4162">
            <v>7.8361999999999998</v>
          </cell>
          <cell r="P4162">
            <v>-0.36221286219999999</v>
          </cell>
          <cell r="Q4162">
            <v>20777.684243084001</v>
          </cell>
          <cell r="R4162">
            <v>-2489</v>
          </cell>
        </row>
        <row r="4163">
          <cell r="E4163" t="str">
            <v>SCS0004368</v>
          </cell>
          <cell r="F4163" t="str">
            <v>中改左座椅调角器联动杆</v>
          </cell>
          <cell r="G4163" t="str">
            <v>B40L中改后排</v>
          </cell>
          <cell r="H4163" t="str">
            <v>EA</v>
          </cell>
          <cell r="I4163">
            <v>7598</v>
          </cell>
          <cell r="J4163">
            <v>4.6139425164999999</v>
          </cell>
          <cell r="K4163">
            <v>5</v>
          </cell>
          <cell r="L4163">
            <v>35056.735240367001</v>
          </cell>
          <cell r="M4163">
            <v>0</v>
          </cell>
          <cell r="N4163">
            <v>4.7688848789999998</v>
          </cell>
          <cell r="O4163">
            <v>5</v>
          </cell>
          <cell r="P4163">
            <v>-0.23111512100000001</v>
          </cell>
          <cell r="Q4163">
            <v>0</v>
          </cell>
          <cell r="R4163">
            <v>-2108</v>
          </cell>
        </row>
        <row r="4164">
          <cell r="E4164" t="str">
            <v>SCS0004369</v>
          </cell>
          <cell r="F4164" t="str">
            <v>中改安全带出口钣金</v>
          </cell>
          <cell r="G4164" t="str">
            <v>B40L中改后排</v>
          </cell>
          <cell r="H4164" t="str">
            <v>EA</v>
          </cell>
          <cell r="I4164">
            <v>423</v>
          </cell>
          <cell r="J4164">
            <v>2.3069712581999999</v>
          </cell>
          <cell r="K4164">
            <v>2.5</v>
          </cell>
          <cell r="L4164">
            <v>975.8488422186</v>
          </cell>
          <cell r="M4164">
            <v>2600</v>
          </cell>
          <cell r="N4164">
            <v>2.3844424394999999</v>
          </cell>
          <cell r="O4164">
            <v>2.5</v>
          </cell>
          <cell r="P4164">
            <v>-0.1155575605</v>
          </cell>
          <cell r="Q4164">
            <v>6199.5503427000003</v>
          </cell>
          <cell r="R4164">
            <v>-2108</v>
          </cell>
        </row>
        <row r="4165">
          <cell r="E4165" t="str">
            <v>SCS0004370</v>
          </cell>
          <cell r="F4165" t="str">
            <v>中改左座椅座垫右前加强板</v>
          </cell>
          <cell r="G4165" t="str">
            <v>B40L中改后排</v>
          </cell>
          <cell r="H4165" t="str">
            <v>EA</v>
          </cell>
          <cell r="I4165">
            <v>527</v>
          </cell>
          <cell r="J4165">
            <v>4.4017011607000001</v>
          </cell>
          <cell r="K4165">
            <v>4.7699999999999996</v>
          </cell>
          <cell r="L4165">
            <v>2319.6965116889</v>
          </cell>
          <cell r="M4165">
            <v>2700</v>
          </cell>
          <cell r="N4165">
            <v>4.5495161745999999</v>
          </cell>
          <cell r="O4165">
            <v>4.7699999999999996</v>
          </cell>
          <cell r="P4165">
            <v>-0.2204838254</v>
          </cell>
          <cell r="Q4165">
            <v>12283.69367142</v>
          </cell>
          <cell r="R4165">
            <v>-2266</v>
          </cell>
        </row>
        <row r="4166">
          <cell r="E4166" t="str">
            <v>SCS0004371</v>
          </cell>
          <cell r="F4166" t="str">
            <v>中改左座椅座垫左前加强板</v>
          </cell>
          <cell r="G4166" t="str">
            <v>B40L中改后排</v>
          </cell>
          <cell r="H4166" t="str">
            <v>EA</v>
          </cell>
          <cell r="I4166">
            <v>227</v>
          </cell>
          <cell r="J4166">
            <v>3.9679905642</v>
          </cell>
          <cell r="K4166">
            <v>4.3</v>
          </cell>
          <cell r="L4166">
            <v>900.73385807340003</v>
          </cell>
          <cell r="M4166">
            <v>2700</v>
          </cell>
          <cell r="N4166">
            <v>4.1012409958999996</v>
          </cell>
          <cell r="O4166">
            <v>4.3</v>
          </cell>
          <cell r="P4166">
            <v>-0.1987590041</v>
          </cell>
          <cell r="Q4166">
            <v>11073.350688930001</v>
          </cell>
          <cell r="R4166">
            <v>-2266</v>
          </cell>
        </row>
        <row r="4167">
          <cell r="E4167" t="str">
            <v>SCS0004372</v>
          </cell>
          <cell r="F4167" t="str">
            <v>中改扶手外侧固定支架</v>
          </cell>
          <cell r="G4167" t="str">
            <v>B40L中改后排</v>
          </cell>
          <cell r="H4167" t="str">
            <v>EA</v>
          </cell>
          <cell r="I4167">
            <v>481</v>
          </cell>
          <cell r="J4167">
            <v>1.3368437046999999</v>
          </cell>
          <cell r="K4167">
            <v>1.4487000000000001</v>
          </cell>
          <cell r="L4167">
            <v>643.02182196069998</v>
          </cell>
          <cell r="M4167">
            <v>1970</v>
          </cell>
          <cell r="N4167">
            <v>1.3817367048</v>
          </cell>
          <cell r="O4167">
            <v>1.4487000000000001</v>
          </cell>
          <cell r="P4167">
            <v>-6.6963295199999995E-2</v>
          </cell>
          <cell r="Q4167">
            <v>2722.021308456</v>
          </cell>
          <cell r="R4167">
            <v>-2108</v>
          </cell>
        </row>
        <row r="4168">
          <cell r="E4168" t="str">
            <v>SCS0004373</v>
          </cell>
          <cell r="F4168" t="str">
            <v>中改地锁拉线固定支架</v>
          </cell>
          <cell r="G4168" t="str">
            <v>B40L中改后排</v>
          </cell>
          <cell r="H4168" t="str">
            <v>EA</v>
          </cell>
          <cell r="I4168">
            <v>4595</v>
          </cell>
          <cell r="J4168">
            <v>0.16803978650000001</v>
          </cell>
          <cell r="K4168">
            <v>0.18210000000000001</v>
          </cell>
          <cell r="L4168">
            <v>772.14281896750003</v>
          </cell>
          <cell r="M4168">
            <v>10380</v>
          </cell>
          <cell r="N4168">
            <v>0.1736827873</v>
          </cell>
          <cell r="O4168">
            <v>0.18210000000000001</v>
          </cell>
          <cell r="P4168">
            <v>-8.4172126999999992E-3</v>
          </cell>
          <cell r="Q4168">
            <v>1802.827332174</v>
          </cell>
          <cell r="R4168">
            <v>-9294</v>
          </cell>
        </row>
        <row r="4169">
          <cell r="E4169" t="str">
            <v>SCS0004375</v>
          </cell>
          <cell r="F4169" t="str">
            <v>中改靠背拉线支架</v>
          </cell>
          <cell r="G4169" t="str">
            <v>B40L中改后排</v>
          </cell>
          <cell r="H4169" t="str">
            <v>EA</v>
          </cell>
          <cell r="I4169">
            <v>2154</v>
          </cell>
          <cell r="J4169">
            <v>0.22922066420000001</v>
          </cell>
          <cell r="K4169">
            <v>0.24840000000000001</v>
          </cell>
          <cell r="L4169">
            <v>493.74131068679998</v>
          </cell>
          <cell r="M4169">
            <v>4000</v>
          </cell>
          <cell r="N4169">
            <v>0.23691820080000001</v>
          </cell>
          <cell r="O4169">
            <v>0.24840000000000001</v>
          </cell>
          <cell r="P4169">
            <v>-1.14817992E-2</v>
          </cell>
          <cell r="Q4169">
            <v>947.67280319999998</v>
          </cell>
          <cell r="R4169">
            <v>-4383</v>
          </cell>
        </row>
        <row r="4170">
          <cell r="E4170" t="str">
            <v>SCS0004376</v>
          </cell>
          <cell r="F4170" t="str">
            <v>中改安全带固定钣金组合</v>
          </cell>
          <cell r="G4170" t="str">
            <v>B40L中改后排</v>
          </cell>
          <cell r="H4170" t="str">
            <v>EA</v>
          </cell>
          <cell r="I4170">
            <v>309</v>
          </cell>
          <cell r="J4170">
            <v>2.9274542479000001</v>
          </cell>
          <cell r="K4170">
            <v>3.1724000000000001</v>
          </cell>
          <cell r="L4170">
            <v>904.58336260110002</v>
          </cell>
          <cell r="M4170">
            <v>2700</v>
          </cell>
          <cell r="N4170">
            <v>3.0257620780000001</v>
          </cell>
          <cell r="O4170">
            <v>3.1724000000000001</v>
          </cell>
          <cell r="P4170">
            <v>-0.146637922</v>
          </cell>
          <cell r="Q4170">
            <v>8169.5576105999999</v>
          </cell>
          <cell r="R4170">
            <v>-2266</v>
          </cell>
        </row>
        <row r="4171">
          <cell r="E4171" t="str">
            <v>SCS0004377</v>
          </cell>
          <cell r="F4171" t="str">
            <v>中改左座椅座垫右侧加强板</v>
          </cell>
          <cell r="G4171" t="str">
            <v>B40L中改后排</v>
          </cell>
          <cell r="H4171" t="str">
            <v>EA</v>
          </cell>
          <cell r="I4171">
            <v>405</v>
          </cell>
          <cell r="J4171">
            <v>3.0786070046999998</v>
          </cell>
          <cell r="K4171">
            <v>3.3361999999999998</v>
          </cell>
          <cell r="L4171">
            <v>1246.8358369035</v>
          </cell>
          <cell r="M4171">
            <v>2460</v>
          </cell>
          <cell r="N4171">
            <v>3.1819907466999999</v>
          </cell>
          <cell r="O4171">
            <v>3.3361999999999998</v>
          </cell>
          <cell r="P4171">
            <v>-0.15420925329999999</v>
          </cell>
          <cell r="Q4171">
            <v>7827.6972368819997</v>
          </cell>
          <cell r="R4171">
            <v>-2327</v>
          </cell>
        </row>
        <row r="4172">
          <cell r="E4172" t="str">
            <v>SCS0004378</v>
          </cell>
          <cell r="F4172" t="str">
            <v>中改左座椅座垫左侧加强板</v>
          </cell>
          <cell r="G4172" t="str">
            <v>B40L中改后排</v>
          </cell>
          <cell r="H4172" t="str">
            <v>EA</v>
          </cell>
          <cell r="I4172">
            <v>287</v>
          </cell>
          <cell r="J4172">
            <v>3.0786070046999998</v>
          </cell>
          <cell r="K4172">
            <v>3.3361999999999998</v>
          </cell>
          <cell r="L4172">
            <v>883.5602103489</v>
          </cell>
          <cell r="M4172">
            <v>2607</v>
          </cell>
          <cell r="N4172">
            <v>3.1819907466999999</v>
          </cell>
          <cell r="O4172">
            <v>3.3361999999999998</v>
          </cell>
          <cell r="P4172">
            <v>-0.15420925329999999</v>
          </cell>
          <cell r="Q4172">
            <v>8295.4498766469005</v>
          </cell>
          <cell r="R4172">
            <v>-2473</v>
          </cell>
        </row>
        <row r="4173">
          <cell r="E4173" t="str">
            <v>SCS0004379</v>
          </cell>
          <cell r="F4173" t="str">
            <v>座垫右侧安装板组合</v>
          </cell>
          <cell r="G4173" t="str">
            <v>B40L中改后排</v>
          </cell>
          <cell r="H4173" t="str">
            <v>EA</v>
          </cell>
          <cell r="I4173">
            <v>507</v>
          </cell>
          <cell r="J4173">
            <v>7.5811689489000003</v>
          </cell>
          <cell r="K4173">
            <v>8.2155000000000005</v>
          </cell>
          <cell r="L4173">
            <v>3843.6526570923002</v>
          </cell>
          <cell r="M4173">
            <v>2780</v>
          </cell>
          <cell r="N4173">
            <v>7.8357547447</v>
          </cell>
          <cell r="O4173">
            <v>8.2155000000000005</v>
          </cell>
          <cell r="P4173">
            <v>-0.37974525529999997</v>
          </cell>
          <cell r="Q4173">
            <v>21783.398190266002</v>
          </cell>
          <cell r="R4173">
            <v>-2666</v>
          </cell>
        </row>
        <row r="4174">
          <cell r="E4174" t="str">
            <v>SCS0004380</v>
          </cell>
          <cell r="F4174" t="str">
            <v>中改座垫左侧安装板</v>
          </cell>
          <cell r="G4174" t="str">
            <v>B40L中改后排</v>
          </cell>
          <cell r="H4174" t="str">
            <v>EA</v>
          </cell>
          <cell r="I4174">
            <v>547</v>
          </cell>
          <cell r="J4174">
            <v>7.2311552696000003</v>
          </cell>
          <cell r="K4174">
            <v>7.8361999999999998</v>
          </cell>
          <cell r="L4174">
            <v>3955.4419324711998</v>
          </cell>
          <cell r="M4174">
            <v>3140</v>
          </cell>
          <cell r="N4174">
            <v>7.4739871378</v>
          </cell>
          <cell r="O4174">
            <v>7.8361999999999998</v>
          </cell>
          <cell r="P4174">
            <v>-0.36221286219999999</v>
          </cell>
          <cell r="Q4174">
            <v>23468.319612692001</v>
          </cell>
          <cell r="R4174">
            <v>-2918</v>
          </cell>
        </row>
        <row r="4175">
          <cell r="E4175" t="str">
            <v>SCS0004381</v>
          </cell>
          <cell r="F4175" t="str">
            <v>右侧调角器上连接板</v>
          </cell>
          <cell r="G4175" t="str">
            <v>B40L中改后排</v>
          </cell>
          <cell r="H4175" t="str">
            <v>EA</v>
          </cell>
          <cell r="I4175">
            <v>743</v>
          </cell>
          <cell r="J4175">
            <v>5.4332864285999998</v>
          </cell>
          <cell r="K4175">
            <v>5.8879000000000001</v>
          </cell>
          <cell r="L4175">
            <v>4036.9318164498</v>
          </cell>
          <cell r="M4175">
            <v>5149</v>
          </cell>
          <cell r="N4175">
            <v>5.6157434557999997</v>
          </cell>
          <cell r="O4175">
            <v>5.8879000000000001</v>
          </cell>
          <cell r="P4175">
            <v>-0.27215654420000002</v>
          </cell>
          <cell r="Q4175">
            <v>28915.463053914202</v>
          </cell>
          <cell r="R4175">
            <v>-4386</v>
          </cell>
        </row>
        <row r="4176">
          <cell r="E4176" t="str">
            <v>SCS0004382</v>
          </cell>
          <cell r="F4176" t="str">
            <v>左侧调角器上连接板</v>
          </cell>
          <cell r="G4176" t="str">
            <v>B40L中改后排</v>
          </cell>
          <cell r="H4176" t="str">
            <v>EA</v>
          </cell>
          <cell r="I4176">
            <v>1317</v>
          </cell>
          <cell r="J4176">
            <v>5.4332864285999998</v>
          </cell>
          <cell r="K4176">
            <v>5.8879000000000001</v>
          </cell>
          <cell r="L4176">
            <v>7155.6382264661997</v>
          </cell>
          <cell r="M4176">
            <v>5149</v>
          </cell>
          <cell r="N4176">
            <v>5.6157434557999997</v>
          </cell>
          <cell r="O4176">
            <v>5.8879000000000001</v>
          </cell>
          <cell r="P4176">
            <v>-0.27215654420000002</v>
          </cell>
          <cell r="Q4176">
            <v>28915.463053914202</v>
          </cell>
          <cell r="R4176">
            <v>-4383</v>
          </cell>
        </row>
        <row r="4177">
          <cell r="E4177" t="str">
            <v>SCS0004385</v>
          </cell>
          <cell r="F4177" t="str">
            <v>右侧调角器下连接板组合</v>
          </cell>
          <cell r="G4177" t="str">
            <v>B40L中改后排左座椅</v>
          </cell>
          <cell r="H4177" t="str">
            <v>EA</v>
          </cell>
          <cell r="I4177">
            <v>149</v>
          </cell>
          <cell r="J4177">
            <v>3.8786646371</v>
          </cell>
          <cell r="K4177">
            <v>4.2031999999999998</v>
          </cell>
          <cell r="L4177">
            <v>577.92103092790001</v>
          </cell>
          <cell r="M4177">
            <v>2405</v>
          </cell>
          <cell r="N4177">
            <v>4.0089153846999999</v>
          </cell>
          <cell r="O4177">
            <v>4.2031999999999998</v>
          </cell>
          <cell r="P4177">
            <v>-0.19428461529999999</v>
          </cell>
          <cell r="Q4177">
            <v>9641.4415002035003</v>
          </cell>
          <cell r="R4177">
            <v>-2108</v>
          </cell>
        </row>
        <row r="4178">
          <cell r="E4178" t="str">
            <v>SCS0004386</v>
          </cell>
          <cell r="F4178" t="str">
            <v>中改左侧调角器下连接板</v>
          </cell>
          <cell r="G4178" t="str">
            <v>B40L中改后排左座椅</v>
          </cell>
          <cell r="H4178" t="str">
            <v>EA</v>
          </cell>
          <cell r="I4178">
            <v>1450</v>
          </cell>
          <cell r="J4178">
            <v>3.8786646371</v>
          </cell>
          <cell r="K4178">
            <v>4.2031999999999998</v>
          </cell>
          <cell r="L4178">
            <v>5624.0637237950004</v>
          </cell>
          <cell r="M4178">
            <v>2005</v>
          </cell>
          <cell r="N4178">
            <v>4.0089153846999999</v>
          </cell>
          <cell r="O4178">
            <v>4.2031999999999998</v>
          </cell>
          <cell r="P4178">
            <v>-0.19428461529999999</v>
          </cell>
          <cell r="Q4178">
            <v>8037.8753463234998</v>
          </cell>
          <cell r="R4178">
            <v>-2108</v>
          </cell>
        </row>
        <row r="4179">
          <cell r="E4179" t="str">
            <v>SCS0004387</v>
          </cell>
          <cell r="F4179" t="str">
            <v>右侧调角器下连接板组合</v>
          </cell>
          <cell r="G4179" t="str">
            <v>B40L中改后排右座椅</v>
          </cell>
          <cell r="H4179" t="str">
            <v>EA</v>
          </cell>
          <cell r="I4179">
            <v>0</v>
          </cell>
          <cell r="J4179">
            <v>5.0481999999999996</v>
          </cell>
          <cell r="K4179">
            <v>5.0481999999999996</v>
          </cell>
          <cell r="L4179">
            <v>0</v>
          </cell>
          <cell r="M4179">
            <v>2931</v>
          </cell>
          <cell r="N4179">
            <v>4.8148569292000003</v>
          </cell>
          <cell r="O4179">
            <v>5.0481999999999996</v>
          </cell>
          <cell r="P4179">
            <v>-0.2333430708</v>
          </cell>
          <cell r="Q4179">
            <v>14112.3456594852</v>
          </cell>
          <cell r="R4179">
            <v>-2275</v>
          </cell>
        </row>
        <row r="4180">
          <cell r="E4180" t="str">
            <v>SCS0004388</v>
          </cell>
          <cell r="F4180" t="str">
            <v>左侧调角器下连接板组合</v>
          </cell>
          <cell r="G4180" t="str">
            <v>B40L中改后排右座椅</v>
          </cell>
          <cell r="H4180" t="str">
            <v>EA</v>
          </cell>
          <cell r="I4180">
            <v>0</v>
          </cell>
          <cell r="J4180">
            <v>5.0505000000000004</v>
          </cell>
          <cell r="K4180">
            <v>5.0505000000000004</v>
          </cell>
          <cell r="L4180">
            <v>0</v>
          </cell>
          <cell r="M4180">
            <v>2705</v>
          </cell>
          <cell r="N4180">
            <v>4.8170506163000004</v>
          </cell>
          <cell r="O4180">
            <v>5.0505000000000004</v>
          </cell>
          <cell r="P4180">
            <v>-0.23344938370000001</v>
          </cell>
          <cell r="Q4180">
            <v>13030.121917091499</v>
          </cell>
          <cell r="R4180">
            <v>-1955</v>
          </cell>
        </row>
        <row r="4181">
          <cell r="E4181" t="str">
            <v>SCS0004389</v>
          </cell>
          <cell r="F4181" t="str">
            <v>中改地脚上连接板</v>
          </cell>
          <cell r="G4181" t="str">
            <v>B40L中改后排</v>
          </cell>
          <cell r="H4181" t="str">
            <v>EA</v>
          </cell>
          <cell r="I4181">
            <v>2438</v>
          </cell>
          <cell r="J4181">
            <v>2.1082794154000002</v>
          </cell>
          <cell r="K4181">
            <v>2.2736394</v>
          </cell>
          <cell r="L4181">
            <v>5139.9852147452002</v>
          </cell>
          <cell r="M4181">
            <v>14971</v>
          </cell>
          <cell r="N4181">
            <v>0</v>
          </cell>
          <cell r="O4181">
            <v>2.2736394</v>
          </cell>
          <cell r="P4181">
            <v>-2.2736394</v>
          </cell>
          <cell r="Q4181">
            <v>0</v>
          </cell>
          <cell r="R4181">
            <v>-9938</v>
          </cell>
        </row>
        <row r="4182">
          <cell r="E4182" t="str">
            <v>SCS0004390</v>
          </cell>
          <cell r="F4182" t="str">
            <v>中改右座椅调角器联动杆</v>
          </cell>
          <cell r="G4182" t="str">
            <v>B40L中改后排</v>
          </cell>
          <cell r="H4182" t="str">
            <v>EA</v>
          </cell>
          <cell r="I4182">
            <v>8110</v>
          </cell>
          <cell r="J4182">
            <v>3.6911540131999998</v>
          </cell>
          <cell r="K4182">
            <v>4</v>
          </cell>
          <cell r="L4182">
            <v>29935.259047052001</v>
          </cell>
          <cell r="M4182">
            <v>0</v>
          </cell>
          <cell r="N4182">
            <v>3.8151079031999999</v>
          </cell>
          <cell r="O4182">
            <v>4</v>
          </cell>
          <cell r="P4182">
            <v>-0.18489209679999999</v>
          </cell>
          <cell r="Q4182">
            <v>0</v>
          </cell>
          <cell r="R4182">
            <v>-2275</v>
          </cell>
        </row>
        <row r="4183">
          <cell r="E4183" t="str">
            <v>SCS0004391</v>
          </cell>
          <cell r="F4183" t="str">
            <v>左侧地脚固定板组合</v>
          </cell>
          <cell r="G4183" t="str">
            <v>B40L中改后排右座椅</v>
          </cell>
          <cell r="H4183" t="str">
            <v>EA</v>
          </cell>
          <cell r="I4183">
            <v>518</v>
          </cell>
          <cell r="J4183">
            <v>10.5197889376</v>
          </cell>
          <cell r="K4183">
            <v>11.4</v>
          </cell>
          <cell r="L4183">
            <v>5449.2506696767996</v>
          </cell>
          <cell r="M4183">
            <v>3128</v>
          </cell>
          <cell r="N4183">
            <v>10.8730575241</v>
          </cell>
          <cell r="O4183">
            <v>11.4</v>
          </cell>
          <cell r="P4183">
            <v>-0.52694247589999998</v>
          </cell>
          <cell r="Q4183">
            <v>34010.923935384802</v>
          </cell>
          <cell r="R4183">
            <v>-2489</v>
          </cell>
        </row>
        <row r="4184">
          <cell r="E4184" t="str">
            <v>SCS0004392</v>
          </cell>
          <cell r="F4184" t="str">
            <v>右侧地脚固定板组合</v>
          </cell>
          <cell r="G4184" t="str">
            <v>B40L中改后排左座椅</v>
          </cell>
          <cell r="H4184" t="str">
            <v>EA</v>
          </cell>
          <cell r="I4184">
            <v>0</v>
          </cell>
          <cell r="J4184">
            <v>11.4</v>
          </cell>
          <cell r="K4184">
            <v>11.4</v>
          </cell>
          <cell r="L4184">
            <v>0</v>
          </cell>
          <cell r="M4184">
            <v>2760</v>
          </cell>
          <cell r="N4184">
            <v>10.8730575241</v>
          </cell>
          <cell r="O4184">
            <v>11.4</v>
          </cell>
          <cell r="P4184">
            <v>-0.52694247589999998</v>
          </cell>
          <cell r="Q4184">
            <v>30009.638766516</v>
          </cell>
          <cell r="R4184">
            <v>-2266</v>
          </cell>
        </row>
        <row r="4185">
          <cell r="E4185" t="str">
            <v>SCS0004393</v>
          </cell>
          <cell r="F4185" t="str">
            <v>中改地脚固定板组合</v>
          </cell>
          <cell r="G4185" t="str">
            <v>B40L中改后排</v>
          </cell>
          <cell r="H4185" t="str">
            <v>EA</v>
          </cell>
          <cell r="I4185">
            <v>1161</v>
          </cell>
          <cell r="J4185">
            <v>10.5197889376</v>
          </cell>
          <cell r="K4185">
            <v>11.4</v>
          </cell>
          <cell r="L4185">
            <v>12213.4749565536</v>
          </cell>
          <cell r="M4185">
            <v>4350</v>
          </cell>
          <cell r="N4185">
            <v>10.8730575241</v>
          </cell>
          <cell r="O4185">
            <v>11.4</v>
          </cell>
          <cell r="P4185">
            <v>-0.52694247589999998</v>
          </cell>
          <cell r="Q4185">
            <v>47297.800229834997</v>
          </cell>
          <cell r="R4185">
            <v>-4755</v>
          </cell>
        </row>
        <row r="4186">
          <cell r="E4186" t="str">
            <v>SCS0004394</v>
          </cell>
          <cell r="F4186" t="str">
            <v>中改右侧地锁支架</v>
          </cell>
          <cell r="G4186" t="str">
            <v>B40L中改后排</v>
          </cell>
          <cell r="H4186" t="str">
            <v>EA</v>
          </cell>
          <cell r="I4186">
            <v>1000</v>
          </cell>
          <cell r="J4186">
            <v>0.28551076289999999</v>
          </cell>
          <cell r="K4186">
            <v>0.30940000000000001</v>
          </cell>
          <cell r="L4186">
            <v>285.51076289999997</v>
          </cell>
          <cell r="M4186">
            <v>5000</v>
          </cell>
          <cell r="N4186">
            <v>0.30940000000000001</v>
          </cell>
          <cell r="O4186">
            <v>0.30940000000000001</v>
          </cell>
          <cell r="P4186">
            <v>0</v>
          </cell>
          <cell r="Q4186">
            <v>1547</v>
          </cell>
          <cell r="R4186">
            <v>-6000</v>
          </cell>
        </row>
        <row r="4187">
          <cell r="E4187" t="str">
            <v>SCS0004395</v>
          </cell>
          <cell r="F4187" t="str">
            <v>中改右座椅右侧地锁安装</v>
          </cell>
          <cell r="G4187" t="str">
            <v>B40L中改后排</v>
          </cell>
          <cell r="H4187" t="str">
            <v>EA</v>
          </cell>
          <cell r="I4187">
            <v>0</v>
          </cell>
          <cell r="J4187">
            <v>5.2930999999999999</v>
          </cell>
          <cell r="K4187">
            <v>5.2930999999999999</v>
          </cell>
          <cell r="L4187">
            <v>0</v>
          </cell>
          <cell r="M4187">
            <v>2302</v>
          </cell>
          <cell r="N4187">
            <v>5.0484369106000004</v>
          </cell>
          <cell r="O4187">
            <v>5.2930999999999999</v>
          </cell>
          <cell r="P4187">
            <v>-0.24466308940000001</v>
          </cell>
          <cell r="Q4187">
            <v>11621.5017682012</v>
          </cell>
          <cell r="R4187">
            <v>-2045</v>
          </cell>
        </row>
        <row r="4188">
          <cell r="E4188" t="str">
            <v>SCS0004396</v>
          </cell>
          <cell r="F4188" t="str">
            <v>右侧地锁安装支架点焊组件</v>
          </cell>
          <cell r="G4188" t="str">
            <v>B40L中改后排左座椅</v>
          </cell>
          <cell r="H4188" t="str">
            <v>EA</v>
          </cell>
          <cell r="I4188">
            <v>573</v>
          </cell>
          <cell r="J4188">
            <v>4.8844118268000001</v>
          </cell>
          <cell r="K4188">
            <v>5.2930999999999999</v>
          </cell>
          <cell r="L4188">
            <v>2798.7679767564</v>
          </cell>
          <cell r="M4188">
            <v>2348</v>
          </cell>
          <cell r="N4188">
            <v>5.0484369106000004</v>
          </cell>
          <cell r="O4188">
            <v>5.2930999999999999</v>
          </cell>
          <cell r="P4188">
            <v>-0.24466308940000001</v>
          </cell>
          <cell r="Q4188">
            <v>11853.729866088799</v>
          </cell>
          <cell r="R4188">
            <v>-2271</v>
          </cell>
        </row>
        <row r="4189">
          <cell r="E4189" t="str">
            <v>SCS0004397</v>
          </cell>
          <cell r="F4189" t="str">
            <v>左侧地锁安装支架点焊组件</v>
          </cell>
          <cell r="G4189" t="str">
            <v>B40L中改后排左座椅</v>
          </cell>
          <cell r="H4189" t="str">
            <v>EA</v>
          </cell>
          <cell r="I4189">
            <v>581</v>
          </cell>
          <cell r="J4189">
            <v>4.8844118268000001</v>
          </cell>
          <cell r="K4189">
            <v>5.2930999999999999</v>
          </cell>
          <cell r="L4189">
            <v>2837.8432713707998</v>
          </cell>
          <cell r="M4189">
            <v>5486</v>
          </cell>
          <cell r="N4189">
            <v>5.0484369106000004</v>
          </cell>
          <cell r="O4189">
            <v>5.2930999999999999</v>
          </cell>
          <cell r="P4189">
            <v>-0.24466308940000001</v>
          </cell>
          <cell r="Q4189">
            <v>27695.724891551599</v>
          </cell>
          <cell r="R4189">
            <v>-4758</v>
          </cell>
        </row>
        <row r="4190">
          <cell r="E4190" t="str">
            <v>SCS0004398</v>
          </cell>
          <cell r="F4190" t="str">
            <v>中改扶手内侧固定支架</v>
          </cell>
          <cell r="G4190" t="str">
            <v>B40L中改后排</v>
          </cell>
          <cell r="H4190" t="str">
            <v>EA</v>
          </cell>
          <cell r="I4190">
            <v>471</v>
          </cell>
          <cell r="J4190">
            <v>1.0648979327999999</v>
          </cell>
          <cell r="K4190">
            <v>1.1539999999999999</v>
          </cell>
          <cell r="L4190">
            <v>501.5669263488</v>
          </cell>
          <cell r="M4190">
            <v>2755</v>
          </cell>
          <cell r="N4190">
            <v>1.1006586301000001</v>
          </cell>
          <cell r="O4190">
            <v>1.1539999999999999</v>
          </cell>
          <cell r="P4190">
            <v>-5.3341369899999998E-2</v>
          </cell>
          <cell r="Q4190">
            <v>3032.3145259255002</v>
          </cell>
          <cell r="R4190">
            <v>-2108</v>
          </cell>
        </row>
        <row r="4191">
          <cell r="E4191" t="str">
            <v>SCS0004399</v>
          </cell>
          <cell r="F4191" t="str">
            <v>中改卷收器固定钣金组合</v>
          </cell>
          <cell r="G4191" t="str">
            <v>B40L中改后排</v>
          </cell>
          <cell r="H4191" t="str">
            <v>EA</v>
          </cell>
          <cell r="I4191">
            <v>0</v>
          </cell>
          <cell r="J4191">
            <v>3.0192000000000001</v>
          </cell>
          <cell r="K4191">
            <v>3.0192000000000001</v>
          </cell>
          <cell r="L4191">
            <v>0</v>
          </cell>
          <cell r="M4191">
            <v>2605</v>
          </cell>
          <cell r="N4191">
            <v>2.8796434453000002</v>
          </cell>
          <cell r="O4191">
            <v>3.0192000000000001</v>
          </cell>
          <cell r="P4191">
            <v>-0.1395565547</v>
          </cell>
          <cell r="Q4191">
            <v>7501.4711750064998</v>
          </cell>
          <cell r="R4191">
            <v>-2108</v>
          </cell>
        </row>
        <row r="4192">
          <cell r="E4192" t="str">
            <v>SCS0004400</v>
          </cell>
          <cell r="F4192" t="str">
            <v>中改调角器限位支架</v>
          </cell>
          <cell r="G4192" t="str">
            <v>B40L中改后排</v>
          </cell>
          <cell r="H4192" t="str">
            <v>EA</v>
          </cell>
          <cell r="I4192">
            <v>3813</v>
          </cell>
          <cell r="J4192">
            <v>0.45844132840000001</v>
          </cell>
          <cell r="K4192">
            <v>0.49680000000000002</v>
          </cell>
          <cell r="L4192">
            <v>1748.0367851891999</v>
          </cell>
          <cell r="M4192">
            <v>5700</v>
          </cell>
          <cell r="N4192">
            <v>0.47383640160000001</v>
          </cell>
          <cell r="O4192">
            <v>0.49680000000000002</v>
          </cell>
          <cell r="P4192">
            <v>-2.29635984E-2</v>
          </cell>
          <cell r="Q4192">
            <v>2700.8674891199998</v>
          </cell>
          <cell r="R4192">
            <v>-4383</v>
          </cell>
        </row>
        <row r="4193">
          <cell r="E4193" t="str">
            <v>SCS0004401</v>
          </cell>
          <cell r="F4193" t="str">
            <v>中改靠背拉线解锁手柄</v>
          </cell>
          <cell r="G4193" t="str">
            <v>B40L中改后排</v>
          </cell>
          <cell r="H4193" t="str">
            <v>EA</v>
          </cell>
          <cell r="I4193">
            <v>240</v>
          </cell>
          <cell r="J4193">
            <v>0.2314353566</v>
          </cell>
          <cell r="K4193">
            <v>0.25080000000000002</v>
          </cell>
          <cell r="L4193">
            <v>55.544485584</v>
          </cell>
          <cell r="M4193">
            <v>6000</v>
          </cell>
          <cell r="N4193">
            <v>0.23920726549999999</v>
          </cell>
          <cell r="O4193">
            <v>0.25080000000000002</v>
          </cell>
          <cell r="P4193">
            <v>-1.15927345E-2</v>
          </cell>
          <cell r="Q4193">
            <v>1435.2435929999999</v>
          </cell>
          <cell r="R4193">
            <v>-4383</v>
          </cell>
        </row>
        <row r="4194">
          <cell r="E4194" t="str">
            <v>SCS0004402</v>
          </cell>
          <cell r="F4194" t="str">
            <v>中改左侧地锁支架</v>
          </cell>
          <cell r="G4194" t="str">
            <v>B40L中改后排</v>
          </cell>
          <cell r="H4194" t="str">
            <v>EA</v>
          </cell>
          <cell r="I4194">
            <v>1000</v>
          </cell>
          <cell r="J4194">
            <v>0.28551076289999999</v>
          </cell>
          <cell r="K4194">
            <v>0.30940000000000001</v>
          </cell>
          <cell r="L4194">
            <v>285.51076289999997</v>
          </cell>
          <cell r="M4194">
            <v>5000</v>
          </cell>
          <cell r="N4194">
            <v>0.30940000000000001</v>
          </cell>
          <cell r="O4194">
            <v>0.30940000000000001</v>
          </cell>
          <cell r="P4194">
            <v>0</v>
          </cell>
          <cell r="Q4194">
            <v>1547</v>
          </cell>
          <cell r="R4194">
            <v>-6000</v>
          </cell>
        </row>
        <row r="4195">
          <cell r="E4195" t="str">
            <v>SCS0004403</v>
          </cell>
          <cell r="F4195" t="str">
            <v>中改地锁拉线固定前支架</v>
          </cell>
          <cell r="G4195" t="str">
            <v>B40L中改后排右座椅</v>
          </cell>
          <cell r="H4195" t="str">
            <v>EA</v>
          </cell>
          <cell r="I4195">
            <v>15</v>
          </cell>
          <cell r="J4195">
            <v>0.22146924079999999</v>
          </cell>
          <cell r="K4195">
            <v>0.24</v>
          </cell>
          <cell r="L4195">
            <v>3.3220386120000001</v>
          </cell>
          <cell r="M4195">
            <v>2500</v>
          </cell>
          <cell r="N4195">
            <v>0.22890647419999999</v>
          </cell>
          <cell r="O4195">
            <v>0.24</v>
          </cell>
          <cell r="P4195">
            <v>-1.10935258E-2</v>
          </cell>
          <cell r="Q4195">
            <v>572.26618550000001</v>
          </cell>
          <cell r="R4195">
            <v>-1417</v>
          </cell>
        </row>
        <row r="4196">
          <cell r="E4196" t="str">
            <v>SCS0004404</v>
          </cell>
          <cell r="F4196" t="str">
            <v>中改地锁拉线固定前支架</v>
          </cell>
          <cell r="G4196" t="str">
            <v>B40L中改后排左座椅</v>
          </cell>
          <cell r="H4196" t="str">
            <v>EA</v>
          </cell>
          <cell r="I4196">
            <v>0</v>
          </cell>
          <cell r="J4196">
            <v>0.24</v>
          </cell>
          <cell r="K4196">
            <v>0.24</v>
          </cell>
          <cell r="L4196">
            <v>0</v>
          </cell>
          <cell r="M4196">
            <v>3000</v>
          </cell>
          <cell r="N4196">
            <v>0.22890647419999999</v>
          </cell>
          <cell r="O4196">
            <v>0.24</v>
          </cell>
          <cell r="P4196">
            <v>-1.10935258E-2</v>
          </cell>
          <cell r="Q4196">
            <v>686.71942260000003</v>
          </cell>
          <cell r="R4196">
            <v>-2266</v>
          </cell>
        </row>
        <row r="4197">
          <cell r="E4197" t="str">
            <v>SCS0004405</v>
          </cell>
          <cell r="F4197" t="str">
            <v>中改扣手底座支架组件</v>
          </cell>
          <cell r="G4197" t="str">
            <v>B40L中改后排</v>
          </cell>
          <cell r="H4197" t="str">
            <v>EA</v>
          </cell>
          <cell r="I4197">
            <v>555</v>
          </cell>
          <cell r="J4197">
            <v>1.5133731453999999</v>
          </cell>
          <cell r="K4197">
            <v>1.64</v>
          </cell>
          <cell r="L4197">
            <v>839.92209569700003</v>
          </cell>
          <cell r="M4197">
            <v>5700</v>
          </cell>
          <cell r="N4197">
            <v>1.5641942403</v>
          </cell>
          <cell r="O4197">
            <v>1.64</v>
          </cell>
          <cell r="P4197">
            <v>-7.5805759700000003E-2</v>
          </cell>
          <cell r="Q4197">
            <v>8915.9071697100007</v>
          </cell>
          <cell r="R4197">
            <v>-4383</v>
          </cell>
        </row>
        <row r="4198">
          <cell r="E4198" t="str">
            <v>SCS0004406</v>
          </cell>
          <cell r="F4198" t="str">
            <v>中改右侧扣手支架</v>
          </cell>
          <cell r="G4198" t="str">
            <v>B40L中改后排</v>
          </cell>
          <cell r="H4198" t="str">
            <v>EA</v>
          </cell>
          <cell r="I4198">
            <v>366</v>
          </cell>
          <cell r="J4198">
            <v>1.6425635358999999</v>
          </cell>
          <cell r="K4198">
            <v>1.78</v>
          </cell>
          <cell r="L4198">
            <v>601.1782541394</v>
          </cell>
          <cell r="M4198">
            <v>2800</v>
          </cell>
          <cell r="N4198">
            <v>1.6977230168999999</v>
          </cell>
          <cell r="O4198">
            <v>1.78</v>
          </cell>
          <cell r="P4198">
            <v>-8.2276983100000006E-2</v>
          </cell>
          <cell r="Q4198">
            <v>4753.6244473200004</v>
          </cell>
          <cell r="R4198">
            <v>-2275</v>
          </cell>
        </row>
        <row r="4199">
          <cell r="E4199" t="str">
            <v>SCS0004407</v>
          </cell>
          <cell r="F4199" t="str">
            <v>中改左侧扣手支架</v>
          </cell>
          <cell r="G4199" t="str">
            <v>B40L中改后排</v>
          </cell>
          <cell r="H4199" t="str">
            <v>EA</v>
          </cell>
          <cell r="I4199">
            <v>122</v>
          </cell>
          <cell r="J4199">
            <v>1.6425635358999999</v>
          </cell>
          <cell r="K4199">
            <v>1.78</v>
          </cell>
          <cell r="L4199">
            <v>200.39275137979999</v>
          </cell>
          <cell r="M4199">
            <v>3200</v>
          </cell>
          <cell r="N4199">
            <v>1.6977230168999999</v>
          </cell>
          <cell r="O4199">
            <v>1.78</v>
          </cell>
          <cell r="P4199">
            <v>-8.2276983100000006E-2</v>
          </cell>
          <cell r="Q4199">
            <v>5432.7136540800002</v>
          </cell>
          <cell r="R4199">
            <v>-2108</v>
          </cell>
        </row>
        <row r="4200">
          <cell r="E4200" t="str">
            <v>SCS0004408</v>
          </cell>
          <cell r="F4200" t="str">
            <v>中改左座椅右侧调角器组合</v>
          </cell>
          <cell r="G4200" t="str">
            <v>B40L中改后排</v>
          </cell>
          <cell r="H4200" t="str">
            <v>EA</v>
          </cell>
          <cell r="I4200">
            <v>5913</v>
          </cell>
          <cell r="J4200">
            <v>17.163866161400001</v>
          </cell>
          <cell r="K4200">
            <v>18.600000000000001</v>
          </cell>
          <cell r="L4200">
            <v>101489.940612358</v>
          </cell>
          <cell r="M4200">
            <v>0</v>
          </cell>
          <cell r="N4200">
            <v>17.740251749900001</v>
          </cell>
          <cell r="O4200">
            <v>18.600000000000001</v>
          </cell>
          <cell r="P4200">
            <v>-0.8597482501</v>
          </cell>
          <cell r="Q4200">
            <v>0</v>
          </cell>
          <cell r="R4200">
            <v>-2108</v>
          </cell>
        </row>
        <row r="4201">
          <cell r="E4201" t="str">
            <v>SCS0004409</v>
          </cell>
          <cell r="F4201" t="str">
            <v>中改左座椅左侧调角器组合</v>
          </cell>
          <cell r="G4201" t="str">
            <v>B40L中改后排</v>
          </cell>
          <cell r="H4201" t="str">
            <v>EA</v>
          </cell>
          <cell r="I4201">
            <v>5927</v>
          </cell>
          <cell r="J4201">
            <v>19.470837419599999</v>
          </cell>
          <cell r="K4201">
            <v>21.1</v>
          </cell>
          <cell r="L4201">
            <v>115403.653385969</v>
          </cell>
          <cell r="M4201">
            <v>0</v>
          </cell>
          <cell r="N4201">
            <v>20.1246941894</v>
          </cell>
          <cell r="O4201">
            <v>21.1</v>
          </cell>
          <cell r="P4201">
            <v>-0.97530581059999999</v>
          </cell>
          <cell r="Q4201">
            <v>0</v>
          </cell>
          <cell r="R4201">
            <v>-2108</v>
          </cell>
        </row>
        <row r="4202">
          <cell r="E4202" t="str">
            <v>SCS0004410</v>
          </cell>
          <cell r="F4202" t="str">
            <v>中改右座椅右侧调角器组合</v>
          </cell>
          <cell r="G4202" t="str">
            <v>B40L中改后排</v>
          </cell>
          <cell r="H4202" t="str">
            <v>EA</v>
          </cell>
          <cell r="I4202">
            <v>6066</v>
          </cell>
          <cell r="J4202">
            <v>19.470837419599999</v>
          </cell>
          <cell r="K4202">
            <v>21.1</v>
          </cell>
          <cell r="L4202">
            <v>118110.09978729401</v>
          </cell>
          <cell r="M4202">
            <v>0</v>
          </cell>
          <cell r="N4202">
            <v>20.1246941894</v>
          </cell>
          <cell r="O4202">
            <v>21.1</v>
          </cell>
          <cell r="P4202">
            <v>-0.97530581059999999</v>
          </cell>
          <cell r="Q4202">
            <v>0</v>
          </cell>
          <cell r="R4202">
            <v>-2275</v>
          </cell>
        </row>
        <row r="4203">
          <cell r="E4203" t="str">
            <v>SCS0004411</v>
          </cell>
          <cell r="F4203" t="str">
            <v>中改右座椅左侧调角器组合</v>
          </cell>
          <cell r="G4203" t="str">
            <v>B40L中改后排</v>
          </cell>
          <cell r="H4203" t="str">
            <v>EA</v>
          </cell>
          <cell r="I4203">
            <v>6057</v>
          </cell>
          <cell r="J4203">
            <v>17.163866161400001</v>
          </cell>
          <cell r="K4203">
            <v>18.600000000000001</v>
          </cell>
          <cell r="L4203">
            <v>103961.53733960001</v>
          </cell>
          <cell r="M4203">
            <v>0</v>
          </cell>
          <cell r="N4203">
            <v>17.740251749900001</v>
          </cell>
          <cell r="O4203">
            <v>18.600000000000001</v>
          </cell>
          <cell r="P4203">
            <v>-0.8597482501</v>
          </cell>
          <cell r="Q4203">
            <v>0</v>
          </cell>
          <cell r="R4203">
            <v>-2275</v>
          </cell>
        </row>
        <row r="4204">
          <cell r="E4204" t="str">
            <v>SCS0004412</v>
          </cell>
          <cell r="F4204" t="str">
            <v>泡棉支撑钢丝组合</v>
          </cell>
          <cell r="G4204" t="str">
            <v>B40L中改后排右座椅</v>
          </cell>
          <cell r="H4204" t="str">
            <v>EA</v>
          </cell>
          <cell r="I4204">
            <v>1</v>
          </cell>
          <cell r="J4204">
            <v>2.4637530249999999</v>
          </cell>
          <cell r="K4204">
            <v>2.6699000000000002</v>
          </cell>
          <cell r="L4204">
            <v>2.4637530249999999</v>
          </cell>
          <cell r="M4204">
            <v>2890</v>
          </cell>
          <cell r="N4204">
            <v>2.5464891477</v>
          </cell>
          <cell r="O4204">
            <v>2.6699000000000002</v>
          </cell>
          <cell r="P4204">
            <v>-0.1234108523</v>
          </cell>
          <cell r="Q4204">
            <v>7359.3536368530004</v>
          </cell>
          <cell r="R4204">
            <v>-2220</v>
          </cell>
        </row>
        <row r="4205">
          <cell r="E4205" t="str">
            <v>SCS0004413</v>
          </cell>
          <cell r="F4205" t="str">
            <v>泡棉支撑钢丝组合</v>
          </cell>
          <cell r="G4205" t="str">
            <v>B40L中改后排左座椅</v>
          </cell>
          <cell r="H4205" t="str">
            <v>EA</v>
          </cell>
          <cell r="I4205">
            <v>143</v>
          </cell>
          <cell r="J4205">
            <v>5.7305166055000001</v>
          </cell>
          <cell r="K4205">
            <v>6.21</v>
          </cell>
          <cell r="L4205">
            <v>819.46387458649997</v>
          </cell>
          <cell r="M4205">
            <v>2340</v>
          </cell>
          <cell r="N4205">
            <v>5.9229550196999998</v>
          </cell>
          <cell r="O4205">
            <v>6.21</v>
          </cell>
          <cell r="P4205">
            <v>-0.28704498029999997</v>
          </cell>
          <cell r="Q4205">
            <v>13859.714746098</v>
          </cell>
          <cell r="R4205">
            <v>-2109</v>
          </cell>
        </row>
        <row r="4206">
          <cell r="E4206" t="str">
            <v>SCS0004414</v>
          </cell>
          <cell r="F4206" t="str">
            <v>中改右座椅座垫前支撑钢丝</v>
          </cell>
          <cell r="G4206" t="str">
            <v>B40L中改后排</v>
          </cell>
          <cell r="H4206" t="str">
            <v>EA</v>
          </cell>
          <cell r="I4206">
            <v>192</v>
          </cell>
          <cell r="J4206">
            <v>0.34696847720000001</v>
          </cell>
          <cell r="K4206">
            <v>0.376</v>
          </cell>
          <cell r="L4206">
            <v>66.617947622399996</v>
          </cell>
          <cell r="M4206">
            <v>2600</v>
          </cell>
          <cell r="N4206">
            <v>0.35862014289999999</v>
          </cell>
          <cell r="O4206">
            <v>0.376</v>
          </cell>
          <cell r="P4206">
            <v>-1.73798571E-2</v>
          </cell>
          <cell r="Q4206">
            <v>932.41237153999998</v>
          </cell>
          <cell r="R4206">
            <v>-2489</v>
          </cell>
        </row>
        <row r="4207">
          <cell r="E4207" t="str">
            <v>SCS0004415</v>
          </cell>
          <cell r="F4207" t="str">
            <v>中改右座椅侧翼下支撑钢丝</v>
          </cell>
          <cell r="G4207" t="str">
            <v>B40L中改后排</v>
          </cell>
          <cell r="H4207" t="str">
            <v>EA</v>
          </cell>
          <cell r="I4207">
            <v>205</v>
          </cell>
          <cell r="J4207">
            <v>0.52645084109999996</v>
          </cell>
          <cell r="K4207">
            <v>0.57050000000000001</v>
          </cell>
          <cell r="L4207">
            <v>107.9224224255</v>
          </cell>
          <cell r="M4207">
            <v>2700</v>
          </cell>
          <cell r="N4207">
            <v>0.54412976469999996</v>
          </cell>
          <cell r="O4207">
            <v>0.57050000000000001</v>
          </cell>
          <cell r="P4207">
            <v>-2.6370235299999999E-2</v>
          </cell>
          <cell r="Q4207">
            <v>1469.1503646900001</v>
          </cell>
          <cell r="R4207">
            <v>-2489</v>
          </cell>
        </row>
        <row r="4208">
          <cell r="E4208" t="str">
            <v>SCS0004416</v>
          </cell>
          <cell r="F4208" t="str">
            <v>中改座垫内侧儿童座椅挂钩</v>
          </cell>
          <cell r="G4208" t="str">
            <v>B40L中改后排右座椅</v>
          </cell>
          <cell r="H4208" t="str">
            <v>EA</v>
          </cell>
          <cell r="I4208">
            <v>376</v>
          </cell>
          <cell r="J4208">
            <v>0.25570469429999998</v>
          </cell>
          <cell r="K4208">
            <v>0.27710000000000001</v>
          </cell>
          <cell r="L4208">
            <v>96.144965056800004</v>
          </cell>
          <cell r="M4208">
            <v>2700</v>
          </cell>
          <cell r="N4208">
            <v>0.26429160000000002</v>
          </cell>
          <cell r="O4208">
            <v>0.27710000000000001</v>
          </cell>
          <cell r="P4208">
            <v>-1.2808399999999999E-2</v>
          </cell>
          <cell r="Q4208">
            <v>713.58731999999998</v>
          </cell>
          <cell r="R4208">
            <v>-2489</v>
          </cell>
        </row>
        <row r="4209">
          <cell r="E4209" t="str">
            <v>SCS0004417</v>
          </cell>
          <cell r="F4209" t="str">
            <v>中改座垫外侧儿童座椅挂钩</v>
          </cell>
          <cell r="G4209" t="str">
            <v>B40L中改后排右座椅</v>
          </cell>
          <cell r="H4209" t="str">
            <v>EA</v>
          </cell>
          <cell r="I4209">
            <v>422</v>
          </cell>
          <cell r="J4209">
            <v>0.35241292940000002</v>
          </cell>
          <cell r="K4209">
            <v>0.38190000000000002</v>
          </cell>
          <cell r="L4209">
            <v>148.71825620679999</v>
          </cell>
          <cell r="M4209">
            <v>2600</v>
          </cell>
          <cell r="N4209">
            <v>0.36424742710000002</v>
          </cell>
          <cell r="O4209">
            <v>0.38190000000000002</v>
          </cell>
          <cell r="P4209">
            <v>-1.76525729E-2</v>
          </cell>
          <cell r="Q4209">
            <v>947.04331046000004</v>
          </cell>
          <cell r="R4209">
            <v>-2489</v>
          </cell>
        </row>
        <row r="4210">
          <cell r="E4210" t="str">
            <v>SCS0004418</v>
          </cell>
          <cell r="F4210" t="str">
            <v>中改右座椅背泡棉支撑钢丝</v>
          </cell>
          <cell r="G4210" t="str">
            <v>B40L中改后排</v>
          </cell>
          <cell r="H4210" t="str">
            <v>EA</v>
          </cell>
          <cell r="I4210">
            <v>426</v>
          </cell>
          <cell r="J4210">
            <v>0.3516746986</v>
          </cell>
          <cell r="K4210">
            <v>0.38109999999999999</v>
          </cell>
          <cell r="L4210">
            <v>149.81342160360001</v>
          </cell>
          <cell r="M4210">
            <v>2600</v>
          </cell>
          <cell r="N4210">
            <v>0.3634844055</v>
          </cell>
          <cell r="O4210">
            <v>0.38109999999999999</v>
          </cell>
          <cell r="P4210">
            <v>-1.7615594500000002E-2</v>
          </cell>
          <cell r="Q4210">
            <v>945.05945429999997</v>
          </cell>
          <cell r="R4210">
            <v>-2275</v>
          </cell>
        </row>
        <row r="4211">
          <cell r="E4211" t="str">
            <v>SCS0004419</v>
          </cell>
          <cell r="F4211" t="str">
            <v>泡棉前加强支撑钢丝</v>
          </cell>
          <cell r="G4211" t="str">
            <v>B40L中改后排</v>
          </cell>
          <cell r="H4211" t="str">
            <v>EA</v>
          </cell>
          <cell r="I4211">
            <v>648</v>
          </cell>
          <cell r="J4211">
            <v>0.43361831769999998</v>
          </cell>
          <cell r="K4211">
            <v>0.46989999999999998</v>
          </cell>
          <cell r="L4211">
            <v>280.9846698696</v>
          </cell>
          <cell r="M4211">
            <v>5100</v>
          </cell>
          <cell r="N4211">
            <v>0.44817980089999998</v>
          </cell>
          <cell r="O4211">
            <v>0.46989999999999998</v>
          </cell>
          <cell r="P4211">
            <v>-2.17201991E-2</v>
          </cell>
          <cell r="Q4211">
            <v>2285.7169845899998</v>
          </cell>
          <cell r="R4211">
            <v>-4755</v>
          </cell>
        </row>
        <row r="4212">
          <cell r="E4212" t="str">
            <v>SCS0004420</v>
          </cell>
          <cell r="F4212" t="str">
            <v>左座椅座泡棉前支撑钢丝</v>
          </cell>
          <cell r="G4212" t="str">
            <v>B40L中改后排</v>
          </cell>
          <cell r="H4212" t="str">
            <v>EA</v>
          </cell>
          <cell r="I4212">
            <v>316</v>
          </cell>
          <cell r="J4212">
            <v>1.6560362479999999</v>
          </cell>
          <cell r="K4212">
            <v>1.7946</v>
          </cell>
          <cell r="L4212">
            <v>523.30745436799998</v>
          </cell>
          <cell r="M4212">
            <v>2400</v>
          </cell>
          <cell r="N4212">
            <v>1.7116481608</v>
          </cell>
          <cell r="O4212">
            <v>1.7946</v>
          </cell>
          <cell r="P4212">
            <v>-8.2951839200000002E-2</v>
          </cell>
          <cell r="Q4212">
            <v>4107.95558592</v>
          </cell>
          <cell r="R4212">
            <v>-2172</v>
          </cell>
        </row>
        <row r="4213">
          <cell r="E4213" t="str">
            <v>SCS0004421</v>
          </cell>
          <cell r="F4213" t="str">
            <v>中改左座椅侧翼下支撑钢丝</v>
          </cell>
          <cell r="G4213" t="str">
            <v>B40L中改后排</v>
          </cell>
          <cell r="H4213" t="str">
            <v>EA</v>
          </cell>
          <cell r="I4213">
            <v>80</v>
          </cell>
          <cell r="J4213">
            <v>0.52469754300000004</v>
          </cell>
          <cell r="K4213">
            <v>0.56859999999999999</v>
          </cell>
          <cell r="L4213">
            <v>41.97580344</v>
          </cell>
          <cell r="M4213">
            <v>2500</v>
          </cell>
          <cell r="N4213">
            <v>0.54231758839999999</v>
          </cell>
          <cell r="O4213">
            <v>0.56859999999999999</v>
          </cell>
          <cell r="P4213">
            <v>-2.62824116E-2</v>
          </cell>
          <cell r="Q4213">
            <v>1355.7939710000001</v>
          </cell>
          <cell r="R4213">
            <v>-2266</v>
          </cell>
        </row>
        <row r="4214">
          <cell r="E4214" t="str">
            <v>SCS0004422</v>
          </cell>
          <cell r="F4214" t="str">
            <v>中改座垫儿童座椅上挂钩</v>
          </cell>
          <cell r="G4214" t="str">
            <v>B40L中改后排</v>
          </cell>
          <cell r="H4214" t="str">
            <v>EA</v>
          </cell>
          <cell r="I4214">
            <v>426</v>
          </cell>
          <cell r="J4214">
            <v>0.34226225589999998</v>
          </cell>
          <cell r="K4214">
            <v>0.37090000000000001</v>
          </cell>
          <cell r="L4214">
            <v>145.80372101340001</v>
          </cell>
          <cell r="M4214">
            <v>5100</v>
          </cell>
          <cell r="N4214">
            <v>0.35375588029999999</v>
          </cell>
          <cell r="O4214">
            <v>0.37090000000000001</v>
          </cell>
          <cell r="P4214">
            <v>-1.7144119699999998E-2</v>
          </cell>
          <cell r="Q4214">
            <v>1804.15498953</v>
          </cell>
          <cell r="R4214">
            <v>-4755</v>
          </cell>
        </row>
        <row r="4215">
          <cell r="E4215" t="str">
            <v>SCS0004423</v>
          </cell>
          <cell r="F4215" t="str">
            <v>中改座垫内侧儿童座椅挂钩</v>
          </cell>
          <cell r="G4215" t="str">
            <v>B40L中改后排左座椅</v>
          </cell>
          <cell r="H4215" t="str">
            <v>EA</v>
          </cell>
          <cell r="I4215">
            <v>280</v>
          </cell>
          <cell r="J4215">
            <v>0.35785738160000002</v>
          </cell>
          <cell r="K4215">
            <v>0.38779999999999998</v>
          </cell>
          <cell r="L4215">
            <v>100.20006684800001</v>
          </cell>
          <cell r="M4215">
            <v>2400</v>
          </cell>
          <cell r="N4215">
            <v>0.36987471119999998</v>
          </cell>
          <cell r="O4215">
            <v>0.38779999999999998</v>
          </cell>
          <cell r="P4215">
            <v>-1.7925288800000001E-2</v>
          </cell>
          <cell r="Q4215">
            <v>887.69930687999999</v>
          </cell>
          <cell r="R4215">
            <v>-2158</v>
          </cell>
        </row>
        <row r="4216">
          <cell r="E4216" t="str">
            <v>SCS0004424</v>
          </cell>
          <cell r="F4216" t="str">
            <v>中改座垫外侧儿童座椅挂钩</v>
          </cell>
          <cell r="G4216" t="str">
            <v>B40L中改后排左座椅</v>
          </cell>
          <cell r="H4216" t="str">
            <v>EA</v>
          </cell>
          <cell r="I4216">
            <v>280</v>
          </cell>
          <cell r="J4216">
            <v>0.26973107950000003</v>
          </cell>
          <cell r="K4216">
            <v>0.2923</v>
          </cell>
          <cell r="L4216">
            <v>75.524702259999998</v>
          </cell>
          <cell r="M4216">
            <v>2400</v>
          </cell>
          <cell r="N4216">
            <v>0.27878901</v>
          </cell>
          <cell r="O4216">
            <v>0.2923</v>
          </cell>
          <cell r="P4216">
            <v>-1.351099E-2</v>
          </cell>
          <cell r="Q4216">
            <v>669.09362399999998</v>
          </cell>
          <cell r="R4216">
            <v>-2232</v>
          </cell>
        </row>
        <row r="4217">
          <cell r="E4217" t="str">
            <v>SCS0004425</v>
          </cell>
          <cell r="F4217" t="str">
            <v>中改左座椅背泡棉支撑钢丝</v>
          </cell>
          <cell r="G4217" t="str">
            <v>B40L中改后排</v>
          </cell>
          <cell r="H4217" t="str">
            <v>EA</v>
          </cell>
          <cell r="I4217">
            <v>368</v>
          </cell>
          <cell r="J4217">
            <v>0.39504575829999999</v>
          </cell>
          <cell r="K4217">
            <v>0.42809999999999998</v>
          </cell>
          <cell r="L4217">
            <v>145.37683905439999</v>
          </cell>
          <cell r="M4217">
            <v>2500</v>
          </cell>
          <cell r="N4217">
            <v>0.40831192329999999</v>
          </cell>
          <cell r="O4217">
            <v>0.42809999999999998</v>
          </cell>
          <cell r="P4217">
            <v>-1.9788076700000001E-2</v>
          </cell>
          <cell r="Q4217">
            <v>1020.77980825</v>
          </cell>
          <cell r="R4217">
            <v>-2108</v>
          </cell>
        </row>
        <row r="4218">
          <cell r="E4218" t="str">
            <v>SCS0004520</v>
          </cell>
          <cell r="F4218" t="str">
            <v>涡簧固定片</v>
          </cell>
          <cell r="G4218" t="str">
            <v>C32B</v>
          </cell>
          <cell r="H4218" t="str">
            <v>EA</v>
          </cell>
          <cell r="I4218">
            <v>9</v>
          </cell>
          <cell r="J4218">
            <v>0.37871240179999999</v>
          </cell>
          <cell r="K4218">
            <v>0.41039999999999999</v>
          </cell>
          <cell r="L4218">
            <v>3.4084116162</v>
          </cell>
          <cell r="M4218">
            <v>3000</v>
          </cell>
          <cell r="N4218">
            <v>0.39143007089999998</v>
          </cell>
          <cell r="O4218">
            <v>0.41039999999999999</v>
          </cell>
          <cell r="P4218">
            <v>-1.8969929100000001E-2</v>
          </cell>
          <cell r="Q4218">
            <v>1174.2902127</v>
          </cell>
          <cell r="R4218">
            <v>-2209</v>
          </cell>
        </row>
        <row r="4219">
          <cell r="E4219" t="str">
            <v>SCS0004521</v>
          </cell>
          <cell r="F4219" t="str">
            <v>调角器涡簧</v>
          </cell>
          <cell r="G4219" t="str">
            <v>C32B</v>
          </cell>
          <cell r="H4219" t="str">
            <v>EA</v>
          </cell>
          <cell r="I4219">
            <v>580</v>
          </cell>
          <cell r="J4219">
            <v>1.8824885467000001</v>
          </cell>
          <cell r="K4219">
            <v>2.04</v>
          </cell>
          <cell r="L4219">
            <v>1091.843357086</v>
          </cell>
          <cell r="M4219">
            <v>2800</v>
          </cell>
          <cell r="N4219">
            <v>1.9457050306000001</v>
          </cell>
          <cell r="O4219">
            <v>2.04</v>
          </cell>
          <cell r="P4219">
            <v>-9.4294969399999998E-2</v>
          </cell>
          <cell r="Q4219">
            <v>5447.9740856799999</v>
          </cell>
          <cell r="R4219">
            <v>-3180</v>
          </cell>
        </row>
        <row r="4220">
          <cell r="E4220" t="str">
            <v>SCS0004555</v>
          </cell>
          <cell r="F4220" t="str">
            <v>涡簧挡片</v>
          </cell>
          <cell r="G4220" t="str">
            <v>C32B</v>
          </cell>
          <cell r="H4220" t="str">
            <v>EA</v>
          </cell>
          <cell r="I4220">
            <v>0</v>
          </cell>
          <cell r="J4220">
            <v>0.31190000000000001</v>
          </cell>
          <cell r="K4220">
            <v>0.31190000000000001</v>
          </cell>
          <cell r="L4220">
            <v>0</v>
          </cell>
          <cell r="M4220">
            <v>3000</v>
          </cell>
          <cell r="N4220">
            <v>0.29748303879999999</v>
          </cell>
          <cell r="O4220">
            <v>0.31190000000000001</v>
          </cell>
          <cell r="P4220">
            <v>-1.44169612E-2</v>
          </cell>
          <cell r="Q4220">
            <v>892.44911639999998</v>
          </cell>
          <cell r="R4220">
            <v>-2605</v>
          </cell>
        </row>
        <row r="4221">
          <cell r="E4221" t="str">
            <v>SCS0004561</v>
          </cell>
          <cell r="F4221" t="str">
            <v>副驾左侧侧翼支撑钢丝</v>
          </cell>
          <cell r="G4221" t="str">
            <v>C32B</v>
          </cell>
          <cell r="H4221" t="str">
            <v>EA</v>
          </cell>
          <cell r="I4221">
            <v>706</v>
          </cell>
          <cell r="J4221">
            <v>0.34789126570000001</v>
          </cell>
          <cell r="K4221">
            <v>0.377</v>
          </cell>
          <cell r="L4221">
            <v>245.61123358419999</v>
          </cell>
          <cell r="M4221">
            <v>1500</v>
          </cell>
          <cell r="N4221">
            <v>0.35957391989999998</v>
          </cell>
          <cell r="O4221">
            <v>0.377</v>
          </cell>
          <cell r="P4221">
            <v>-1.7426080100000001E-2</v>
          </cell>
          <cell r="Q4221">
            <v>539.36087984999995</v>
          </cell>
          <cell r="R4221">
            <v>-1600</v>
          </cell>
        </row>
        <row r="4222">
          <cell r="E4222" t="str">
            <v>SCS0004562</v>
          </cell>
          <cell r="F4222" t="str">
            <v>主驾右侧侧翼支撑钢丝</v>
          </cell>
          <cell r="G4222" t="str">
            <v>C32B</v>
          </cell>
          <cell r="H4222" t="str">
            <v>EA</v>
          </cell>
          <cell r="I4222">
            <v>612</v>
          </cell>
          <cell r="J4222">
            <v>0.34789126570000001</v>
          </cell>
          <cell r="K4222">
            <v>0.377</v>
          </cell>
          <cell r="L4222">
            <v>212.90945460840001</v>
          </cell>
          <cell r="M4222">
            <v>1500</v>
          </cell>
          <cell r="N4222">
            <v>0.35957391989999998</v>
          </cell>
          <cell r="O4222">
            <v>0.377</v>
          </cell>
          <cell r="P4222">
            <v>-1.7426080100000001E-2</v>
          </cell>
          <cell r="Q4222">
            <v>539.36087984999995</v>
          </cell>
          <cell r="R4222">
            <v>-1600</v>
          </cell>
        </row>
        <row r="4223">
          <cell r="E4223" t="str">
            <v>SCS0004563</v>
          </cell>
          <cell r="F4223" t="str">
            <v>背面套成型钢丝右</v>
          </cell>
          <cell r="G4223" t="str">
            <v>C32B</v>
          </cell>
          <cell r="H4223" t="str">
            <v>EA</v>
          </cell>
          <cell r="I4223">
            <v>0</v>
          </cell>
          <cell r="J4223">
            <v>0.43559999999999999</v>
          </cell>
          <cell r="K4223">
            <v>0.43559999999999999</v>
          </cell>
          <cell r="L4223">
            <v>0</v>
          </cell>
          <cell r="M4223">
            <v>1916</v>
          </cell>
          <cell r="N4223">
            <v>0.41546525070000001</v>
          </cell>
          <cell r="O4223">
            <v>0.43559999999999999</v>
          </cell>
          <cell r="P4223">
            <v>-2.0134749300000001E-2</v>
          </cell>
          <cell r="Q4223">
            <v>796.03142034120003</v>
          </cell>
          <cell r="R4223">
            <v>-1600</v>
          </cell>
        </row>
        <row r="4224">
          <cell r="E4224" t="str">
            <v>SCS0004564</v>
          </cell>
          <cell r="F4224" t="str">
            <v>左侧背面套成型钢丝</v>
          </cell>
          <cell r="G4224" t="str">
            <v>C32B</v>
          </cell>
          <cell r="H4224" t="str">
            <v>EA</v>
          </cell>
          <cell r="I4224">
            <v>829</v>
          </cell>
          <cell r="J4224">
            <v>0.40196667200000002</v>
          </cell>
          <cell r="K4224">
            <v>0.43559999999999999</v>
          </cell>
          <cell r="L4224">
            <v>333.23037108800003</v>
          </cell>
          <cell r="M4224">
            <v>1500</v>
          </cell>
          <cell r="N4224">
            <v>0.41546525070000001</v>
          </cell>
          <cell r="O4224">
            <v>0.43559999999999999</v>
          </cell>
          <cell r="P4224">
            <v>-2.0134749300000001E-2</v>
          </cell>
          <cell r="Q4224">
            <v>623.19787604999999</v>
          </cell>
          <cell r="R4224">
            <v>-1600</v>
          </cell>
        </row>
        <row r="4225">
          <cell r="E4225" t="str">
            <v>SCS0004567</v>
          </cell>
          <cell r="F4225" t="str">
            <v>主驾调角器核心件R</v>
          </cell>
          <cell r="G4225" t="str">
            <v>C32B富昌泰</v>
          </cell>
          <cell r="H4225" t="str">
            <v>EA</v>
          </cell>
          <cell r="I4225">
            <v>41</v>
          </cell>
          <cell r="J4225">
            <v>16.1211151527</v>
          </cell>
          <cell r="K4225">
            <v>17.47</v>
          </cell>
          <cell r="L4225">
            <v>660.96572126069998</v>
          </cell>
          <cell r="M4225">
            <v>0</v>
          </cell>
          <cell r="N4225">
            <v>16.662483767200001</v>
          </cell>
          <cell r="O4225">
            <v>17.47</v>
          </cell>
          <cell r="P4225">
            <v>-0.80751623279999996</v>
          </cell>
          <cell r="Q4225">
            <v>0</v>
          </cell>
          <cell r="R4225">
            <v>0</v>
          </cell>
        </row>
        <row r="4226">
          <cell r="E4226" t="str">
            <v>SCS0004568</v>
          </cell>
          <cell r="F4226" t="str">
            <v>主驾调角器核心件R</v>
          </cell>
          <cell r="G4226" t="str">
            <v>C32B力乐</v>
          </cell>
          <cell r="H4226" t="str">
            <v>EA</v>
          </cell>
          <cell r="I4226">
            <v>47</v>
          </cell>
          <cell r="J4226">
            <v>14.3919940552</v>
          </cell>
          <cell r="K4226">
            <v>15.5962</v>
          </cell>
          <cell r="L4226">
            <v>676.42372059440004</v>
          </cell>
          <cell r="M4226">
            <v>1440</v>
          </cell>
          <cell r="N4226">
            <v>14.87529647</v>
          </cell>
          <cell r="O4226">
            <v>15.5962</v>
          </cell>
          <cell r="P4226">
            <v>-0.72090352999999996</v>
          </cell>
          <cell r="Q4226">
            <v>21420.426916799999</v>
          </cell>
          <cell r="R4226">
            <v>-800</v>
          </cell>
        </row>
        <row r="4227">
          <cell r="E4227" t="str">
            <v>SCS0004569</v>
          </cell>
          <cell r="F4227" t="str">
            <v>副驾调角器圆盘总成R</v>
          </cell>
          <cell r="G4227" t="str">
            <v>C32B富昌泰</v>
          </cell>
          <cell r="H4227" t="str">
            <v>EA</v>
          </cell>
          <cell r="I4227">
            <v>348</v>
          </cell>
          <cell r="J4227">
            <v>16.1211151527</v>
          </cell>
          <cell r="K4227">
            <v>17.47</v>
          </cell>
          <cell r="L4227">
            <v>5610.1480731395995</v>
          </cell>
          <cell r="M4227">
            <v>0</v>
          </cell>
          <cell r="N4227">
            <v>16.662483767200001</v>
          </cell>
          <cell r="O4227">
            <v>17.47</v>
          </cell>
          <cell r="P4227">
            <v>-0.80751623279999996</v>
          </cell>
          <cell r="Q4227">
            <v>0</v>
          </cell>
          <cell r="R4227">
            <v>0</v>
          </cell>
        </row>
        <row r="4228">
          <cell r="E4228" t="str">
            <v>SCS0004570</v>
          </cell>
          <cell r="F4228" t="str">
            <v>副驾调角器圆盘总成R</v>
          </cell>
          <cell r="G4228" t="str">
            <v>C32B力乐</v>
          </cell>
          <cell r="H4228" t="str">
            <v>EA</v>
          </cell>
          <cell r="I4228">
            <v>112</v>
          </cell>
          <cell r="J4228">
            <v>14.3919940552</v>
          </cell>
          <cell r="K4228">
            <v>15.5962</v>
          </cell>
          <cell r="L4228">
            <v>1611.9033341823999</v>
          </cell>
          <cell r="M4228">
            <v>1344</v>
          </cell>
          <cell r="N4228">
            <v>14.87529647</v>
          </cell>
          <cell r="O4228">
            <v>15.5962</v>
          </cell>
          <cell r="P4228">
            <v>-0.72090352999999996</v>
          </cell>
          <cell r="Q4228">
            <v>19992.398455679999</v>
          </cell>
          <cell r="R4228">
            <v>-802</v>
          </cell>
        </row>
        <row r="4229">
          <cell r="E4229" t="str">
            <v>SCS0004571</v>
          </cell>
          <cell r="F4229" t="str">
            <v>副驾调角器核心件L</v>
          </cell>
          <cell r="G4229" t="str">
            <v>C32B富昌泰</v>
          </cell>
          <cell r="H4229" t="str">
            <v>EA</v>
          </cell>
          <cell r="I4229">
            <v>336</v>
          </cell>
          <cell r="J4229">
            <v>16.1211151527</v>
          </cell>
          <cell r="K4229">
            <v>17.47</v>
          </cell>
          <cell r="L4229">
            <v>5416.6946913071997</v>
          </cell>
          <cell r="M4229">
            <v>0</v>
          </cell>
          <cell r="N4229">
            <v>16.662483767200001</v>
          </cell>
          <cell r="O4229">
            <v>17.47</v>
          </cell>
          <cell r="P4229">
            <v>-0.80751623279999996</v>
          </cell>
          <cell r="Q4229">
            <v>0</v>
          </cell>
          <cell r="R4229">
            <v>0</v>
          </cell>
        </row>
        <row r="4230">
          <cell r="E4230" t="str">
            <v>SCS0004572</v>
          </cell>
          <cell r="F4230" t="str">
            <v>副驾调角器核心件L</v>
          </cell>
          <cell r="G4230" t="str">
            <v>C32B力乐</v>
          </cell>
          <cell r="H4230" t="str">
            <v>EA</v>
          </cell>
          <cell r="I4230">
            <v>167</v>
          </cell>
          <cell r="J4230">
            <v>14.3919940552</v>
          </cell>
          <cell r="K4230">
            <v>15.5962</v>
          </cell>
          <cell r="L4230">
            <v>2403.4630072184</v>
          </cell>
          <cell r="M4230">
            <v>1440</v>
          </cell>
          <cell r="N4230">
            <v>14.87529647</v>
          </cell>
          <cell r="O4230">
            <v>15.5962</v>
          </cell>
          <cell r="P4230">
            <v>-0.72090352999999996</v>
          </cell>
          <cell r="Q4230">
            <v>21420.426916799999</v>
          </cell>
          <cell r="R4230">
            <v>-800</v>
          </cell>
        </row>
        <row r="4231">
          <cell r="E4231" t="str">
            <v>SCS0004573</v>
          </cell>
          <cell r="F4231" t="str">
            <v>主驾调角器圆盘总成L</v>
          </cell>
          <cell r="G4231" t="str">
            <v>C32B富昌泰</v>
          </cell>
          <cell r="H4231" t="str">
            <v>EA</v>
          </cell>
          <cell r="I4231">
            <v>39</v>
          </cell>
          <cell r="J4231">
            <v>16.1211151527</v>
          </cell>
          <cell r="K4231">
            <v>17.47</v>
          </cell>
          <cell r="L4231">
            <v>628.72349095530001</v>
          </cell>
          <cell r="M4231">
            <v>0</v>
          </cell>
          <cell r="N4231">
            <v>16.662483767200001</v>
          </cell>
          <cell r="O4231">
            <v>17.47</v>
          </cell>
          <cell r="P4231">
            <v>-0.80751623279999996</v>
          </cell>
          <cell r="Q4231">
            <v>0</v>
          </cell>
          <cell r="R4231">
            <v>0</v>
          </cell>
        </row>
        <row r="4232">
          <cell r="E4232" t="str">
            <v>SCS0004574</v>
          </cell>
          <cell r="F4232" t="str">
            <v>主驾调角器圆盘总成L</v>
          </cell>
          <cell r="G4232" t="str">
            <v>C32B力乐</v>
          </cell>
          <cell r="H4232" t="str">
            <v>EA</v>
          </cell>
          <cell r="I4232">
            <v>142</v>
          </cell>
          <cell r="J4232">
            <v>14.3919940552</v>
          </cell>
          <cell r="K4232">
            <v>15.5962</v>
          </cell>
          <cell r="L4232">
            <v>2043.6631558383999</v>
          </cell>
          <cell r="M4232">
            <v>1440</v>
          </cell>
          <cell r="N4232">
            <v>14.87529647</v>
          </cell>
          <cell r="O4232">
            <v>15.5962</v>
          </cell>
          <cell r="P4232">
            <v>-0.72090352999999996</v>
          </cell>
          <cell r="Q4232">
            <v>21420.426916799999</v>
          </cell>
          <cell r="R4232">
            <v>-801</v>
          </cell>
        </row>
        <row r="4233">
          <cell r="E4233" t="str">
            <v>SCS0004583</v>
          </cell>
          <cell r="F4233" t="str">
            <v>副头枕管</v>
          </cell>
          <cell r="G4233" t="str">
            <v>X3000/B40L中改</v>
          </cell>
          <cell r="H4233" t="str">
            <v>EA</v>
          </cell>
          <cell r="I4233">
            <v>2084</v>
          </cell>
          <cell r="J4233">
            <v>0.69559797379999999</v>
          </cell>
          <cell r="K4233">
            <v>0.75380000000000003</v>
          </cell>
          <cell r="L4233">
            <v>1449.6261773992001</v>
          </cell>
          <cell r="M4233">
            <v>9000</v>
          </cell>
          <cell r="N4233">
            <v>0.71895708439999995</v>
          </cell>
          <cell r="O4233">
            <v>0.75380000000000003</v>
          </cell>
          <cell r="P4233">
            <v>-3.4842915600000003E-2</v>
          </cell>
          <cell r="Q4233">
            <v>6470.6137595999999</v>
          </cell>
          <cell r="R4233">
            <v>-8006</v>
          </cell>
        </row>
        <row r="4234">
          <cell r="E4234" t="str">
            <v>SCS0004584</v>
          </cell>
          <cell r="F4234" t="str">
            <v>主头枕管</v>
          </cell>
          <cell r="G4234" t="str">
            <v>X3000/B40L中改</v>
          </cell>
          <cell r="H4234" t="str">
            <v>EA</v>
          </cell>
          <cell r="I4234">
            <v>2231</v>
          </cell>
          <cell r="J4234">
            <v>0.69559797379999999</v>
          </cell>
          <cell r="K4234">
            <v>0.75380000000000003</v>
          </cell>
          <cell r="L4234">
            <v>1551.8790795478001</v>
          </cell>
          <cell r="M4234">
            <v>9000</v>
          </cell>
          <cell r="N4234">
            <v>0.71895708439999995</v>
          </cell>
          <cell r="O4234">
            <v>0.75380000000000003</v>
          </cell>
          <cell r="P4234">
            <v>-3.4842915600000003E-2</v>
          </cell>
          <cell r="Q4234">
            <v>6470.6137595999999</v>
          </cell>
          <cell r="R4234">
            <v>-8006</v>
          </cell>
        </row>
        <row r="4235">
          <cell r="E4235" t="str">
            <v>SCS0004652</v>
          </cell>
          <cell r="F4235" t="str">
            <v>M20座蛇形簧固定片</v>
          </cell>
          <cell r="H4235" t="str">
            <v>EA</v>
          </cell>
          <cell r="I4235">
            <v>6528</v>
          </cell>
          <cell r="J4235">
            <v>0.23660356069999999</v>
          </cell>
          <cell r="K4235">
            <v>0.23494860000000001</v>
          </cell>
          <cell r="L4235">
            <v>1544.5480442496</v>
          </cell>
          <cell r="M4235">
            <v>0</v>
          </cell>
          <cell r="N4235">
            <v>0.24424344719999999</v>
          </cell>
          <cell r="O4235">
            <v>0.23494860000000001</v>
          </cell>
          <cell r="P4235">
            <v>9.2948471999999994E-3</v>
          </cell>
          <cell r="Q4235">
            <v>0</v>
          </cell>
          <cell r="R4235">
            <v>-1770</v>
          </cell>
        </row>
        <row r="4236">
          <cell r="E4236" t="str">
            <v>SCS0004781</v>
          </cell>
          <cell r="F4236" t="str">
            <v>调角器右被动6804032</v>
          </cell>
          <cell r="G4236" t="str">
            <v>B40前排司机</v>
          </cell>
          <cell r="H4236" t="str">
            <v>EA</v>
          </cell>
          <cell r="I4236">
            <v>502</v>
          </cell>
          <cell r="J4236">
            <v>26.0290030337</v>
          </cell>
          <cell r="K4236">
            <v>28.206900000000001</v>
          </cell>
          <cell r="L4236">
            <v>13066.5595229174</v>
          </cell>
          <cell r="M4236">
            <v>0</v>
          </cell>
          <cell r="N4236">
            <v>26.903091778699999</v>
          </cell>
          <cell r="O4236">
            <v>28.206900000000001</v>
          </cell>
          <cell r="P4236">
            <v>-1.3038082213</v>
          </cell>
          <cell r="Q4236">
            <v>0</v>
          </cell>
          <cell r="R4236">
            <v>0</v>
          </cell>
        </row>
        <row r="4237">
          <cell r="E4237" t="str">
            <v>SCS0004782</v>
          </cell>
          <cell r="F4237" t="str">
            <v>调角器右主动6904031</v>
          </cell>
          <cell r="G4237" t="str">
            <v>B40前排副司机</v>
          </cell>
          <cell r="H4237" t="str">
            <v>EA</v>
          </cell>
          <cell r="I4237">
            <v>523</v>
          </cell>
          <cell r="J4237">
            <v>26.0290030337</v>
          </cell>
          <cell r="K4237">
            <v>28.206900000000001</v>
          </cell>
          <cell r="L4237">
            <v>13613.168586625099</v>
          </cell>
          <cell r="M4237">
            <v>0</v>
          </cell>
          <cell r="N4237">
            <v>26.903091778699999</v>
          </cell>
          <cell r="O4237">
            <v>28.206900000000001</v>
          </cell>
          <cell r="P4237">
            <v>-1.3038082213</v>
          </cell>
          <cell r="Q4237">
            <v>0</v>
          </cell>
          <cell r="R4237">
            <v>0</v>
          </cell>
        </row>
        <row r="4238">
          <cell r="E4238" t="str">
            <v>SCS0004783</v>
          </cell>
          <cell r="F4238" t="str">
            <v>调角器左被动6904032</v>
          </cell>
          <cell r="G4238" t="str">
            <v>B40前排副司机</v>
          </cell>
          <cell r="H4238" t="str">
            <v>EA</v>
          </cell>
          <cell r="I4238">
            <v>510</v>
          </cell>
          <cell r="J4238">
            <v>26.0290030337</v>
          </cell>
          <cell r="K4238">
            <v>28.206900000000001</v>
          </cell>
          <cell r="L4238">
            <v>13274.791547187</v>
          </cell>
          <cell r="M4238">
            <v>0</v>
          </cell>
          <cell r="N4238">
            <v>26.903091778699999</v>
          </cell>
          <cell r="O4238">
            <v>28.206900000000001</v>
          </cell>
          <cell r="P4238">
            <v>-1.3038082213</v>
          </cell>
          <cell r="Q4238">
            <v>0</v>
          </cell>
          <cell r="R4238">
            <v>0</v>
          </cell>
        </row>
        <row r="4239">
          <cell r="E4239" t="str">
            <v>SCS0004784</v>
          </cell>
          <cell r="F4239" t="str">
            <v>调角器左主动6804031</v>
          </cell>
          <cell r="G4239" t="str">
            <v>B40前排司机</v>
          </cell>
          <cell r="H4239" t="str">
            <v>EA</v>
          </cell>
          <cell r="I4239">
            <v>481</v>
          </cell>
          <cell r="J4239">
            <v>26.0290030337</v>
          </cell>
          <cell r="K4239">
            <v>28.206900000000001</v>
          </cell>
          <cell r="L4239">
            <v>12519.9504592097</v>
          </cell>
          <cell r="M4239">
            <v>0</v>
          </cell>
          <cell r="N4239">
            <v>26.903091778699999</v>
          </cell>
          <cell r="O4239">
            <v>28.206900000000001</v>
          </cell>
          <cell r="P4239">
            <v>-1.3038082213</v>
          </cell>
          <cell r="Q4239">
            <v>0</v>
          </cell>
          <cell r="R4239">
            <v>0</v>
          </cell>
        </row>
        <row r="4240">
          <cell r="E4240" t="str">
            <v>SCS0004792</v>
          </cell>
          <cell r="F4240" t="str">
            <v>前排调角器连动杆</v>
          </cell>
          <cell r="G4240" t="str">
            <v>B40V</v>
          </cell>
          <cell r="H4240" t="str">
            <v>EA</v>
          </cell>
          <cell r="I4240">
            <v>1208</v>
          </cell>
          <cell r="J4240">
            <v>2.6808851597999999</v>
          </cell>
          <cell r="K4240">
            <v>2.9051999999999998</v>
          </cell>
          <cell r="L4240">
            <v>3238.5092730383999</v>
          </cell>
          <cell r="M4240">
            <v>0</v>
          </cell>
          <cell r="N4240">
            <v>2.7709128701000001</v>
          </cell>
          <cell r="O4240">
            <v>2.9051999999999998</v>
          </cell>
          <cell r="P4240">
            <v>-0.1342871299</v>
          </cell>
          <cell r="Q4240">
            <v>0</v>
          </cell>
          <cell r="R4240">
            <v>0</v>
          </cell>
        </row>
        <row r="4241">
          <cell r="E4241" t="str">
            <v>SCS0004794</v>
          </cell>
          <cell r="F4241" t="str">
            <v>涡簧固定座</v>
          </cell>
          <cell r="G4241" t="str">
            <v>H4A/X3000/一汽</v>
          </cell>
          <cell r="H4241" t="str">
            <v>EA</v>
          </cell>
          <cell r="I4241">
            <v>2600</v>
          </cell>
          <cell r="J4241">
            <v>0.24232426100000001</v>
          </cell>
          <cell r="K4241">
            <v>0.2626</v>
          </cell>
          <cell r="L4241">
            <v>630.04307859999994</v>
          </cell>
          <cell r="M4241">
            <v>5600</v>
          </cell>
          <cell r="N4241">
            <v>0.25046183379999998</v>
          </cell>
          <cell r="O4241">
            <v>0.2626</v>
          </cell>
          <cell r="P4241">
            <v>-1.21381662E-2</v>
          </cell>
          <cell r="Q4241">
            <v>1402.5862692799999</v>
          </cell>
          <cell r="R4241">
            <v>-5502</v>
          </cell>
        </row>
        <row r="4242">
          <cell r="E4242" t="str">
            <v>SCS0004800</v>
          </cell>
          <cell r="F4242" t="str">
            <v>主头枕管</v>
          </cell>
          <cell r="G4242" t="str">
            <v>J7F/虎V靠背骨架</v>
          </cell>
          <cell r="H4242" t="str">
            <v>EA</v>
          </cell>
          <cell r="I4242">
            <v>3345</v>
          </cell>
          <cell r="J4242">
            <v>0.34844493879999999</v>
          </cell>
          <cell r="K4242">
            <v>0.37759999999999999</v>
          </cell>
          <cell r="L4242">
            <v>1165.548320286</v>
          </cell>
          <cell r="M4242">
            <v>7800</v>
          </cell>
          <cell r="N4242">
            <v>0.36014618609999999</v>
          </cell>
          <cell r="O4242">
            <v>0.37759999999999999</v>
          </cell>
          <cell r="P4242">
            <v>-1.74538139E-2</v>
          </cell>
          <cell r="Q4242">
            <v>2809.14025158</v>
          </cell>
          <cell r="R4242">
            <v>-7286</v>
          </cell>
        </row>
        <row r="4243">
          <cell r="E4243" t="str">
            <v>SCS0004801</v>
          </cell>
          <cell r="F4243" t="str">
            <v>座垫侧支撑钢管</v>
          </cell>
          <cell r="G4243" t="str">
            <v>B40L中改后排</v>
          </cell>
          <cell r="H4243" t="str">
            <v>EA</v>
          </cell>
          <cell r="I4243">
            <v>1186</v>
          </cell>
          <cell r="J4243">
            <v>0.61463482700000005</v>
          </cell>
          <cell r="K4243">
            <v>0.60401459999999996</v>
          </cell>
          <cell r="L4243">
            <v>728.95690482199996</v>
          </cell>
          <cell r="M4243">
            <v>9040</v>
          </cell>
          <cell r="N4243">
            <v>0.63439202439999998</v>
          </cell>
          <cell r="O4243">
            <v>0.60401459999999996</v>
          </cell>
          <cell r="P4243">
            <v>3.0377424399999998E-2</v>
          </cell>
          <cell r="Q4243">
            <v>5734.9039005759996</v>
          </cell>
          <cell r="R4243">
            <v>-7021</v>
          </cell>
        </row>
        <row r="4244">
          <cell r="E4244" t="str">
            <v>SCS0004802</v>
          </cell>
          <cell r="F4244" t="str">
            <v>右座椅座垫泡棉侧支撑钢管</v>
          </cell>
          <cell r="G4244" t="str">
            <v>B40L中改后排</v>
          </cell>
          <cell r="H4244" t="str">
            <v>EA</v>
          </cell>
          <cell r="I4244">
            <v>773</v>
          </cell>
          <cell r="J4244">
            <v>2.4831888763999999</v>
          </cell>
          <cell r="K4244">
            <v>2.5461588000000002</v>
          </cell>
          <cell r="L4244">
            <v>1919.5050014572</v>
          </cell>
          <cell r="M4244">
            <v>2039</v>
          </cell>
          <cell r="N4244">
            <v>2.5645168486999999</v>
          </cell>
          <cell r="O4244">
            <v>2.5461588000000002</v>
          </cell>
          <cell r="P4244">
            <v>1.8358048700000001E-2</v>
          </cell>
          <cell r="Q4244">
            <v>5229.0498544992997</v>
          </cell>
          <cell r="R4244">
            <v>-2489</v>
          </cell>
        </row>
        <row r="4245">
          <cell r="E4245" t="str">
            <v>SCS0004803</v>
          </cell>
          <cell r="F4245" t="str">
            <v>右座椅靠背侧翼支撑钢管</v>
          </cell>
          <cell r="G4245" t="str">
            <v>B40L中改后排</v>
          </cell>
          <cell r="H4245" t="str">
            <v>EA</v>
          </cell>
          <cell r="I4245">
            <v>567</v>
          </cell>
          <cell r="J4245">
            <v>1.7523963027</v>
          </cell>
          <cell r="K4245">
            <v>1.7542194</v>
          </cell>
          <cell r="L4245">
            <v>993.60870363089998</v>
          </cell>
          <cell r="M4245">
            <v>3986</v>
          </cell>
          <cell r="N4245">
            <v>1.8091832827000001</v>
          </cell>
          <cell r="O4245">
            <v>1.7542194</v>
          </cell>
          <cell r="P4245">
            <v>5.4963882700000001E-2</v>
          </cell>
          <cell r="Q4245">
            <v>7211.4045648421998</v>
          </cell>
          <cell r="R4245">
            <v>-3092</v>
          </cell>
        </row>
        <row r="4246">
          <cell r="E4246" t="str">
            <v>SCS0004804</v>
          </cell>
          <cell r="F4246" t="str">
            <v>右座椅靠背泡棉下支撑钢管</v>
          </cell>
          <cell r="G4246" t="str">
            <v>B40L中改后排</v>
          </cell>
          <cell r="H4246" t="str">
            <v>EA</v>
          </cell>
          <cell r="I4246">
            <v>684</v>
          </cell>
          <cell r="J4246">
            <v>1.6965395455000001</v>
          </cell>
          <cell r="K4246">
            <v>1.693689</v>
          </cell>
          <cell r="L4246">
            <v>1160.4330491220001</v>
          </cell>
          <cell r="M4246">
            <v>2228</v>
          </cell>
          <cell r="N4246">
            <v>1.7514507808999999</v>
          </cell>
          <cell r="O4246">
            <v>1.693689</v>
          </cell>
          <cell r="P4246">
            <v>5.7761780899999997E-2</v>
          </cell>
          <cell r="Q4246">
            <v>3902.2323398451999</v>
          </cell>
          <cell r="R4246">
            <v>-2275</v>
          </cell>
        </row>
        <row r="4247">
          <cell r="E4247" t="str">
            <v>SCS0004805</v>
          </cell>
          <cell r="F4247" t="str">
            <v>左座椅座泡棉前支撑钢管</v>
          </cell>
          <cell r="G4247" t="str">
            <v>B40L中改后排</v>
          </cell>
          <cell r="H4247" t="str">
            <v>EA</v>
          </cell>
          <cell r="I4247">
            <v>749</v>
          </cell>
          <cell r="J4247">
            <v>2.2737260367999999</v>
          </cell>
          <cell r="K4247">
            <v>2.3191698000000001</v>
          </cell>
          <cell r="L4247">
            <v>1703.0208015631999</v>
          </cell>
          <cell r="M4247">
            <v>2518</v>
          </cell>
          <cell r="N4247">
            <v>2.3480199666999999</v>
          </cell>
          <cell r="O4247">
            <v>2.3191698000000001</v>
          </cell>
          <cell r="P4247">
            <v>2.8850166699999999E-2</v>
          </cell>
          <cell r="Q4247">
            <v>5912.3142761505997</v>
          </cell>
          <cell r="R4247">
            <v>-2158</v>
          </cell>
        </row>
        <row r="4248">
          <cell r="E4248" t="str">
            <v>SCS0004806</v>
          </cell>
          <cell r="F4248" t="str">
            <v>左座椅座泡棉侧支撑钢管</v>
          </cell>
          <cell r="G4248" t="str">
            <v>B40L中改后排</v>
          </cell>
          <cell r="H4248" t="str">
            <v>EA</v>
          </cell>
          <cell r="I4248">
            <v>843</v>
          </cell>
          <cell r="J4248">
            <v>1.9990969805000001</v>
          </cell>
          <cell r="K4248">
            <v>2.0215619999999999</v>
          </cell>
          <cell r="L4248">
            <v>1685.2387545614999</v>
          </cell>
          <cell r="M4248">
            <v>2157</v>
          </cell>
          <cell r="N4248">
            <v>2.0641684993</v>
          </cell>
          <cell r="O4248">
            <v>2.0215619999999999</v>
          </cell>
          <cell r="P4248">
            <v>4.2606499300000003E-2</v>
          </cell>
          <cell r="Q4248">
            <v>4452.4114529900999</v>
          </cell>
          <cell r="R4248">
            <v>-2266</v>
          </cell>
        </row>
        <row r="4249">
          <cell r="E4249" t="str">
            <v>SCS0004807</v>
          </cell>
          <cell r="F4249" t="str">
            <v>左座椅靠背侧翼支撑钢管</v>
          </cell>
          <cell r="G4249" t="str">
            <v>B40L中改后排</v>
          </cell>
          <cell r="H4249" t="str">
            <v>EA</v>
          </cell>
          <cell r="I4249">
            <v>643</v>
          </cell>
          <cell r="J4249">
            <v>1.7523963027</v>
          </cell>
          <cell r="K4249">
            <v>1.7542194</v>
          </cell>
          <cell r="L4249">
            <v>1126.7908226361001</v>
          </cell>
          <cell r="M4249">
            <v>748</v>
          </cell>
          <cell r="N4249">
            <v>1.7542194</v>
          </cell>
          <cell r="O4249">
            <v>1.7542194</v>
          </cell>
          <cell r="P4249">
            <v>0</v>
          </cell>
          <cell r="Q4249">
            <v>1312.1561111999999</v>
          </cell>
          <cell r="R4249">
            <v>-1391</v>
          </cell>
        </row>
        <row r="4250">
          <cell r="E4250" t="str">
            <v>SCS0004808</v>
          </cell>
          <cell r="F4250" t="str">
            <v>左座椅靠背泡棉下支撑钢管</v>
          </cell>
          <cell r="G4250" t="str">
            <v>B40L中改后排</v>
          </cell>
          <cell r="H4250" t="str">
            <v>EA</v>
          </cell>
          <cell r="I4250">
            <v>577</v>
          </cell>
          <cell r="J4250">
            <v>2.1201199543999998</v>
          </cell>
          <cell r="K4250">
            <v>2.1527112000000002</v>
          </cell>
          <cell r="L4250">
            <v>1223.3092136887999</v>
          </cell>
          <cell r="M4250">
            <v>2098</v>
          </cell>
          <cell r="N4250">
            <v>2.1892555865999999</v>
          </cell>
          <cell r="O4250">
            <v>2.1527112000000002</v>
          </cell>
          <cell r="P4250">
            <v>3.6544386599999999E-2</v>
          </cell>
          <cell r="Q4250">
            <v>4593.0582206868003</v>
          </cell>
          <cell r="R4250">
            <v>-2108</v>
          </cell>
        </row>
        <row r="4251">
          <cell r="E4251" t="str">
            <v>SCS0004809</v>
          </cell>
          <cell r="F4251" t="str">
            <v>右座椅靠背下横管</v>
          </cell>
          <cell r="G4251" t="str">
            <v>B40L中改后排</v>
          </cell>
          <cell r="H4251" t="str">
            <v>EA</v>
          </cell>
          <cell r="I4251">
            <v>600</v>
          </cell>
          <cell r="J4251">
            <v>2.4392925661999998</v>
          </cell>
          <cell r="K4251">
            <v>2.5916987100000002</v>
          </cell>
          <cell r="L4251">
            <v>1463.5755397200001</v>
          </cell>
          <cell r="M4251">
            <v>3259</v>
          </cell>
          <cell r="N4251">
            <v>1.8974739406000001</v>
          </cell>
          <cell r="O4251">
            <v>2.5916987100000002</v>
          </cell>
          <cell r="P4251">
            <v>-0.6942247694</v>
          </cell>
          <cell r="Q4251">
            <v>6183.8675724154</v>
          </cell>
          <cell r="R4251">
            <v>-2275</v>
          </cell>
        </row>
        <row r="4252">
          <cell r="E4252" t="str">
            <v>SCS0004810</v>
          </cell>
          <cell r="F4252" t="str">
            <v>左座椅靠背竖管</v>
          </cell>
          <cell r="G4252" t="str">
            <v>B40L中改后排</v>
          </cell>
          <cell r="H4252" t="str">
            <v>EA</v>
          </cell>
          <cell r="I4252">
            <v>743</v>
          </cell>
          <cell r="J4252">
            <v>2.9142774808</v>
          </cell>
          <cell r="K4252">
            <v>3.1064265299999998</v>
          </cell>
          <cell r="L4252">
            <v>2165.3081682344</v>
          </cell>
          <cell r="M4252">
            <v>3383</v>
          </cell>
          <cell r="N4252">
            <v>2.2457715193999999</v>
          </cell>
          <cell r="O4252">
            <v>3.1064265299999998</v>
          </cell>
          <cell r="P4252">
            <v>-0.86065501060000005</v>
          </cell>
          <cell r="Q4252">
            <v>7597.4450501301999</v>
          </cell>
          <cell r="R4252">
            <v>-2108</v>
          </cell>
        </row>
        <row r="4253">
          <cell r="E4253" t="str">
            <v>SCS0004811</v>
          </cell>
          <cell r="F4253" t="str">
            <v>左座椅靠背下横管</v>
          </cell>
          <cell r="G4253" t="str">
            <v>B40L中改后排</v>
          </cell>
          <cell r="H4253" t="str">
            <v>EA</v>
          </cell>
          <cell r="I4253">
            <v>672</v>
          </cell>
          <cell r="J4253">
            <v>4.3108298188000003</v>
          </cell>
          <cell r="K4253">
            <v>4.6198310999999999</v>
          </cell>
          <cell r="L4253">
            <v>2896.8776382336</v>
          </cell>
          <cell r="M4253">
            <v>2560</v>
          </cell>
          <cell r="N4253">
            <v>3.2698373010999999</v>
          </cell>
          <cell r="O4253">
            <v>4.6198310999999999</v>
          </cell>
          <cell r="P4253">
            <v>-1.3499937988999999</v>
          </cell>
          <cell r="Q4253">
            <v>8370.7834908160003</v>
          </cell>
          <cell r="R4253">
            <v>-2108</v>
          </cell>
        </row>
        <row r="4254">
          <cell r="E4254" t="str">
            <v>SCS0004812</v>
          </cell>
          <cell r="F4254" t="str">
            <v>右座椅座垫后主管</v>
          </cell>
          <cell r="G4254" t="str">
            <v>B40L中改后排</v>
          </cell>
          <cell r="H4254" t="str">
            <v>EA</v>
          </cell>
          <cell r="I4254">
            <v>1013</v>
          </cell>
          <cell r="J4254">
            <v>6.8644143862</v>
          </cell>
          <cell r="K4254">
            <v>7.3725540000000001</v>
          </cell>
          <cell r="L4254">
            <v>6953.6517732206003</v>
          </cell>
          <cell r="M4254">
            <v>2310</v>
          </cell>
          <cell r="N4254">
            <v>7.093988177</v>
          </cell>
          <cell r="O4254">
            <v>7.3725540000000001</v>
          </cell>
          <cell r="P4254">
            <v>-0.27856582299999999</v>
          </cell>
          <cell r="Q4254">
            <v>16387.112688869998</v>
          </cell>
          <cell r="R4254">
            <v>-2489</v>
          </cell>
        </row>
        <row r="4255">
          <cell r="E4255" t="str">
            <v>SCS0004813</v>
          </cell>
          <cell r="F4255" t="str">
            <v>左座椅座垫后方管</v>
          </cell>
          <cell r="G4255" t="str">
            <v>B40L中改后排</v>
          </cell>
          <cell r="H4255" t="str">
            <v>EA</v>
          </cell>
          <cell r="I4255">
            <v>741</v>
          </cell>
          <cell r="J4255">
            <v>11.8524852603</v>
          </cell>
          <cell r="K4255">
            <v>12.7779864</v>
          </cell>
          <cell r="L4255">
            <v>8782.6915778823004</v>
          </cell>
          <cell r="M4255">
            <v>2428</v>
          </cell>
          <cell r="N4255">
            <v>12.2495651443</v>
          </cell>
          <cell r="O4255">
            <v>12.7779864</v>
          </cell>
          <cell r="P4255">
            <v>-0.52842125569999998</v>
          </cell>
          <cell r="Q4255">
            <v>29741.944170360399</v>
          </cell>
          <cell r="R4255">
            <v>-2158</v>
          </cell>
        </row>
        <row r="4256">
          <cell r="E4256" t="str">
            <v>SCS0004814</v>
          </cell>
          <cell r="F4256" t="str">
            <v>座垫框架侧管</v>
          </cell>
          <cell r="G4256" t="str">
            <v>B40L中改后排</v>
          </cell>
          <cell r="H4256" t="str">
            <v>EA</v>
          </cell>
          <cell r="I4256">
            <v>1699</v>
          </cell>
          <cell r="J4256">
            <v>4.1587489509999997</v>
          </cell>
          <cell r="K4256">
            <v>4.4487683999999996</v>
          </cell>
          <cell r="L4256">
            <v>7065.7144677489996</v>
          </cell>
          <cell r="M4256">
            <v>7582</v>
          </cell>
          <cell r="N4256">
            <v>4.2975805476</v>
          </cell>
          <cell r="O4256">
            <v>4.4487683999999996</v>
          </cell>
          <cell r="P4256">
            <v>-0.15118785239999999</v>
          </cell>
          <cell r="Q4256">
            <v>32584.255711903199</v>
          </cell>
          <cell r="R4256">
            <v>-7136</v>
          </cell>
        </row>
        <row r="4257">
          <cell r="E4257" t="str">
            <v>SCS0004815</v>
          </cell>
          <cell r="F4257" t="str">
            <v>右座椅座垫前管</v>
          </cell>
          <cell r="G4257" t="str">
            <v>B40L中改后排</v>
          </cell>
          <cell r="H4257" t="str">
            <v>EA</v>
          </cell>
          <cell r="I4257">
            <v>910</v>
          </cell>
          <cell r="J4257">
            <v>5.85034264</v>
          </cell>
          <cell r="K4257">
            <v>6.2778042000000003</v>
          </cell>
          <cell r="L4257">
            <v>5323.8118023999996</v>
          </cell>
          <cell r="M4257">
            <v>2334</v>
          </cell>
          <cell r="N4257">
            <v>6.0459219103999997</v>
          </cell>
          <cell r="O4257">
            <v>6.2778042000000003</v>
          </cell>
          <cell r="P4257">
            <v>-0.23188228960000001</v>
          </cell>
          <cell r="Q4257">
            <v>14111.1817388736</v>
          </cell>
          <cell r="R4257">
            <v>-2489</v>
          </cell>
        </row>
        <row r="4258">
          <cell r="E4258" t="str">
            <v>SCS0004816</v>
          </cell>
          <cell r="F4258" t="str">
            <v>左座椅座垫前管</v>
          </cell>
          <cell r="G4258" t="str">
            <v>B40L中改后排</v>
          </cell>
          <cell r="H4258" t="str">
            <v>EA</v>
          </cell>
          <cell r="I4258">
            <v>914</v>
          </cell>
          <cell r="J4258">
            <v>12.778218854</v>
          </cell>
          <cell r="K4258">
            <v>13.785349200000001</v>
          </cell>
          <cell r="L4258">
            <v>11679.292032556001</v>
          </cell>
          <cell r="M4258">
            <v>2055</v>
          </cell>
          <cell r="N4258">
            <v>13.2308217266</v>
          </cell>
          <cell r="O4258">
            <v>13.785349200000001</v>
          </cell>
          <cell r="P4258">
            <v>-0.55452747339999997</v>
          </cell>
          <cell r="Q4258">
            <v>27189.338648163</v>
          </cell>
          <cell r="R4258">
            <v>-2158</v>
          </cell>
        </row>
        <row r="4259">
          <cell r="E4259" t="str">
            <v>SCS0004817</v>
          </cell>
          <cell r="F4259" t="str">
            <v>右座椅靠背主管</v>
          </cell>
          <cell r="G4259" t="str">
            <v>B40L中改后排</v>
          </cell>
          <cell r="H4259" t="str">
            <v>EA</v>
          </cell>
          <cell r="I4259">
            <v>657</v>
          </cell>
          <cell r="J4259">
            <v>5.5276426698999996</v>
          </cell>
          <cell r="K4259">
            <v>5.9281033000000001</v>
          </cell>
          <cell r="L4259">
            <v>3631.6612341242999</v>
          </cell>
          <cell r="M4259">
            <v>2619</v>
          </cell>
          <cell r="N4259">
            <v>5.7123852436</v>
          </cell>
          <cell r="O4259">
            <v>5.9281033000000001</v>
          </cell>
          <cell r="P4259">
            <v>-0.2157180564</v>
          </cell>
          <cell r="Q4259">
            <v>14960.7369529884</v>
          </cell>
          <cell r="R4259">
            <v>-2275</v>
          </cell>
        </row>
        <row r="4260">
          <cell r="E4260" t="str">
            <v>SCS0004818</v>
          </cell>
          <cell r="F4260" t="str">
            <v>左座椅靠背主管</v>
          </cell>
          <cell r="G4260" t="str">
            <v>B40L中改后排</v>
          </cell>
          <cell r="H4260" t="str">
            <v>EA</v>
          </cell>
          <cell r="I4260">
            <v>626</v>
          </cell>
          <cell r="J4260">
            <v>7.1970944356000004</v>
          </cell>
          <cell r="K4260">
            <v>7.7372413199999999</v>
          </cell>
          <cell r="L4260">
            <v>4505.3811166856003</v>
          </cell>
          <cell r="M4260">
            <v>2182</v>
          </cell>
          <cell r="N4260">
            <v>7.4378994331000001</v>
          </cell>
          <cell r="O4260">
            <v>7.7372413199999999</v>
          </cell>
          <cell r="P4260">
            <v>-0.29934188690000002</v>
          </cell>
          <cell r="Q4260">
            <v>16229.4965630242</v>
          </cell>
          <cell r="R4260">
            <v>-2108</v>
          </cell>
        </row>
        <row r="4261">
          <cell r="E4261" t="str">
            <v>SCS0004837</v>
          </cell>
          <cell r="F4261" t="str">
            <v>右侧调角器下连接板</v>
          </cell>
          <cell r="G4261" t="str">
            <v>C32B富昌泰</v>
          </cell>
          <cell r="H4261" t="str">
            <v>EA</v>
          </cell>
          <cell r="I4261">
            <v>850</v>
          </cell>
          <cell r="J4261">
            <v>1.8160255600999999</v>
          </cell>
          <cell r="K4261">
            <v>1.9569321</v>
          </cell>
          <cell r="L4261">
            <v>1543.6217260850001</v>
          </cell>
          <cell r="M4261">
            <v>0</v>
          </cell>
          <cell r="N4261">
            <v>1.8768528120000001</v>
          </cell>
          <cell r="O4261">
            <v>1.9569321</v>
          </cell>
          <cell r="P4261">
            <v>-8.0079287999999998E-2</v>
          </cell>
          <cell r="Q4261">
            <v>0</v>
          </cell>
          <cell r="R4261">
            <v>0</v>
          </cell>
        </row>
        <row r="4262">
          <cell r="E4262" t="str">
            <v>SCS0004838</v>
          </cell>
          <cell r="F4262" t="str">
            <v>左侧调角器下连接板</v>
          </cell>
          <cell r="G4262" t="str">
            <v>C32B富昌泰</v>
          </cell>
          <cell r="H4262" t="str">
            <v>EA</v>
          </cell>
          <cell r="I4262">
            <v>1026</v>
          </cell>
          <cell r="J4262">
            <v>1.8160255600999999</v>
          </cell>
          <cell r="K4262">
            <v>1.9569321</v>
          </cell>
          <cell r="L4262">
            <v>1863.2422246625999</v>
          </cell>
          <cell r="M4262">
            <v>0</v>
          </cell>
          <cell r="N4262">
            <v>1.8768528120000001</v>
          </cell>
          <cell r="O4262">
            <v>1.9569321</v>
          </cell>
          <cell r="P4262">
            <v>-8.0079287999999998E-2</v>
          </cell>
          <cell r="Q4262">
            <v>0</v>
          </cell>
          <cell r="R4262">
            <v>0</v>
          </cell>
        </row>
        <row r="4263">
          <cell r="E4263" t="str">
            <v>SCS0004844</v>
          </cell>
          <cell r="F4263" t="str">
            <v>座垫前倾角锁舌</v>
          </cell>
          <cell r="G4263" t="str">
            <v>H4-2019款</v>
          </cell>
          <cell r="H4263" t="str">
            <v>EA</v>
          </cell>
          <cell r="I4263">
            <v>100</v>
          </cell>
          <cell r="J4263">
            <v>1.2876091468999999</v>
          </cell>
          <cell r="K4263">
            <v>1.276167904</v>
          </cell>
          <cell r="L4263">
            <v>128.76091468999999</v>
          </cell>
          <cell r="M4263">
            <v>0</v>
          </cell>
          <cell r="N4263">
            <v>0</v>
          </cell>
          <cell r="O4263">
            <v>1.276167904</v>
          </cell>
          <cell r="P4263">
            <v>-1.276167904</v>
          </cell>
          <cell r="Q4263">
            <v>0</v>
          </cell>
          <cell r="R4263">
            <v>0</v>
          </cell>
        </row>
        <row r="4264">
          <cell r="E4264" t="str">
            <v>SCS0004885</v>
          </cell>
          <cell r="F4264" t="str">
            <v>前支撑板</v>
          </cell>
          <cell r="G4264" t="str">
            <v>301</v>
          </cell>
          <cell r="H4264" t="str">
            <v>EA</v>
          </cell>
          <cell r="I4264">
            <v>2703</v>
          </cell>
          <cell r="J4264">
            <v>3.3186823375999999</v>
          </cell>
          <cell r="K4264">
            <v>3.57522867</v>
          </cell>
          <cell r="L4264">
            <v>8970.3983585328006</v>
          </cell>
          <cell r="M4264">
            <v>3490</v>
          </cell>
          <cell r="N4264">
            <v>3.4298270797999999</v>
          </cell>
          <cell r="O4264">
            <v>3.57522867</v>
          </cell>
          <cell r="P4264">
            <v>-0.14540159020000001</v>
          </cell>
          <cell r="Q4264">
            <v>11970.096508502</v>
          </cell>
          <cell r="R4264">
            <v>-2703</v>
          </cell>
        </row>
        <row r="4265">
          <cell r="E4265" t="str">
            <v>SCS0005005</v>
          </cell>
          <cell r="F4265" t="str">
            <v>左上连接板铆接组件</v>
          </cell>
          <cell r="G4265" t="str">
            <v>C32B</v>
          </cell>
          <cell r="H4265" t="str">
            <v>EA</v>
          </cell>
          <cell r="I4265">
            <v>21</v>
          </cell>
          <cell r="J4265">
            <v>6.5003067749000003</v>
          </cell>
          <cell r="K4265">
            <v>7.0442</v>
          </cell>
          <cell r="L4265">
            <v>136.50644227289999</v>
          </cell>
          <cell r="M4265">
            <v>0</v>
          </cell>
          <cell r="N4265">
            <v>6.7185957728999997</v>
          </cell>
          <cell r="O4265">
            <v>7.0442</v>
          </cell>
          <cell r="P4265">
            <v>-0.32560422709999998</v>
          </cell>
          <cell r="Q4265">
            <v>0</v>
          </cell>
          <cell r="R4265">
            <v>0</v>
          </cell>
        </row>
        <row r="4266">
          <cell r="E4266" t="str">
            <v>SCS0005009</v>
          </cell>
          <cell r="F4266" t="str">
            <v>右侧上连接板铆接组件</v>
          </cell>
          <cell r="G4266" t="str">
            <v>C32B富昌泰无侧气囊</v>
          </cell>
          <cell r="H4266" t="str">
            <v>EA</v>
          </cell>
          <cell r="I4266">
            <v>0</v>
          </cell>
          <cell r="J4266">
            <v>4.6526234999999998</v>
          </cell>
          <cell r="K4266">
            <v>4.6526234999999998</v>
          </cell>
          <cell r="L4266">
            <v>0</v>
          </cell>
          <cell r="M4266">
            <v>0</v>
          </cell>
          <cell r="N4266">
            <v>0</v>
          </cell>
          <cell r="O4266">
            <v>4.6526234999999998</v>
          </cell>
          <cell r="P4266">
            <v>-4.6526234999999998</v>
          </cell>
          <cell r="Q4266">
            <v>0</v>
          </cell>
          <cell r="R4266">
            <v>-2</v>
          </cell>
        </row>
        <row r="4267">
          <cell r="E4267" t="str">
            <v>SCS0005388</v>
          </cell>
          <cell r="F4267" t="str">
            <v>主驾左侧调角器总成</v>
          </cell>
          <cell r="G4267" t="str">
            <v>P203电动无侧气囊</v>
          </cell>
          <cell r="H4267" t="str">
            <v>EA</v>
          </cell>
          <cell r="I4267">
            <v>1402</v>
          </cell>
          <cell r="J4267">
            <v>58.1955078421</v>
          </cell>
          <cell r="K4267">
            <v>61.892904047400002</v>
          </cell>
          <cell r="L4267">
            <v>81590.101994624201</v>
          </cell>
          <cell r="M4267">
            <v>0</v>
          </cell>
          <cell r="N4267">
            <v>61.892904047400002</v>
          </cell>
          <cell r="O4267">
            <v>61.892904047400002</v>
          </cell>
          <cell r="P4267">
            <v>0</v>
          </cell>
          <cell r="Q4267">
            <v>0</v>
          </cell>
          <cell r="R4267">
            <v>-1402</v>
          </cell>
        </row>
        <row r="4268">
          <cell r="E4268" t="str">
            <v>SCS0005389</v>
          </cell>
          <cell r="F4268" t="str">
            <v>主驾右侧调角器总成</v>
          </cell>
          <cell r="G4268" t="str">
            <v>P203电动</v>
          </cell>
          <cell r="H4268" t="str">
            <v>EA</v>
          </cell>
          <cell r="I4268">
            <v>1550</v>
          </cell>
          <cell r="J4268">
            <v>57.717411118500003</v>
          </cell>
          <cell r="K4268">
            <v>61.374804047399998</v>
          </cell>
          <cell r="L4268">
            <v>89461.987233674998</v>
          </cell>
          <cell r="M4268">
            <v>400</v>
          </cell>
          <cell r="N4268">
            <v>59.638945153999998</v>
          </cell>
          <cell r="O4268">
            <v>61.374804047399998</v>
          </cell>
          <cell r="P4268">
            <v>-1.7358588934000001</v>
          </cell>
          <cell r="Q4268">
            <v>23855.578061600001</v>
          </cell>
          <cell r="R4268">
            <v>-1550</v>
          </cell>
        </row>
        <row r="4269">
          <cell r="E4269" t="str">
            <v>SCS0005396</v>
          </cell>
          <cell r="F4269" t="str">
            <v>主驾左侧调角器总成</v>
          </cell>
          <cell r="G4269" t="str">
            <v>P203电动侧气囊</v>
          </cell>
          <cell r="H4269" t="str">
            <v>EA</v>
          </cell>
          <cell r="I4269">
            <v>150</v>
          </cell>
          <cell r="J4269">
            <v>59.017171067299998</v>
          </cell>
          <cell r="K4269">
            <v>62.761229768200003</v>
          </cell>
          <cell r="L4269">
            <v>8852.5756600950008</v>
          </cell>
          <cell r="M4269">
            <v>200</v>
          </cell>
          <cell r="N4269">
            <v>60.9382108569</v>
          </cell>
          <cell r="O4269">
            <v>62.761229768200003</v>
          </cell>
          <cell r="P4269">
            <v>-1.8230189112999999</v>
          </cell>
          <cell r="Q4269">
            <v>12187.642171379999</v>
          </cell>
          <cell r="R4269">
            <v>0</v>
          </cell>
        </row>
        <row r="4270">
          <cell r="E4270" t="str">
            <v>SCS0005503</v>
          </cell>
          <cell r="F4270" t="str">
            <v>主驾左侧调角器总成</v>
          </cell>
          <cell r="G4270" t="str">
            <v>P203手动</v>
          </cell>
          <cell r="H4270" t="str">
            <v>EA</v>
          </cell>
          <cell r="I4270">
            <v>700</v>
          </cell>
          <cell r="J4270">
            <v>40.482177926200002</v>
          </cell>
          <cell r="K4270">
            <v>42.618013607400002</v>
          </cell>
          <cell r="L4270">
            <v>28337.524548339999</v>
          </cell>
          <cell r="M4270">
            <v>2960</v>
          </cell>
          <cell r="N4270">
            <v>41.779970711399997</v>
          </cell>
          <cell r="O4270">
            <v>42.618013607400002</v>
          </cell>
          <cell r="P4270">
            <v>-0.83804289600000004</v>
          </cell>
          <cell r="Q4270">
            <v>123668.71330574399</v>
          </cell>
          <cell r="R4270">
            <v>-700</v>
          </cell>
        </row>
        <row r="4271">
          <cell r="E4271" t="str">
            <v>SCS0005504</v>
          </cell>
          <cell r="F4271" t="str">
            <v>主驾右侧调角器总成</v>
          </cell>
          <cell r="G4271" t="str">
            <v>P203手动</v>
          </cell>
          <cell r="H4271" t="str">
            <v>EA</v>
          </cell>
          <cell r="I4271">
            <v>500</v>
          </cell>
          <cell r="J4271">
            <v>36.134326295299999</v>
          </cell>
          <cell r="K4271">
            <v>37.906368831400002</v>
          </cell>
          <cell r="L4271">
            <v>18067.163147650001</v>
          </cell>
          <cell r="M4271">
            <v>2960</v>
          </cell>
          <cell r="N4271">
            <v>37.286112405899999</v>
          </cell>
          <cell r="O4271">
            <v>37.906368831400002</v>
          </cell>
          <cell r="P4271">
            <v>-0.62025642550000004</v>
          </cell>
          <cell r="Q4271">
            <v>110366.892721464</v>
          </cell>
          <cell r="R4271">
            <v>-500</v>
          </cell>
        </row>
        <row r="4272">
          <cell r="E4272" t="str">
            <v>SCS0005506</v>
          </cell>
          <cell r="F4272" t="str">
            <v>主驾调角器手柄钣金</v>
          </cell>
          <cell r="G4272" t="str">
            <v>P203</v>
          </cell>
          <cell r="H4272" t="str">
            <v>EA</v>
          </cell>
          <cell r="I4272">
            <v>640</v>
          </cell>
          <cell r="J4272">
            <v>1.3566836576000001</v>
          </cell>
          <cell r="K4272">
            <v>1.4702</v>
          </cell>
          <cell r="L4272">
            <v>868.277540864</v>
          </cell>
          <cell r="M4272">
            <v>3197</v>
          </cell>
          <cell r="N4272">
            <v>1.4022429098</v>
          </cell>
          <cell r="O4272">
            <v>1.4702</v>
          </cell>
          <cell r="P4272">
            <v>-6.79570902E-2</v>
          </cell>
          <cell r="Q4272">
            <v>4482.9705826305999</v>
          </cell>
          <cell r="R4272">
            <v>-2960</v>
          </cell>
        </row>
        <row r="4273">
          <cell r="E4273" t="str">
            <v>SCS0005509</v>
          </cell>
          <cell r="F4273" t="str">
            <v>副驾左侧调角器总成</v>
          </cell>
          <cell r="G4273" t="str">
            <v>P203手动</v>
          </cell>
          <cell r="H4273" t="str">
            <v>EA</v>
          </cell>
          <cell r="I4273">
            <v>1600</v>
          </cell>
          <cell r="J4273">
            <v>36.134326295299999</v>
          </cell>
          <cell r="K4273">
            <v>37.906368831400002</v>
          </cell>
          <cell r="L4273">
            <v>57814.922072480003</v>
          </cell>
          <cell r="M4273">
            <v>1590</v>
          </cell>
          <cell r="N4273">
            <v>37.286112405899999</v>
          </cell>
          <cell r="O4273">
            <v>37.906368831400002</v>
          </cell>
          <cell r="P4273">
            <v>-0.62025642550000004</v>
          </cell>
          <cell r="Q4273">
            <v>59284.918725381001</v>
          </cell>
          <cell r="R4273">
            <v>-700</v>
          </cell>
        </row>
        <row r="4274">
          <cell r="E4274" t="str">
            <v>SCS0005510</v>
          </cell>
          <cell r="F4274" t="str">
            <v>副驾右侧调角器总成</v>
          </cell>
          <cell r="G4274" t="str">
            <v>P203手动侧气囊</v>
          </cell>
          <cell r="H4274" t="str">
            <v>EA</v>
          </cell>
          <cell r="I4274">
            <v>150</v>
          </cell>
          <cell r="J4274">
            <v>41.301258969899997</v>
          </cell>
          <cell r="K4274">
            <v>43.483541090599999</v>
          </cell>
          <cell r="L4274">
            <v>6195.1888454849995</v>
          </cell>
          <cell r="M4274">
            <v>50</v>
          </cell>
          <cell r="N4274">
            <v>42.626242960500001</v>
          </cell>
          <cell r="O4274">
            <v>43.483541090599999</v>
          </cell>
          <cell r="P4274">
            <v>-0.8572981301</v>
          </cell>
          <cell r="Q4274">
            <v>2131.3121480250002</v>
          </cell>
          <cell r="R4274">
            <v>0</v>
          </cell>
        </row>
        <row r="4275">
          <cell r="E4275" t="str">
            <v>SCS0005512</v>
          </cell>
          <cell r="F4275" t="str">
            <v>副驾调角器手柄钣金</v>
          </cell>
          <cell r="G4275" t="str">
            <v>P203</v>
          </cell>
          <cell r="H4275" t="str">
            <v>EA</v>
          </cell>
          <cell r="I4275">
            <v>407</v>
          </cell>
          <cell r="J4275">
            <v>1.3566836576000001</v>
          </cell>
          <cell r="K4275">
            <v>1.4702</v>
          </cell>
          <cell r="L4275">
            <v>552.17024864320001</v>
          </cell>
          <cell r="M4275">
            <v>1600</v>
          </cell>
          <cell r="N4275">
            <v>1.4022429098</v>
          </cell>
          <cell r="O4275">
            <v>1.4702</v>
          </cell>
          <cell r="P4275">
            <v>-6.79570902E-2</v>
          </cell>
          <cell r="Q4275">
            <v>2243.5886556800001</v>
          </cell>
          <cell r="R4275">
            <v>-1640</v>
          </cell>
        </row>
        <row r="4276">
          <cell r="E4276" t="str">
            <v>SCS0005514</v>
          </cell>
          <cell r="F4276" t="str">
            <v>副驾右侧调角器总成</v>
          </cell>
          <cell r="G4276" t="str">
            <v>P203手动无侧气囊</v>
          </cell>
          <cell r="H4276" t="str">
            <v>EA</v>
          </cell>
          <cell r="I4276">
            <v>1600</v>
          </cell>
          <cell r="J4276">
            <v>40.482177926200002</v>
          </cell>
          <cell r="K4276">
            <v>42.618013607400002</v>
          </cell>
          <cell r="L4276">
            <v>64771.484681920003</v>
          </cell>
          <cell r="M4276">
            <v>1590</v>
          </cell>
          <cell r="N4276">
            <v>41.779970711399997</v>
          </cell>
          <cell r="O4276">
            <v>42.618013607400002</v>
          </cell>
          <cell r="P4276">
            <v>-0.83804289600000004</v>
          </cell>
          <cell r="Q4276">
            <v>66430.153431126004</v>
          </cell>
          <cell r="R4276">
            <v>-700</v>
          </cell>
        </row>
        <row r="4277">
          <cell r="E4277" t="str">
            <v>SCS0005617</v>
          </cell>
          <cell r="F4277" t="str">
            <v>座垫左侧安装板组合</v>
          </cell>
          <cell r="G4277" t="str">
            <v>B40L中改后排右座椅</v>
          </cell>
          <cell r="H4277" t="str">
            <v>EA</v>
          </cell>
          <cell r="I4277">
            <v>542</v>
          </cell>
          <cell r="J4277">
            <v>7.5811689489000003</v>
          </cell>
          <cell r="K4277">
            <v>8.2155000000000005</v>
          </cell>
          <cell r="L4277">
            <v>4108.9935703038</v>
          </cell>
          <cell r="M4277">
            <v>2793</v>
          </cell>
          <cell r="N4277">
            <v>7.8357547447</v>
          </cell>
          <cell r="O4277">
            <v>8.2155000000000005</v>
          </cell>
          <cell r="P4277">
            <v>-0.37974525529999997</v>
          </cell>
          <cell r="Q4277">
            <v>21885.2630019471</v>
          </cell>
          <cell r="R4277">
            <v>-2502</v>
          </cell>
        </row>
        <row r="4278">
          <cell r="E4278" t="str">
            <v>SCS0005627</v>
          </cell>
          <cell r="F4278" t="str">
            <v>主驾右侧手动调角器总成</v>
          </cell>
          <cell r="G4278" t="str">
            <v>C40DB/P203</v>
          </cell>
          <cell r="H4278" t="str">
            <v>EA</v>
          </cell>
          <cell r="I4278">
            <v>4770</v>
          </cell>
          <cell r="J4278">
            <v>18.455770065999999</v>
          </cell>
          <cell r="K4278">
            <v>20</v>
          </cell>
          <cell r="L4278">
            <v>88034.023214820001</v>
          </cell>
          <cell r="M4278">
            <v>0</v>
          </cell>
          <cell r="N4278">
            <v>19.075539515999999</v>
          </cell>
          <cell r="O4278">
            <v>20</v>
          </cell>
          <cell r="P4278">
            <v>-0.92446048400000003</v>
          </cell>
          <cell r="Q4278">
            <v>0</v>
          </cell>
          <cell r="R4278">
            <v>-2960</v>
          </cell>
        </row>
        <row r="4279">
          <cell r="E4279" t="str">
            <v>SCS0005628</v>
          </cell>
          <cell r="F4279" t="str">
            <v>副驾左侧手动调角器总成</v>
          </cell>
          <cell r="G4279" t="str">
            <v>C40DB/P203</v>
          </cell>
          <cell r="H4279" t="str">
            <v>EA</v>
          </cell>
          <cell r="I4279">
            <v>1680</v>
          </cell>
          <cell r="J4279">
            <v>18.455770065999999</v>
          </cell>
          <cell r="K4279">
            <v>20</v>
          </cell>
          <cell r="L4279">
            <v>31005.693710880001</v>
          </cell>
          <cell r="M4279">
            <v>0</v>
          </cell>
          <cell r="N4279">
            <v>19.075539515999999</v>
          </cell>
          <cell r="O4279">
            <v>20</v>
          </cell>
          <cell r="P4279">
            <v>-0.92446048400000003</v>
          </cell>
          <cell r="Q4279">
            <v>0</v>
          </cell>
          <cell r="R4279">
            <v>-1590</v>
          </cell>
        </row>
        <row r="4280">
          <cell r="E4280" t="str">
            <v>SCS0005629</v>
          </cell>
          <cell r="F4280" t="str">
            <v>副驾右侧手动调角器总成</v>
          </cell>
          <cell r="G4280" t="str">
            <v>C40DB/P203</v>
          </cell>
          <cell r="H4280" t="str">
            <v>EA</v>
          </cell>
          <cell r="I4280">
            <v>1559</v>
          </cell>
          <cell r="J4280">
            <v>21.2241355759</v>
          </cell>
          <cell r="K4280">
            <v>23</v>
          </cell>
          <cell r="L4280">
            <v>33088.427362828101</v>
          </cell>
          <cell r="M4280">
            <v>0</v>
          </cell>
          <cell r="N4280">
            <v>21.9368704434</v>
          </cell>
          <cell r="O4280">
            <v>23</v>
          </cell>
          <cell r="P4280">
            <v>-1.0631295566000001</v>
          </cell>
          <cell r="Q4280">
            <v>0</v>
          </cell>
          <cell r="R4280">
            <v>-1558.9966666600001</v>
          </cell>
        </row>
        <row r="4281">
          <cell r="E4281" t="str">
            <v>SCS0005752</v>
          </cell>
          <cell r="F4281" t="str">
            <v>按钮固定板</v>
          </cell>
          <cell r="G4281" t="str">
            <v>B40V后排靠背</v>
          </cell>
          <cell r="H4281" t="str">
            <v>EA</v>
          </cell>
          <cell r="I4281">
            <v>134</v>
          </cell>
          <cell r="J4281">
            <v>1.7664537372</v>
          </cell>
          <cell r="K4281">
            <v>1.8171660000000001</v>
          </cell>
          <cell r="L4281">
            <v>236.7048007848</v>
          </cell>
          <cell r="M4281">
            <v>0</v>
          </cell>
          <cell r="N4281">
            <v>1.4195826573999999</v>
          </cell>
          <cell r="O4281">
            <v>1.8171660000000001</v>
          </cell>
          <cell r="P4281">
            <v>-0.3975833426</v>
          </cell>
          <cell r="Q4281">
            <v>0</v>
          </cell>
          <cell r="R4281">
            <v>-6</v>
          </cell>
        </row>
        <row r="4282">
          <cell r="E4282" t="str">
            <v>SCS0005773</v>
          </cell>
          <cell r="F4282" t="str">
            <v>电机固定支架焊接总成</v>
          </cell>
          <cell r="G4282" t="str">
            <v>P203调角器</v>
          </cell>
          <cell r="H4282" t="str">
            <v>EA</v>
          </cell>
          <cell r="I4282">
            <v>97</v>
          </cell>
          <cell r="J4282">
            <v>0.33275753429999999</v>
          </cell>
          <cell r="K4282">
            <v>0.36059999999999998</v>
          </cell>
          <cell r="L4282">
            <v>32.2774808271</v>
          </cell>
          <cell r="M4282">
            <v>0</v>
          </cell>
          <cell r="N4282">
            <v>0.36059999999999998</v>
          </cell>
          <cell r="O4282">
            <v>0.36059999999999998</v>
          </cell>
          <cell r="P4282">
            <v>0</v>
          </cell>
          <cell r="Q4282">
            <v>0</v>
          </cell>
          <cell r="R4282">
            <v>-97</v>
          </cell>
        </row>
        <row r="4283">
          <cell r="E4283" t="str">
            <v>SCS0005784</v>
          </cell>
          <cell r="F4283" t="str">
            <v>前排座椅靠背左侧连接板</v>
          </cell>
          <cell r="G4283" t="str">
            <v>C40DB/P203</v>
          </cell>
          <cell r="H4283" t="str">
            <v>EA</v>
          </cell>
          <cell r="I4283">
            <v>1751</v>
          </cell>
          <cell r="J4283">
            <v>2.8068552506</v>
          </cell>
          <cell r="K4283">
            <v>2.96225826</v>
          </cell>
          <cell r="L4283">
            <v>4914.8035438006</v>
          </cell>
          <cell r="M4283">
            <v>4326</v>
          </cell>
          <cell r="N4283">
            <v>2.8999814357</v>
          </cell>
          <cell r="O4283">
            <v>2.96225826</v>
          </cell>
          <cell r="P4283">
            <v>-6.2276824299999999E-2</v>
          </cell>
          <cell r="Q4283">
            <v>12545.3196908382</v>
          </cell>
          <cell r="R4283">
            <v>-4160</v>
          </cell>
        </row>
        <row r="4284">
          <cell r="E4284" t="str">
            <v>SCS0005786</v>
          </cell>
          <cell r="F4284" t="str">
            <v>前排座椅靠背右侧连接板</v>
          </cell>
          <cell r="G4284" t="str">
            <v>C40DB/P203</v>
          </cell>
          <cell r="H4284" t="str">
            <v>EA</v>
          </cell>
          <cell r="I4284">
            <v>1280</v>
          </cell>
          <cell r="J4284">
            <v>2.8068552506</v>
          </cell>
          <cell r="K4284">
            <v>2.96225826</v>
          </cell>
          <cell r="L4284">
            <v>3592.774720768</v>
          </cell>
          <cell r="M4284">
            <v>4425</v>
          </cell>
          <cell r="N4284">
            <v>2.8999814357</v>
          </cell>
          <cell r="O4284">
            <v>2.96225826</v>
          </cell>
          <cell r="P4284">
            <v>-6.2276824299999999E-2</v>
          </cell>
          <cell r="Q4284">
            <v>12832.4178529725</v>
          </cell>
          <cell r="R4284">
            <v>-4600</v>
          </cell>
        </row>
        <row r="4285">
          <cell r="E4285" t="str">
            <v>SCS0005986</v>
          </cell>
          <cell r="F4285" t="str">
            <v>主驾左侧手动调角器总成</v>
          </cell>
          <cell r="G4285" t="str">
            <v>C40DB/P203</v>
          </cell>
          <cell r="H4285" t="str">
            <v>EA</v>
          </cell>
          <cell r="I4285">
            <v>3188</v>
          </cell>
          <cell r="J4285">
            <v>21.2241355759</v>
          </cell>
          <cell r="K4285">
            <v>23</v>
          </cell>
          <cell r="L4285">
            <v>67662.544215969203</v>
          </cell>
          <cell r="M4285">
            <v>0</v>
          </cell>
          <cell r="N4285">
            <v>21.9368704434</v>
          </cell>
          <cell r="O4285">
            <v>23</v>
          </cell>
          <cell r="P4285">
            <v>-1.0631295566000001</v>
          </cell>
          <cell r="Q4285">
            <v>0</v>
          </cell>
          <cell r="R4285">
            <v>-2960</v>
          </cell>
        </row>
        <row r="4286">
          <cell r="E4286" t="str">
            <v>SCS0005987</v>
          </cell>
          <cell r="F4286" t="str">
            <v>左侧电动调角器焊接总成</v>
          </cell>
          <cell r="G4286" t="str">
            <v>P203</v>
          </cell>
          <cell r="H4286" t="str">
            <v>EA</v>
          </cell>
          <cell r="I4286">
            <v>3958</v>
          </cell>
          <cell r="J4286">
            <v>44.4784058591</v>
          </cell>
          <cell r="K4286">
            <v>48.2</v>
          </cell>
          <cell r="L4286">
            <v>176045.53039031799</v>
          </cell>
          <cell r="M4286">
            <v>0</v>
          </cell>
          <cell r="N4286">
            <v>45.972050233600001</v>
          </cell>
          <cell r="O4286">
            <v>48.2</v>
          </cell>
          <cell r="P4286">
            <v>-2.2279497664000001</v>
          </cell>
          <cell r="Q4286">
            <v>0</v>
          </cell>
          <cell r="R4286">
            <v>-200</v>
          </cell>
        </row>
        <row r="4287">
          <cell r="E4287" t="str">
            <v>SCS0005990</v>
          </cell>
          <cell r="F4287" t="str">
            <v>右侧电动调角器焊接总成</v>
          </cell>
          <cell r="G4287" t="str">
            <v>P203</v>
          </cell>
          <cell r="H4287" t="str">
            <v>EA</v>
          </cell>
          <cell r="I4287">
            <v>4260</v>
          </cell>
          <cell r="J4287">
            <v>44.4784058591</v>
          </cell>
          <cell r="K4287">
            <v>48.2</v>
          </cell>
          <cell r="L4287">
            <v>189478.00895976601</v>
          </cell>
          <cell r="M4287">
            <v>0</v>
          </cell>
          <cell r="N4287">
            <v>45.972050233600001</v>
          </cell>
          <cell r="O4287">
            <v>48.2</v>
          </cell>
          <cell r="P4287">
            <v>-2.2279497664000001</v>
          </cell>
          <cell r="Q4287">
            <v>0</v>
          </cell>
          <cell r="R4287">
            <v>-400</v>
          </cell>
        </row>
        <row r="4288">
          <cell r="E4288" t="str">
            <v>SCS0006412</v>
          </cell>
          <cell r="F4288" t="str">
            <v>靠背左边板</v>
          </cell>
          <cell r="H4288" t="str">
            <v>EA</v>
          </cell>
          <cell r="I4288">
            <v>3024</v>
          </cell>
          <cell r="J4288">
            <v>4.4929387859999999</v>
          </cell>
          <cell r="K4288">
            <v>4.8467840000000004</v>
          </cell>
          <cell r="L4288">
            <v>13586.646888863999</v>
          </cell>
          <cell r="M4288">
            <v>3633</v>
          </cell>
          <cell r="N4288">
            <v>4.6435030495999996</v>
          </cell>
          <cell r="O4288">
            <v>4.8467840000000004</v>
          </cell>
          <cell r="P4288">
            <v>-0.20328095039999999</v>
          </cell>
          <cell r="Q4288">
            <v>16869.846579196801</v>
          </cell>
          <cell r="R4288">
            <v>-4750</v>
          </cell>
        </row>
        <row r="4289">
          <cell r="E4289" t="str">
            <v>SCS0006413</v>
          </cell>
          <cell r="F4289" t="str">
            <v>前排靠背复位卷簧限位支架</v>
          </cell>
          <cell r="G4289" t="str">
            <v>P203</v>
          </cell>
          <cell r="H4289" t="str">
            <v>EA</v>
          </cell>
          <cell r="I4289">
            <v>2497</v>
          </cell>
          <cell r="J4289">
            <v>0.44128050369999999</v>
          </cell>
          <cell r="K4289">
            <v>0.43847730000000001</v>
          </cell>
          <cell r="L4289">
            <v>1101.8774177389</v>
          </cell>
          <cell r="M4289">
            <v>9090</v>
          </cell>
          <cell r="N4289">
            <v>0.41170611670000001</v>
          </cell>
          <cell r="O4289">
            <v>0.43847730000000001</v>
          </cell>
          <cell r="P4289">
            <v>-2.6771183300000001E-2</v>
          </cell>
          <cell r="Q4289">
            <v>3742.4086008029999</v>
          </cell>
          <cell r="R4289">
            <v>-9750</v>
          </cell>
        </row>
        <row r="4290">
          <cell r="E4290" t="str">
            <v>SCS0006414</v>
          </cell>
          <cell r="F4290" t="str">
            <v>靠背左侧面套固定钢丝</v>
          </cell>
          <cell r="G4290" t="str">
            <v>P203</v>
          </cell>
          <cell r="H4290" t="str">
            <v>EA</v>
          </cell>
          <cell r="I4290">
            <v>328</v>
          </cell>
          <cell r="J4290">
            <v>0.47117580980000001</v>
          </cell>
          <cell r="K4290">
            <v>0.51060000000000005</v>
          </cell>
          <cell r="L4290">
            <v>154.54566561440001</v>
          </cell>
          <cell r="M4290">
            <v>5000</v>
          </cell>
          <cell r="N4290">
            <v>0.48699852380000003</v>
          </cell>
          <cell r="O4290">
            <v>0.51060000000000005</v>
          </cell>
          <cell r="P4290">
            <v>-2.3601476199999999E-2</v>
          </cell>
          <cell r="Q4290">
            <v>2434.9926190000001</v>
          </cell>
          <cell r="R4290">
            <v>-4750</v>
          </cell>
        </row>
        <row r="4291">
          <cell r="E4291" t="str">
            <v>SCS0006415</v>
          </cell>
          <cell r="F4291" t="str">
            <v>主驾安全气囊固定板</v>
          </cell>
          <cell r="G4291" t="str">
            <v>P203</v>
          </cell>
          <cell r="H4291" t="str">
            <v>EA</v>
          </cell>
          <cell r="I4291">
            <v>250</v>
          </cell>
          <cell r="J4291">
            <v>0.81239001200000005</v>
          </cell>
          <cell r="K4291">
            <v>0.85827659999999995</v>
          </cell>
          <cell r="L4291">
            <v>203.09750299999999</v>
          </cell>
          <cell r="M4291">
            <v>0</v>
          </cell>
          <cell r="N4291">
            <v>0.83935652360000002</v>
          </cell>
          <cell r="O4291">
            <v>0.85827659999999995</v>
          </cell>
          <cell r="P4291">
            <v>-1.8920076399999999E-2</v>
          </cell>
          <cell r="Q4291">
            <v>0</v>
          </cell>
          <cell r="R4291">
            <v>-203</v>
          </cell>
        </row>
        <row r="4292">
          <cell r="E4292" t="str">
            <v>SCS0006416</v>
          </cell>
          <cell r="F4292" t="str">
            <v>靠背右侧面套固定钢丝</v>
          </cell>
          <cell r="G4292" t="str">
            <v>P203</v>
          </cell>
          <cell r="H4292" t="str">
            <v>EA</v>
          </cell>
          <cell r="I4292">
            <v>967</v>
          </cell>
          <cell r="J4292">
            <v>0.47117580980000001</v>
          </cell>
          <cell r="K4292">
            <v>0.51060000000000005</v>
          </cell>
          <cell r="L4292">
            <v>455.62700807660002</v>
          </cell>
          <cell r="M4292">
            <v>5020</v>
          </cell>
          <cell r="N4292">
            <v>0.48699852380000003</v>
          </cell>
          <cell r="O4292">
            <v>0.51060000000000005</v>
          </cell>
          <cell r="P4292">
            <v>-2.3601476199999999E-2</v>
          </cell>
          <cell r="Q4292">
            <v>2444.7325894760002</v>
          </cell>
          <cell r="R4292">
            <v>-5000</v>
          </cell>
        </row>
        <row r="4293">
          <cell r="E4293" t="str">
            <v>SCS0006417</v>
          </cell>
          <cell r="F4293" t="str">
            <v>靠背右边板</v>
          </cell>
          <cell r="H4293" t="str">
            <v>EA</v>
          </cell>
          <cell r="I4293">
            <v>3448</v>
          </cell>
          <cell r="J4293">
            <v>4.4929387859999999</v>
          </cell>
          <cell r="K4293">
            <v>4.8467840000000004</v>
          </cell>
          <cell r="L4293">
            <v>15491.652934128</v>
          </cell>
          <cell r="M4293">
            <v>2600</v>
          </cell>
          <cell r="N4293">
            <v>4.6435030495999996</v>
          </cell>
          <cell r="O4293">
            <v>4.8467840000000004</v>
          </cell>
          <cell r="P4293">
            <v>-0.20328095039999999</v>
          </cell>
          <cell r="Q4293">
            <v>12073.10792896</v>
          </cell>
          <cell r="R4293">
            <v>-5000</v>
          </cell>
        </row>
        <row r="4294">
          <cell r="E4294" t="str">
            <v>SCS0006418</v>
          </cell>
          <cell r="F4294" t="str">
            <v>副驾安全气囊固定板</v>
          </cell>
          <cell r="G4294" t="str">
            <v>P203</v>
          </cell>
          <cell r="H4294" t="str">
            <v>EA</v>
          </cell>
          <cell r="I4294">
            <v>207</v>
          </cell>
          <cell r="J4294">
            <v>0.81239001200000005</v>
          </cell>
          <cell r="K4294">
            <v>0.85827659999999995</v>
          </cell>
          <cell r="L4294">
            <v>168.16473248400001</v>
          </cell>
          <cell r="M4294">
            <v>0</v>
          </cell>
          <cell r="N4294">
            <v>0.83935652360000002</v>
          </cell>
          <cell r="O4294">
            <v>0.85827659999999995</v>
          </cell>
          <cell r="P4294">
            <v>-1.8920076399999999E-2</v>
          </cell>
          <cell r="Q4294">
            <v>0</v>
          </cell>
          <cell r="R4294">
            <v>-50</v>
          </cell>
        </row>
        <row r="4295">
          <cell r="E4295" t="str">
            <v>SCS0006470</v>
          </cell>
          <cell r="F4295" t="str">
            <v>调角器上连接板左</v>
          </cell>
          <cell r="G4295" t="str">
            <v>C32B力乐</v>
          </cell>
          <cell r="H4295" t="str">
            <v>EA</v>
          </cell>
          <cell r="I4295">
            <v>483.33333334000002</v>
          </cell>
          <cell r="J4295">
            <v>6.7685468375999998</v>
          </cell>
          <cell r="K4295">
            <v>7.3238403999999999</v>
          </cell>
          <cell r="L4295">
            <v>3271.4643048850999</v>
          </cell>
          <cell r="M4295">
            <v>3027</v>
          </cell>
          <cell r="N4295">
            <v>7.7632801272999998</v>
          </cell>
          <cell r="O4295">
            <v>7.3238403999999999</v>
          </cell>
          <cell r="P4295">
            <v>0.43943972730000003</v>
          </cell>
          <cell r="Q4295">
            <v>23499.448945337099</v>
          </cell>
          <cell r="R4295">
            <v>-1600</v>
          </cell>
        </row>
        <row r="4296">
          <cell r="E4296" t="str">
            <v>SCS0006471</v>
          </cell>
          <cell r="F4296" t="str">
            <v>调角器上连接板右</v>
          </cell>
          <cell r="G4296" t="str">
            <v>C32B力乐</v>
          </cell>
          <cell r="H4296" t="str">
            <v>EA</v>
          </cell>
          <cell r="I4296">
            <v>541</v>
          </cell>
          <cell r="J4296">
            <v>6.7685468375999998</v>
          </cell>
          <cell r="K4296">
            <v>7.3238403999999999</v>
          </cell>
          <cell r="L4296">
            <v>3661.7838391415999</v>
          </cell>
          <cell r="M4296">
            <v>2334</v>
          </cell>
          <cell r="N4296">
            <v>7.7632801272999998</v>
          </cell>
          <cell r="O4296">
            <v>7.3238403999999999</v>
          </cell>
          <cell r="P4296">
            <v>0.43943972730000003</v>
          </cell>
          <cell r="Q4296">
            <v>18119.495817118201</v>
          </cell>
          <cell r="R4296">
            <v>-1600</v>
          </cell>
        </row>
        <row r="4297">
          <cell r="E4297" t="str">
            <v>SCS0006622</v>
          </cell>
          <cell r="F4297" t="str">
            <v>靠背板右边板前四序</v>
          </cell>
          <cell r="G4297" t="str">
            <v>P203</v>
          </cell>
          <cell r="H4297" t="str">
            <v>EA</v>
          </cell>
          <cell r="I4297">
            <v>0</v>
          </cell>
          <cell r="J4297">
            <v>4.7</v>
          </cell>
          <cell r="K4297">
            <v>4.7</v>
          </cell>
          <cell r="L4297">
            <v>0</v>
          </cell>
          <cell r="M4297">
            <v>3633</v>
          </cell>
          <cell r="N4297">
            <v>4.7</v>
          </cell>
          <cell r="O4297">
            <v>4.7</v>
          </cell>
          <cell r="P4297">
            <v>0</v>
          </cell>
          <cell r="Q4297">
            <v>17075.099999999999</v>
          </cell>
          <cell r="R4297">
            <v>-3633</v>
          </cell>
        </row>
        <row r="4298">
          <cell r="E4298" t="str">
            <v>SCS0006623</v>
          </cell>
          <cell r="F4298" t="str">
            <v>靠背板左边板前四序</v>
          </cell>
          <cell r="G4298" t="str">
            <v>P203</v>
          </cell>
          <cell r="H4298" t="str">
            <v>EA</v>
          </cell>
          <cell r="I4298">
            <v>2000</v>
          </cell>
          <cell r="J4298">
            <v>4.3371059655000002</v>
          </cell>
          <cell r="K4298">
            <v>4.7</v>
          </cell>
          <cell r="L4298">
            <v>8674.2119309999998</v>
          </cell>
          <cell r="M4298">
            <v>4837</v>
          </cell>
          <cell r="N4298">
            <v>4.4827517862999997</v>
          </cell>
          <cell r="O4298">
            <v>4.7</v>
          </cell>
          <cell r="P4298">
            <v>-0.2172482137</v>
          </cell>
          <cell r="Q4298">
            <v>21683.070390333101</v>
          </cell>
          <cell r="R4298">
            <v>-4837</v>
          </cell>
        </row>
        <row r="4299">
          <cell r="E4299" t="str">
            <v>SCS0007041</v>
          </cell>
          <cell r="F4299" t="str">
            <v>地锁固定板R</v>
          </cell>
          <cell r="G4299" t="str">
            <v>B40V后排座骨架</v>
          </cell>
          <cell r="H4299" t="str">
            <v>EA</v>
          </cell>
          <cell r="I4299">
            <v>79</v>
          </cell>
          <cell r="J4299">
            <v>3.1466393074000001</v>
          </cell>
          <cell r="K4299">
            <v>3.3988808700000002</v>
          </cell>
          <cell r="L4299">
            <v>248.5845052846</v>
          </cell>
          <cell r="M4299">
            <v>0</v>
          </cell>
          <cell r="N4299">
            <v>3.2521503490999999</v>
          </cell>
          <cell r="O4299">
            <v>3.3988808700000002</v>
          </cell>
          <cell r="P4299">
            <v>-0.14673052089999999</v>
          </cell>
          <cell r="Q4299">
            <v>0</v>
          </cell>
          <cell r="R4299">
            <v>-5</v>
          </cell>
        </row>
        <row r="4300">
          <cell r="E4300" t="str">
            <v>SCS0007042</v>
          </cell>
          <cell r="F4300" t="str">
            <v>后排安全带固定板</v>
          </cell>
          <cell r="G4300" t="str">
            <v>B40V后排座骨架</v>
          </cell>
          <cell r="H4300" t="str">
            <v>EA</v>
          </cell>
          <cell r="I4300">
            <v>104</v>
          </cell>
          <cell r="J4300">
            <v>4.7227850364000004</v>
          </cell>
          <cell r="K4300">
            <v>5.02085925</v>
          </cell>
          <cell r="L4300">
            <v>491.16964378559999</v>
          </cell>
          <cell r="M4300">
            <v>0</v>
          </cell>
          <cell r="N4300">
            <v>4.8799994543</v>
          </cell>
          <cell r="O4300">
            <v>5.02085925</v>
          </cell>
          <cell r="P4300">
            <v>-0.14085979570000001</v>
          </cell>
          <cell r="Q4300">
            <v>0</v>
          </cell>
          <cell r="R4300">
            <v>-5</v>
          </cell>
        </row>
        <row r="4301">
          <cell r="E4301" t="str">
            <v>SCS0007043</v>
          </cell>
          <cell r="F4301" t="str">
            <v>拉线固定座L</v>
          </cell>
          <cell r="G4301" t="str">
            <v>B40V后排座骨架</v>
          </cell>
          <cell r="H4301" t="str">
            <v>EA</v>
          </cell>
          <cell r="I4301">
            <v>443</v>
          </cell>
          <cell r="J4301">
            <v>0.87485663879999997</v>
          </cell>
          <cell r="K4301">
            <v>0.85096724999999995</v>
          </cell>
          <cell r="L4301">
            <v>387.56149098840001</v>
          </cell>
          <cell r="M4301">
            <v>0</v>
          </cell>
          <cell r="N4301">
            <v>0.90285247310000005</v>
          </cell>
          <cell r="O4301">
            <v>0.85096724999999995</v>
          </cell>
          <cell r="P4301">
            <v>5.1885223100000002E-2</v>
          </cell>
          <cell r="Q4301">
            <v>0</v>
          </cell>
          <cell r="R4301">
            <v>-5</v>
          </cell>
        </row>
        <row r="4302">
          <cell r="E4302" t="str">
            <v>SCS0007044</v>
          </cell>
          <cell r="F4302" t="str">
            <v>拉线固定座R</v>
          </cell>
          <cell r="G4302" t="str">
            <v>B40V后排座骨架</v>
          </cell>
          <cell r="H4302" t="str">
            <v>EA</v>
          </cell>
          <cell r="I4302">
            <v>793</v>
          </cell>
          <cell r="J4302">
            <v>0.26778129830000003</v>
          </cell>
          <cell r="K4302">
            <v>0.27914325000000001</v>
          </cell>
          <cell r="L4302">
            <v>212.35056955190001</v>
          </cell>
          <cell r="M4302">
            <v>0</v>
          </cell>
          <cell r="N4302">
            <v>0.27661643660000002</v>
          </cell>
          <cell r="O4302">
            <v>0.27914325000000001</v>
          </cell>
          <cell r="P4302">
            <v>-2.5268133999999999E-3</v>
          </cell>
          <cell r="Q4302">
            <v>0</v>
          </cell>
          <cell r="R4302">
            <v>-5</v>
          </cell>
        </row>
        <row r="4303">
          <cell r="E4303" t="str">
            <v>SCS0007057</v>
          </cell>
          <cell r="F4303" t="str">
            <v>儿童座椅固定挂钩</v>
          </cell>
          <cell r="G4303" t="str">
            <v>B40V后排坐垫</v>
          </cell>
          <cell r="H4303" t="str">
            <v>EA</v>
          </cell>
          <cell r="I4303">
            <v>164</v>
          </cell>
          <cell r="J4303">
            <v>0.35794966039999998</v>
          </cell>
          <cell r="K4303">
            <v>0.38790000000000002</v>
          </cell>
          <cell r="L4303">
            <v>58.703744305599997</v>
          </cell>
          <cell r="M4303">
            <v>100</v>
          </cell>
          <cell r="N4303">
            <v>0.36997008889999999</v>
          </cell>
          <cell r="O4303">
            <v>0.38790000000000002</v>
          </cell>
          <cell r="P4303">
            <v>-1.7929911100000001E-2</v>
          </cell>
          <cell r="Q4303">
            <v>36.997008889999996</v>
          </cell>
          <cell r="R4303">
            <v>-30</v>
          </cell>
        </row>
        <row r="4304">
          <cell r="E4304" t="str">
            <v>SCS0007058</v>
          </cell>
          <cell r="F4304" t="str">
            <v>后排靠背旁接板</v>
          </cell>
          <cell r="G4304" t="str">
            <v>B40V后排靠背</v>
          </cell>
          <cell r="H4304" t="str">
            <v>EA</v>
          </cell>
          <cell r="I4304">
            <v>30</v>
          </cell>
          <cell r="J4304">
            <v>2.2563907359000002</v>
          </cell>
          <cell r="K4304">
            <v>2.3260093199999998</v>
          </cell>
          <cell r="L4304">
            <v>67.691722076999994</v>
          </cell>
          <cell r="M4304">
            <v>0</v>
          </cell>
          <cell r="N4304">
            <v>2.3304657014000001</v>
          </cell>
          <cell r="O4304">
            <v>2.3260093199999998</v>
          </cell>
          <cell r="P4304">
            <v>4.4563813999999998E-3</v>
          </cell>
          <cell r="Q4304">
            <v>0</v>
          </cell>
          <cell r="R4304">
            <v>-10</v>
          </cell>
        </row>
        <row r="4305">
          <cell r="E4305" t="str">
            <v>SCS0007059</v>
          </cell>
          <cell r="F4305" t="str">
            <v>后排座旁接板L</v>
          </cell>
          <cell r="G4305" t="str">
            <v>B40V后排座骨架</v>
          </cell>
          <cell r="H4305" t="str">
            <v>EA</v>
          </cell>
          <cell r="I4305">
            <v>111</v>
          </cell>
          <cell r="J4305">
            <v>7.2805352673000003</v>
          </cell>
          <cell r="K4305">
            <v>7.7705337300000004</v>
          </cell>
          <cell r="L4305">
            <v>808.13941467029997</v>
          </cell>
          <cell r="M4305">
            <v>0</v>
          </cell>
          <cell r="N4305">
            <v>7.5233277277999999</v>
          </cell>
          <cell r="O4305">
            <v>7.7705337300000004</v>
          </cell>
          <cell r="P4305">
            <v>-0.2472060022</v>
          </cell>
          <cell r="Q4305">
            <v>0</v>
          </cell>
          <cell r="R4305">
            <v>-5</v>
          </cell>
        </row>
        <row r="4306">
          <cell r="E4306" t="str">
            <v>SCS0007060</v>
          </cell>
          <cell r="F4306" t="str">
            <v>后排座旁接板R</v>
          </cell>
          <cell r="G4306" t="str">
            <v>B40V后排座骨架</v>
          </cell>
          <cell r="H4306" t="str">
            <v>EA</v>
          </cell>
          <cell r="I4306">
            <v>100</v>
          </cell>
          <cell r="J4306">
            <v>7.2805352673000003</v>
          </cell>
          <cell r="K4306">
            <v>7.7705337300000004</v>
          </cell>
          <cell r="L4306">
            <v>728.05352673000004</v>
          </cell>
          <cell r="M4306">
            <v>0</v>
          </cell>
          <cell r="N4306">
            <v>7.5233277277999999</v>
          </cell>
          <cell r="O4306">
            <v>7.7705337300000004</v>
          </cell>
          <cell r="P4306">
            <v>-0.2472060022</v>
          </cell>
          <cell r="Q4306">
            <v>0</v>
          </cell>
          <cell r="R4306">
            <v>-5</v>
          </cell>
        </row>
        <row r="4307">
          <cell r="E4307" t="str">
            <v>SCS0007061</v>
          </cell>
          <cell r="F4307" t="str">
            <v>地锁固定板L</v>
          </cell>
          <cell r="G4307" t="str">
            <v>B40V后排座骨架</v>
          </cell>
          <cell r="H4307" t="str">
            <v>EA</v>
          </cell>
          <cell r="I4307">
            <v>101</v>
          </cell>
          <cell r="J4307">
            <v>3.1466393074000001</v>
          </cell>
          <cell r="K4307">
            <v>3.3988808700000002</v>
          </cell>
          <cell r="L4307">
            <v>317.81057004740001</v>
          </cell>
          <cell r="M4307">
            <v>0</v>
          </cell>
          <cell r="N4307">
            <v>3.2521503490999999</v>
          </cell>
          <cell r="O4307">
            <v>3.3988808700000002</v>
          </cell>
          <cell r="P4307">
            <v>-0.14673052089999999</v>
          </cell>
          <cell r="Q4307">
            <v>0</v>
          </cell>
          <cell r="R4307">
            <v>-5</v>
          </cell>
        </row>
        <row r="4308">
          <cell r="E4308" t="str">
            <v>SCS0007062</v>
          </cell>
          <cell r="F4308" t="str">
            <v>后排靠背上管架</v>
          </cell>
          <cell r="G4308" t="str">
            <v>B40V后排靠背</v>
          </cell>
          <cell r="H4308" t="str">
            <v>EA</v>
          </cell>
          <cell r="I4308">
            <v>29</v>
          </cell>
          <cell r="J4308">
            <v>9.8312141504999992</v>
          </cell>
          <cell r="K4308">
            <v>10.591762920000001</v>
          </cell>
          <cell r="L4308">
            <v>285.10521036450001</v>
          </cell>
          <cell r="M4308">
            <v>0</v>
          </cell>
          <cell r="N4308">
            <v>10.1604764121</v>
          </cell>
          <cell r="O4308">
            <v>10.591762920000001</v>
          </cell>
          <cell r="P4308">
            <v>-0.4312865079</v>
          </cell>
          <cell r="Q4308">
            <v>0</v>
          </cell>
          <cell r="R4308">
            <v>-5</v>
          </cell>
        </row>
        <row r="4309">
          <cell r="E4309" t="str">
            <v>SCS0007063</v>
          </cell>
          <cell r="F4309" t="str">
            <v>后排靠背下管架</v>
          </cell>
          <cell r="G4309" t="str">
            <v>B40V后排靠背</v>
          </cell>
          <cell r="H4309" t="str">
            <v>EA</v>
          </cell>
          <cell r="I4309">
            <v>70</v>
          </cell>
          <cell r="J4309">
            <v>6.7467070022</v>
          </cell>
          <cell r="K4309">
            <v>7.2491690999999996</v>
          </cell>
          <cell r="L4309">
            <v>472.26949015399998</v>
          </cell>
          <cell r="M4309">
            <v>0</v>
          </cell>
          <cell r="N4309">
            <v>6.9723873871000004</v>
          </cell>
          <cell r="O4309">
            <v>7.2491690999999996</v>
          </cell>
          <cell r="P4309">
            <v>-0.27678171289999998</v>
          </cell>
          <cell r="Q4309">
            <v>0</v>
          </cell>
          <cell r="R4309">
            <v>-5</v>
          </cell>
        </row>
        <row r="4310">
          <cell r="E4310" t="str">
            <v>SCS0007064</v>
          </cell>
          <cell r="F4310" t="str">
            <v>后排座管架</v>
          </cell>
          <cell r="G4310" t="str">
            <v>B40V后排座骨架</v>
          </cell>
          <cell r="H4310" t="str">
            <v>EA</v>
          </cell>
          <cell r="I4310">
            <v>84</v>
          </cell>
          <cell r="J4310">
            <v>7.1460548927999996</v>
          </cell>
          <cell r="K4310">
            <v>7.6819312000000002</v>
          </cell>
          <cell r="L4310">
            <v>600.26861099519999</v>
          </cell>
          <cell r="M4310">
            <v>0</v>
          </cell>
          <cell r="N4310">
            <v>7.3851459140999998</v>
          </cell>
          <cell r="O4310">
            <v>7.6819312000000002</v>
          </cell>
          <cell r="P4310">
            <v>-0.29678528589999997</v>
          </cell>
          <cell r="Q4310">
            <v>0</v>
          </cell>
          <cell r="R4310">
            <v>-5</v>
          </cell>
        </row>
        <row r="4311">
          <cell r="E4311" t="str">
            <v>SCS0007065</v>
          </cell>
          <cell r="F4311" t="str">
            <v>座支撑管</v>
          </cell>
          <cell r="G4311" t="str">
            <v>B40V后排座骨架</v>
          </cell>
          <cell r="H4311" t="str">
            <v>EA</v>
          </cell>
          <cell r="I4311">
            <v>399</v>
          </cell>
          <cell r="J4311">
            <v>3.2388586198999998</v>
          </cell>
          <cell r="K4311">
            <v>3.4581659999999999</v>
          </cell>
          <cell r="L4311">
            <v>1292.3045893400999</v>
          </cell>
          <cell r="M4311">
            <v>0</v>
          </cell>
          <cell r="N4311">
            <v>2.5144430177000001</v>
          </cell>
          <cell r="O4311">
            <v>3.4581659999999999</v>
          </cell>
          <cell r="P4311">
            <v>-0.94372298229999996</v>
          </cell>
          <cell r="Q4311">
            <v>0</v>
          </cell>
          <cell r="R4311">
            <v>-20</v>
          </cell>
        </row>
        <row r="4312">
          <cell r="E4312" t="str">
            <v>SCS0007066</v>
          </cell>
          <cell r="F4312" t="str">
            <v>地锁固定板连接管总成R</v>
          </cell>
          <cell r="G4312" t="str">
            <v>B40V后排座骨架</v>
          </cell>
          <cell r="H4312" t="str">
            <v>EA</v>
          </cell>
          <cell r="I4312">
            <v>111</v>
          </cell>
          <cell r="J4312">
            <v>2.3124535116999998</v>
          </cell>
          <cell r="K4312">
            <v>2.4669424000000002</v>
          </cell>
          <cell r="L4312">
            <v>256.68233979870001</v>
          </cell>
          <cell r="M4312">
            <v>0</v>
          </cell>
          <cell r="N4312">
            <v>2.3895537688999999</v>
          </cell>
          <cell r="O4312">
            <v>2.4669424000000002</v>
          </cell>
          <cell r="P4312">
            <v>-7.7388631099999994E-2</v>
          </cell>
          <cell r="Q4312">
            <v>0</v>
          </cell>
          <cell r="R4312">
            <v>-5</v>
          </cell>
        </row>
        <row r="4313">
          <cell r="E4313" t="str">
            <v>SCS0007085</v>
          </cell>
          <cell r="F4313" t="str">
            <v>安全带固定板连接管</v>
          </cell>
          <cell r="G4313" t="str">
            <v>B40V后排座骨架</v>
          </cell>
          <cell r="H4313" t="str">
            <v>EA</v>
          </cell>
          <cell r="I4313">
            <v>12</v>
          </cell>
          <cell r="J4313">
            <v>1.5381356003</v>
          </cell>
          <cell r="K4313">
            <v>1.6151401999999999</v>
          </cell>
          <cell r="L4313">
            <v>18.457627203600001</v>
          </cell>
          <cell r="M4313">
            <v>0</v>
          </cell>
          <cell r="N4313">
            <v>1.5890525431</v>
          </cell>
          <cell r="O4313">
            <v>1.6151401999999999</v>
          </cell>
          <cell r="P4313">
            <v>-2.6087656899999999E-2</v>
          </cell>
          <cell r="Q4313">
            <v>0</v>
          </cell>
          <cell r="R4313">
            <v>-5</v>
          </cell>
        </row>
        <row r="4314">
          <cell r="E4314" t="str">
            <v>SCS0007086</v>
          </cell>
          <cell r="F4314" t="str">
            <v>地锁固定板连接管总成L</v>
          </cell>
          <cell r="G4314" t="str">
            <v>B40V后排座骨架</v>
          </cell>
          <cell r="H4314" t="str">
            <v>EA</v>
          </cell>
          <cell r="I4314">
            <v>27</v>
          </cell>
          <cell r="J4314">
            <v>2.3124535116999998</v>
          </cell>
          <cell r="K4314">
            <v>2.4669424000000002</v>
          </cell>
          <cell r="L4314">
            <v>62.436244815899997</v>
          </cell>
          <cell r="M4314">
            <v>0</v>
          </cell>
          <cell r="N4314">
            <v>2.3895537688999999</v>
          </cell>
          <cell r="O4314">
            <v>2.4669424000000002</v>
          </cell>
          <cell r="P4314">
            <v>-7.7388631099999994E-2</v>
          </cell>
          <cell r="Q4314">
            <v>0</v>
          </cell>
          <cell r="R4314">
            <v>-5</v>
          </cell>
        </row>
        <row r="4315">
          <cell r="E4315" t="str">
            <v>SCS0007440</v>
          </cell>
          <cell r="F4315" t="str">
            <v>靠背支撑钢管</v>
          </cell>
          <cell r="G4315" t="str">
            <v>B40V后排靠背</v>
          </cell>
          <cell r="H4315" t="str">
            <v>EA</v>
          </cell>
          <cell r="I4315">
            <v>59</v>
          </cell>
          <cell r="J4315">
            <v>2.3522891962000001</v>
          </cell>
          <cell r="K4315">
            <v>2.4974156000000001</v>
          </cell>
          <cell r="L4315">
            <v>138.7850625758</v>
          </cell>
          <cell r="M4315">
            <v>0</v>
          </cell>
          <cell r="N4315">
            <v>2.4305465059000002</v>
          </cell>
          <cell r="O4315">
            <v>2.4974156000000001</v>
          </cell>
          <cell r="P4315">
            <v>-6.6869094099999998E-2</v>
          </cell>
          <cell r="Q4315">
            <v>0</v>
          </cell>
          <cell r="R4315">
            <v>-10</v>
          </cell>
        </row>
        <row r="4316">
          <cell r="E4316" t="str">
            <v>SCS0007441</v>
          </cell>
          <cell r="F4316" t="str">
            <v>后排座横梁</v>
          </cell>
          <cell r="G4316" t="str">
            <v>B40V后排座骨架</v>
          </cell>
          <cell r="H4316" t="str">
            <v>EA</v>
          </cell>
          <cell r="I4316">
            <v>200</v>
          </cell>
          <cell r="J4316">
            <v>10.5615212886</v>
          </cell>
          <cell r="K4316">
            <v>11.39353</v>
          </cell>
          <cell r="L4316">
            <v>2112.3042577199999</v>
          </cell>
          <cell r="M4316">
            <v>0</v>
          </cell>
          <cell r="N4316">
            <v>10.915455594699999</v>
          </cell>
          <cell r="O4316">
            <v>11.39353</v>
          </cell>
          <cell r="P4316">
            <v>-0.4780744053</v>
          </cell>
          <cell r="Q4316">
            <v>0</v>
          </cell>
          <cell r="R4316">
            <v>-5</v>
          </cell>
        </row>
        <row r="4317">
          <cell r="E4317" t="str">
            <v>SCS0007557</v>
          </cell>
          <cell r="F4317" t="str">
            <v>左侧调角器下连接板</v>
          </cell>
          <cell r="G4317" t="str">
            <v>C32B力乐</v>
          </cell>
          <cell r="H4317" t="str">
            <v>EA</v>
          </cell>
          <cell r="I4317">
            <v>0</v>
          </cell>
          <cell r="J4317">
            <v>2.0419401000000001</v>
          </cell>
          <cell r="K4317">
            <v>2.0419401000000001</v>
          </cell>
          <cell r="L4317">
            <v>0</v>
          </cell>
          <cell r="M4317">
            <v>4100</v>
          </cell>
          <cell r="N4317">
            <v>1.9699497666000001</v>
          </cell>
          <cell r="O4317">
            <v>2.0419401000000001</v>
          </cell>
          <cell r="P4317">
            <v>-7.1990333399999995E-2</v>
          </cell>
          <cell r="Q4317">
            <v>8076.7940430600001</v>
          </cell>
          <cell r="R4317">
            <v>-1600</v>
          </cell>
        </row>
        <row r="4318">
          <cell r="E4318" t="str">
            <v>SCS0007558</v>
          </cell>
          <cell r="F4318" t="str">
            <v>右侧调角器下连接板</v>
          </cell>
          <cell r="G4318" t="str">
            <v>C32B力乐</v>
          </cell>
          <cell r="H4318" t="str">
            <v>EA</v>
          </cell>
          <cell r="I4318">
            <v>0</v>
          </cell>
          <cell r="J4318">
            <v>2.0419401000000001</v>
          </cell>
          <cell r="K4318">
            <v>2.0419401000000001</v>
          </cell>
          <cell r="L4318">
            <v>0</v>
          </cell>
          <cell r="M4318">
            <v>4100</v>
          </cell>
          <cell r="N4318">
            <v>1.9699497666000001</v>
          </cell>
          <cell r="O4318">
            <v>2.0419401000000001</v>
          </cell>
          <cell r="P4318">
            <v>-7.1990333399999995E-2</v>
          </cell>
          <cell r="Q4318">
            <v>8076.7940430600001</v>
          </cell>
          <cell r="R4318">
            <v>-1600</v>
          </cell>
        </row>
        <row r="4319">
          <cell r="E4319" t="str">
            <v>SCS0010791</v>
          </cell>
          <cell r="F4319" t="str">
            <v>中改六分座钢丝焊接总成</v>
          </cell>
          <cell r="G4319" t="str">
            <v>B40L中改后排</v>
          </cell>
          <cell r="H4319" t="str">
            <v>EA</v>
          </cell>
          <cell r="I4319">
            <v>16</v>
          </cell>
          <cell r="J4319">
            <v>7.3915359114000001</v>
          </cell>
          <cell r="K4319">
            <v>8.01</v>
          </cell>
          <cell r="L4319">
            <v>118.2645745824</v>
          </cell>
          <cell r="M4319">
            <v>2510</v>
          </cell>
          <cell r="N4319">
            <v>7.6397535762000004</v>
          </cell>
          <cell r="O4319">
            <v>8.01</v>
          </cell>
          <cell r="P4319">
            <v>-0.3702464238</v>
          </cell>
          <cell r="Q4319">
            <v>19175.781476262</v>
          </cell>
          <cell r="R4319">
            <v>-2162</v>
          </cell>
        </row>
        <row r="4320">
          <cell r="E4320" t="str">
            <v>SCS0010792</v>
          </cell>
          <cell r="F4320" t="str">
            <v>中改四分座钢丝焊接总成</v>
          </cell>
          <cell r="G4320" t="str">
            <v>B40L中改后排</v>
          </cell>
          <cell r="H4320" t="str">
            <v>EA</v>
          </cell>
          <cell r="I4320">
            <v>161</v>
          </cell>
          <cell r="J4320">
            <v>4.9184627226000002</v>
          </cell>
          <cell r="K4320">
            <v>5.33</v>
          </cell>
          <cell r="L4320">
            <v>791.87249833860005</v>
          </cell>
          <cell r="M4320">
            <v>2298</v>
          </cell>
          <cell r="N4320">
            <v>5.33</v>
          </cell>
          <cell r="O4320">
            <v>5.33</v>
          </cell>
          <cell r="P4320">
            <v>0</v>
          </cell>
          <cell r="Q4320">
            <v>12248.34</v>
          </cell>
          <cell r="R4320">
            <v>-2459</v>
          </cell>
        </row>
        <row r="4321">
          <cell r="E4321" t="str">
            <v>SHT0000001</v>
          </cell>
          <cell r="F4321" t="str">
            <v>福田H4安全带导向板</v>
          </cell>
          <cell r="G4321" t="str">
            <v>福田H4</v>
          </cell>
          <cell r="H4321" t="str">
            <v>EA</v>
          </cell>
          <cell r="I4321">
            <v>500</v>
          </cell>
          <cell r="J4321">
            <v>1.9616638003</v>
          </cell>
          <cell r="K4321">
            <v>2.1257999999999999</v>
          </cell>
          <cell r="L4321">
            <v>980.83190015000002</v>
          </cell>
          <cell r="M4321">
            <v>0</v>
          </cell>
          <cell r="N4321">
            <v>2.0275390951999999</v>
          </cell>
          <cell r="O4321">
            <v>2.1257999999999999</v>
          </cell>
          <cell r="P4321">
            <v>-9.8260904800000007E-2</v>
          </cell>
          <cell r="Q4321">
            <v>0</v>
          </cell>
          <cell r="R4321">
            <v>0</v>
          </cell>
        </row>
        <row r="4322">
          <cell r="E4322" t="str">
            <v>SHT0000017</v>
          </cell>
          <cell r="F4322" t="str">
            <v>副驾靠背骨架总成电泳</v>
          </cell>
          <cell r="G4322" t="str">
            <v>一汽D04</v>
          </cell>
          <cell r="H4322" t="str">
            <v>EA</v>
          </cell>
          <cell r="I4322">
            <v>44</v>
          </cell>
          <cell r="J4322">
            <v>70.338886587999994</v>
          </cell>
          <cell r="K4322">
            <v>70.203483138400003</v>
          </cell>
          <cell r="L4322">
            <v>3094.9110098719998</v>
          </cell>
          <cell r="M4322">
            <v>0</v>
          </cell>
          <cell r="N4322">
            <v>74.477636500800003</v>
          </cell>
          <cell r="O4322">
            <v>70.203483138400003</v>
          </cell>
          <cell r="P4322">
            <v>4.2741533623999999</v>
          </cell>
          <cell r="Q4322">
            <v>0</v>
          </cell>
          <cell r="R4322">
            <v>0</v>
          </cell>
        </row>
        <row r="4323">
          <cell r="E4323" t="str">
            <v>SHT0000024</v>
          </cell>
          <cell r="F4323" t="str">
            <v>气囊减震器总成</v>
          </cell>
          <cell r="G4323" t="str">
            <v>一汽</v>
          </cell>
          <cell r="H4323" t="str">
            <v>EA</v>
          </cell>
          <cell r="I4323">
            <v>98</v>
          </cell>
          <cell r="J4323">
            <v>214.02573404099999</v>
          </cell>
          <cell r="K4323">
            <v>225.6782341768</v>
          </cell>
          <cell r="L4323">
            <v>20974.521936018002</v>
          </cell>
          <cell r="M4323">
            <v>0</v>
          </cell>
          <cell r="N4323">
            <v>222.94662070870001</v>
          </cell>
          <cell r="O4323">
            <v>225.6782341768</v>
          </cell>
          <cell r="P4323">
            <v>-2.7316134680999999</v>
          </cell>
          <cell r="Q4323">
            <v>0</v>
          </cell>
          <cell r="R4323">
            <v>0</v>
          </cell>
        </row>
        <row r="4324">
          <cell r="E4324" t="str">
            <v>SHT0000025</v>
          </cell>
          <cell r="F4324" t="str">
            <v>气囊升降器总成</v>
          </cell>
          <cell r="G4324" t="str">
            <v>一汽</v>
          </cell>
          <cell r="H4324" t="str">
            <v>EA</v>
          </cell>
          <cell r="I4324">
            <v>945</v>
          </cell>
          <cell r="J4324">
            <v>113.229680852</v>
          </cell>
          <cell r="K4324">
            <v>117.4730686183</v>
          </cell>
          <cell r="L4324">
            <v>107002.04840514</v>
          </cell>
          <cell r="M4324">
            <v>0</v>
          </cell>
          <cell r="N4324">
            <v>117.6957939095</v>
          </cell>
          <cell r="O4324">
            <v>117.4730686183</v>
          </cell>
          <cell r="P4324">
            <v>0.22272529120000001</v>
          </cell>
          <cell r="Q4324">
            <v>0</v>
          </cell>
          <cell r="R4324">
            <v>0</v>
          </cell>
        </row>
        <row r="4325">
          <cell r="E4325" t="str">
            <v>SHT0000055</v>
          </cell>
          <cell r="F4325" t="str">
            <v>升降机构调节手柄(前）</v>
          </cell>
          <cell r="G4325" t="str">
            <v>一汽左侧</v>
          </cell>
          <cell r="H4325" t="str">
            <v>EA</v>
          </cell>
          <cell r="I4325">
            <v>1050</v>
          </cell>
          <cell r="J4325">
            <v>0.68710831959999996</v>
          </cell>
          <cell r="K4325">
            <v>0.74460000000000004</v>
          </cell>
          <cell r="L4325">
            <v>721.46373558000005</v>
          </cell>
          <cell r="M4325">
            <v>0</v>
          </cell>
          <cell r="N4325">
            <v>0.71018233620000004</v>
          </cell>
          <cell r="O4325">
            <v>0.74460000000000004</v>
          </cell>
          <cell r="P4325">
            <v>-3.4417663799999998E-2</v>
          </cell>
          <cell r="Q4325">
            <v>0</v>
          </cell>
          <cell r="R4325">
            <v>0</v>
          </cell>
        </row>
        <row r="4326">
          <cell r="E4326" t="str">
            <v>SHT0000056</v>
          </cell>
          <cell r="F4326" t="str">
            <v>升降机构调节手柄(后）</v>
          </cell>
          <cell r="G4326" t="str">
            <v>一汽左侧</v>
          </cell>
          <cell r="H4326" t="str">
            <v>EA</v>
          </cell>
          <cell r="I4326">
            <v>1050</v>
          </cell>
          <cell r="J4326">
            <v>0.68710831959999996</v>
          </cell>
          <cell r="K4326">
            <v>0.74460000000000004</v>
          </cell>
          <cell r="L4326">
            <v>721.46373558000005</v>
          </cell>
          <cell r="M4326">
            <v>0</v>
          </cell>
          <cell r="N4326">
            <v>0.71018233620000004</v>
          </cell>
          <cell r="O4326">
            <v>0.74460000000000004</v>
          </cell>
          <cell r="P4326">
            <v>-3.4417663799999998E-2</v>
          </cell>
          <cell r="Q4326">
            <v>0</v>
          </cell>
          <cell r="R4326">
            <v>0</v>
          </cell>
        </row>
        <row r="4327">
          <cell r="E4327" t="str">
            <v>SHT0000057</v>
          </cell>
          <cell r="F4327" t="str">
            <v>一汽正司机调角器手柄标识</v>
          </cell>
          <cell r="G4327" t="str">
            <v>YJ-6806006</v>
          </cell>
          <cell r="H4327" t="str">
            <v>Ea</v>
          </cell>
          <cell r="I4327">
            <v>500</v>
          </cell>
          <cell r="J4327">
            <v>0.7825246508</v>
          </cell>
          <cell r="K4327">
            <v>0.84799999999999998</v>
          </cell>
          <cell r="L4327">
            <v>391.26232540000001</v>
          </cell>
          <cell r="M4327">
            <v>0</v>
          </cell>
          <cell r="N4327">
            <v>0.80880287549999996</v>
          </cell>
          <cell r="O4327">
            <v>0.84799999999999998</v>
          </cell>
          <cell r="P4327">
            <v>-3.91971245E-2</v>
          </cell>
          <cell r="Q4327">
            <v>0</v>
          </cell>
          <cell r="R4327">
            <v>0</v>
          </cell>
        </row>
        <row r="4328">
          <cell r="E4328" t="str">
            <v>SHT0000058</v>
          </cell>
          <cell r="F4328" t="str">
            <v>副驾调角器总成</v>
          </cell>
          <cell r="G4328" t="str">
            <v>一汽</v>
          </cell>
          <cell r="H4328" t="str">
            <v>EA</v>
          </cell>
          <cell r="I4328">
            <v>84</v>
          </cell>
          <cell r="J4328">
            <v>65.196063758999998</v>
          </cell>
          <cell r="K4328">
            <v>68.952430628499997</v>
          </cell>
          <cell r="L4328">
            <v>5476.4693557560004</v>
          </cell>
          <cell r="M4328">
            <v>0</v>
          </cell>
          <cell r="N4328">
            <v>65.513781433000005</v>
          </cell>
          <cell r="O4328">
            <v>68.952430628499997</v>
          </cell>
          <cell r="P4328">
            <v>-3.4386491955</v>
          </cell>
          <cell r="Q4328">
            <v>0</v>
          </cell>
          <cell r="R4328">
            <v>0</v>
          </cell>
        </row>
        <row r="4329">
          <cell r="E4329" t="str">
            <v>SHT0000059</v>
          </cell>
          <cell r="F4329" t="str">
            <v>主驾调角器总成</v>
          </cell>
          <cell r="G4329" t="str">
            <v>一汽</v>
          </cell>
          <cell r="H4329" t="str">
            <v>EA</v>
          </cell>
          <cell r="I4329">
            <v>779</v>
          </cell>
          <cell r="J4329">
            <v>70.243489908900003</v>
          </cell>
          <cell r="K4329">
            <v>74.305814595000001</v>
          </cell>
          <cell r="L4329">
            <v>54719.678639033104</v>
          </cell>
          <cell r="M4329">
            <v>0</v>
          </cell>
          <cell r="N4329">
            <v>70.729047308999995</v>
          </cell>
          <cell r="O4329">
            <v>74.305814595000001</v>
          </cell>
          <cell r="P4329">
            <v>-3.5767672859999999</v>
          </cell>
          <cell r="Q4329">
            <v>0</v>
          </cell>
          <cell r="R4329">
            <v>-21</v>
          </cell>
        </row>
        <row r="4330">
          <cell r="E4330" t="str">
            <v>SHT0000088</v>
          </cell>
          <cell r="F4330" t="str">
            <v>司机靠背骨架总成</v>
          </cell>
          <cell r="G4330" t="str">
            <v>M4中重卡</v>
          </cell>
          <cell r="H4330" t="str">
            <v>EA</v>
          </cell>
          <cell r="I4330">
            <v>176</v>
          </cell>
          <cell r="J4330">
            <v>0</v>
          </cell>
          <cell r="K4330">
            <v>0</v>
          </cell>
          <cell r="L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  <cell r="Q4330">
            <v>0</v>
          </cell>
          <cell r="R4330">
            <v>0</v>
          </cell>
        </row>
        <row r="4331">
          <cell r="E4331" t="str">
            <v>SHT0000089</v>
          </cell>
          <cell r="F4331" t="str">
            <v>座盆组件</v>
          </cell>
          <cell r="G4331" t="str">
            <v>M4中重卡</v>
          </cell>
          <cell r="H4331" t="str">
            <v>EA</v>
          </cell>
          <cell r="I4331">
            <v>176</v>
          </cell>
          <cell r="J4331">
            <v>0</v>
          </cell>
          <cell r="K4331">
            <v>0</v>
          </cell>
          <cell r="L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  <cell r="Q4331">
            <v>0</v>
          </cell>
          <cell r="R4331">
            <v>0</v>
          </cell>
        </row>
        <row r="4332">
          <cell r="E4332" t="str">
            <v>SHT0000090</v>
          </cell>
          <cell r="F4332" t="str">
            <v>主驾底座模块化总成</v>
          </cell>
          <cell r="G4332" t="str">
            <v>M4中重卡左舵机械升降</v>
          </cell>
          <cell r="H4332" t="str">
            <v>EA</v>
          </cell>
          <cell r="I4332">
            <v>994</v>
          </cell>
          <cell r="J4332">
            <v>354.93595629859999</v>
          </cell>
          <cell r="K4332">
            <v>374.03985646870001</v>
          </cell>
          <cell r="L4332">
            <v>352806.34056080802</v>
          </cell>
          <cell r="M4332">
            <v>90</v>
          </cell>
          <cell r="N4332">
            <v>350.91624323799999</v>
          </cell>
          <cell r="O4332">
            <v>374.03985646870001</v>
          </cell>
          <cell r="P4332">
            <v>-23.123613230699998</v>
          </cell>
          <cell r="Q4332">
            <v>31582.46189142</v>
          </cell>
          <cell r="R4332">
            <v>0</v>
          </cell>
        </row>
        <row r="4333">
          <cell r="E4333" t="str">
            <v>SHT0000095</v>
          </cell>
          <cell r="F4333" t="str">
            <v>主驾底座模块化总成</v>
          </cell>
          <cell r="G4333" t="str">
            <v>M4中重卡右舵气囊减震</v>
          </cell>
          <cell r="H4333" t="str">
            <v>EA</v>
          </cell>
          <cell r="I4333">
            <v>327</v>
          </cell>
          <cell r="J4333">
            <v>392.74770087450003</v>
          </cell>
          <cell r="K4333">
            <v>416.60735332519999</v>
          </cell>
          <cell r="L4333">
            <v>128428.498185962</v>
          </cell>
          <cell r="M4333">
            <v>0</v>
          </cell>
          <cell r="N4333">
            <v>410.60276344840003</v>
          </cell>
          <cell r="O4333">
            <v>416.60735332519999</v>
          </cell>
          <cell r="P4333">
            <v>-6.0045898767999999</v>
          </cell>
          <cell r="Q4333">
            <v>0</v>
          </cell>
          <cell r="R4333">
            <v>0</v>
          </cell>
        </row>
        <row r="4334">
          <cell r="E4334" t="str">
            <v>SHT0000096</v>
          </cell>
          <cell r="F4334" t="str">
            <v>左侧副边调角器总成</v>
          </cell>
          <cell r="G4334" t="str">
            <v>M4</v>
          </cell>
          <cell r="H4334" t="str">
            <v>EA</v>
          </cell>
          <cell r="I4334">
            <v>7951</v>
          </cell>
          <cell r="J4334">
            <v>15.0512620056</v>
          </cell>
          <cell r="K4334">
            <v>15.8095957311</v>
          </cell>
          <cell r="L4334">
            <v>119672.58420652599</v>
          </cell>
          <cell r="M4334">
            <v>1000</v>
          </cell>
          <cell r="N4334">
            <v>14.328939074999999</v>
          </cell>
          <cell r="O4334">
            <v>15.8095957311</v>
          </cell>
          <cell r="P4334">
            <v>-1.4806566561000001</v>
          </cell>
          <cell r="Q4334">
            <v>14328.939075</v>
          </cell>
          <cell r="R4334">
            <v>-836</v>
          </cell>
        </row>
        <row r="4335">
          <cell r="E4335" t="str">
            <v>SHT0000097</v>
          </cell>
          <cell r="F4335" t="str">
            <v>左侧升降器手柄前</v>
          </cell>
          <cell r="G4335" t="str">
            <v>M4中重卡气囊升降</v>
          </cell>
          <cell r="H4335" t="str">
            <v>EA</v>
          </cell>
          <cell r="I4335">
            <v>88</v>
          </cell>
          <cell r="J4335">
            <v>0</v>
          </cell>
          <cell r="K4335">
            <v>0</v>
          </cell>
          <cell r="L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  <cell r="Q4335">
            <v>0</v>
          </cell>
          <cell r="R4335">
            <v>0</v>
          </cell>
        </row>
        <row r="4336">
          <cell r="E4336" t="str">
            <v>SHT0000098</v>
          </cell>
          <cell r="F4336" t="str">
            <v>气控升降手柄总成</v>
          </cell>
          <cell r="G4336" t="str">
            <v>M4中重卡</v>
          </cell>
          <cell r="H4336" t="str">
            <v>EA</v>
          </cell>
          <cell r="I4336">
            <v>88</v>
          </cell>
          <cell r="J4336">
            <v>0</v>
          </cell>
          <cell r="K4336">
            <v>0</v>
          </cell>
          <cell r="L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  <cell r="Q4336">
            <v>0</v>
          </cell>
          <cell r="R4336">
            <v>0</v>
          </cell>
        </row>
        <row r="4337">
          <cell r="E4337" t="str">
            <v>SHT0000099</v>
          </cell>
          <cell r="F4337" t="str">
            <v>主驾底座模块化总成</v>
          </cell>
          <cell r="G4337" t="str">
            <v>M4中重卡左舵气囊升降</v>
          </cell>
          <cell r="H4337" t="str">
            <v>EA</v>
          </cell>
          <cell r="I4337">
            <v>3020</v>
          </cell>
          <cell r="J4337">
            <v>324.91793432729997</v>
          </cell>
          <cell r="K4337">
            <v>346.2150344227</v>
          </cell>
          <cell r="L4337">
            <v>981252.16166844603</v>
          </cell>
          <cell r="M4337">
            <v>80</v>
          </cell>
          <cell r="N4337">
            <v>330.2696621604</v>
          </cell>
          <cell r="O4337">
            <v>346.2150344227</v>
          </cell>
          <cell r="P4337">
            <v>-15.945372262299999</v>
          </cell>
          <cell r="Q4337">
            <v>26421.572972832</v>
          </cell>
          <cell r="R4337">
            <v>0</v>
          </cell>
        </row>
        <row r="4338">
          <cell r="E4338" t="str">
            <v>SHT0000102</v>
          </cell>
          <cell r="F4338" t="str">
            <v>副司机标牌</v>
          </cell>
          <cell r="H4338" t="str">
            <v>EA</v>
          </cell>
          <cell r="I4338">
            <v>88</v>
          </cell>
          <cell r="J4338">
            <v>0</v>
          </cell>
          <cell r="K4338">
            <v>0</v>
          </cell>
          <cell r="L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  <cell r="Q4338">
            <v>0</v>
          </cell>
          <cell r="R4338">
            <v>0</v>
          </cell>
        </row>
        <row r="4339">
          <cell r="E4339" t="str">
            <v>SHT0000103</v>
          </cell>
          <cell r="F4339" t="str">
            <v>副驾底座总成</v>
          </cell>
          <cell r="G4339" t="str">
            <v>M4中重卡左舵</v>
          </cell>
          <cell r="H4339" t="str">
            <v>EA</v>
          </cell>
          <cell r="I4339">
            <v>88</v>
          </cell>
          <cell r="J4339">
            <v>0</v>
          </cell>
          <cell r="K4339">
            <v>0</v>
          </cell>
          <cell r="L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  <cell r="Q4339">
            <v>0</v>
          </cell>
          <cell r="R4339">
            <v>0</v>
          </cell>
        </row>
        <row r="4340">
          <cell r="E4340" t="str">
            <v>SHT0000130</v>
          </cell>
          <cell r="F4340" t="str">
            <v>主驾靠背骨架总成</v>
          </cell>
          <cell r="G4340" t="str">
            <v>一汽D04</v>
          </cell>
          <cell r="H4340" t="str">
            <v>EA</v>
          </cell>
          <cell r="I4340">
            <v>44</v>
          </cell>
          <cell r="J4340">
            <v>72.679242096600007</v>
          </cell>
          <cell r="K4340">
            <v>72.696865593799998</v>
          </cell>
          <cell r="L4340">
            <v>3197.8866522503999</v>
          </cell>
          <cell r="M4340">
            <v>0</v>
          </cell>
          <cell r="N4340">
            <v>77.095366863199999</v>
          </cell>
          <cell r="O4340">
            <v>72.696865593799998</v>
          </cell>
          <cell r="P4340">
            <v>4.3985012693999996</v>
          </cell>
          <cell r="Q4340">
            <v>0</v>
          </cell>
          <cell r="R4340">
            <v>0</v>
          </cell>
        </row>
        <row r="4341">
          <cell r="E4341" t="str">
            <v>SHT0000133</v>
          </cell>
          <cell r="F4341" t="str">
            <v>气囊减震器总成</v>
          </cell>
          <cell r="G4341" t="str">
            <v>H3000</v>
          </cell>
          <cell r="H4341" t="str">
            <v>EA</v>
          </cell>
          <cell r="I4341">
            <v>4028</v>
          </cell>
          <cell r="J4341">
            <v>192.1634597712</v>
          </cell>
          <cell r="K4341">
            <v>201.99023981479999</v>
          </cell>
          <cell r="L4341">
            <v>774034.41595839395</v>
          </cell>
          <cell r="M4341">
            <v>650</v>
          </cell>
          <cell r="N4341">
            <v>200.4342495619</v>
          </cell>
          <cell r="O4341">
            <v>201.99023981479999</v>
          </cell>
          <cell r="P4341">
            <v>-1.5559902529</v>
          </cell>
          <cell r="Q4341">
            <v>130282.26221523499</v>
          </cell>
          <cell r="R4341">
            <v>-2381</v>
          </cell>
        </row>
        <row r="4342">
          <cell r="E4342" t="str">
            <v>SHT0000134</v>
          </cell>
          <cell r="F4342" t="str">
            <v>气囊升降器总成</v>
          </cell>
          <cell r="G4342" t="str">
            <v>H3000</v>
          </cell>
          <cell r="H4342" t="str">
            <v>EA</v>
          </cell>
          <cell r="I4342">
            <v>4818</v>
          </cell>
          <cell r="J4342">
            <v>84.172114618500004</v>
          </cell>
          <cell r="K4342">
            <v>86.689739922399994</v>
          </cell>
          <cell r="L4342">
            <v>405541.24823193299</v>
          </cell>
          <cell r="M4342">
            <v>753</v>
          </cell>
          <cell r="N4342">
            <v>79.197459066899995</v>
          </cell>
          <cell r="O4342">
            <v>86.689739922399994</v>
          </cell>
          <cell r="P4342">
            <v>-7.4922808554999998</v>
          </cell>
          <cell r="Q4342">
            <v>59635.686677375699</v>
          </cell>
          <cell r="R4342">
            <v>-2842</v>
          </cell>
        </row>
        <row r="4343">
          <cell r="E4343" t="str">
            <v>SHT0000138</v>
          </cell>
          <cell r="F4343" t="str">
            <v>右侧副边调角器总成</v>
          </cell>
          <cell r="G4343" t="str">
            <v>H3000</v>
          </cell>
          <cell r="H4343" t="str">
            <v>EA</v>
          </cell>
          <cell r="I4343">
            <v>4400</v>
          </cell>
          <cell r="J4343">
            <v>15.440421732700001</v>
          </cell>
          <cell r="K4343">
            <v>16.2164173249</v>
          </cell>
          <cell r="L4343">
            <v>67937.855623879994</v>
          </cell>
          <cell r="M4343">
            <v>1200</v>
          </cell>
          <cell r="N4343">
            <v>14.7309547454</v>
          </cell>
          <cell r="O4343">
            <v>16.2164173249</v>
          </cell>
          <cell r="P4343">
            <v>-1.4854625795</v>
          </cell>
          <cell r="Q4343">
            <v>17677.145694480001</v>
          </cell>
          <cell r="R4343">
            <v>-600</v>
          </cell>
        </row>
        <row r="4344">
          <cell r="E4344" t="str">
            <v>SHT0000139</v>
          </cell>
          <cell r="F4344" t="str">
            <v>H3改型司机总座罩壳</v>
          </cell>
          <cell r="H4344" t="str">
            <v>EA</v>
          </cell>
          <cell r="I4344">
            <v>2580</v>
          </cell>
          <cell r="J4344">
            <v>0</v>
          </cell>
          <cell r="K4344">
            <v>0</v>
          </cell>
          <cell r="L4344">
            <v>0</v>
          </cell>
          <cell r="M4344">
            <v>600</v>
          </cell>
          <cell r="N4344">
            <v>0</v>
          </cell>
          <cell r="O4344">
            <v>0</v>
          </cell>
          <cell r="P4344">
            <v>0</v>
          </cell>
          <cell r="Q4344">
            <v>0</v>
          </cell>
          <cell r="R4344">
            <v>-600</v>
          </cell>
        </row>
        <row r="4345">
          <cell r="E4345" t="str">
            <v>SHT0000140</v>
          </cell>
          <cell r="F4345" t="str">
            <v>驾驶员调角器右侧罩壳</v>
          </cell>
          <cell r="G4345" t="str">
            <v>H3改型</v>
          </cell>
          <cell r="H4345" t="str">
            <v>EA</v>
          </cell>
          <cell r="I4345">
            <v>4272</v>
          </cell>
          <cell r="J4345">
            <v>7.1776335364000001</v>
          </cell>
          <cell r="K4345">
            <v>7.7782</v>
          </cell>
          <cell r="L4345">
            <v>30662.850467500801</v>
          </cell>
          <cell r="M4345">
            <v>1050</v>
          </cell>
          <cell r="N4345">
            <v>7.4186680732000001</v>
          </cell>
          <cell r="O4345">
            <v>7.7782</v>
          </cell>
          <cell r="P4345">
            <v>-0.35953192680000001</v>
          </cell>
          <cell r="Q4345">
            <v>7789.6014768599998</v>
          </cell>
          <cell r="R4345">
            <v>-1052</v>
          </cell>
        </row>
        <row r="4346">
          <cell r="E4346" t="str">
            <v>SHT0000156</v>
          </cell>
          <cell r="F4346" t="str">
            <v>H3改型副司机右侧罩壳</v>
          </cell>
          <cell r="H4346" t="str">
            <v>EA</v>
          </cell>
          <cell r="I4346">
            <v>5002</v>
          </cell>
          <cell r="J4346">
            <v>0</v>
          </cell>
          <cell r="K4346">
            <v>0</v>
          </cell>
          <cell r="L4346">
            <v>0</v>
          </cell>
          <cell r="M4346">
            <v>1750</v>
          </cell>
          <cell r="N4346">
            <v>0</v>
          </cell>
          <cell r="O4346">
            <v>0</v>
          </cell>
          <cell r="P4346">
            <v>0</v>
          </cell>
          <cell r="Q4346">
            <v>0</v>
          </cell>
          <cell r="R4346">
            <v>-902</v>
          </cell>
        </row>
        <row r="4347">
          <cell r="E4347" t="str">
            <v>SHT0000157</v>
          </cell>
          <cell r="F4347" t="str">
            <v>H3改型副司机左侧罩壳</v>
          </cell>
          <cell r="H4347" t="str">
            <v>EA</v>
          </cell>
          <cell r="I4347">
            <v>5362</v>
          </cell>
          <cell r="J4347">
            <v>0</v>
          </cell>
          <cell r="K4347">
            <v>0</v>
          </cell>
          <cell r="L4347">
            <v>0</v>
          </cell>
          <cell r="M4347">
            <v>1120</v>
          </cell>
          <cell r="N4347">
            <v>0</v>
          </cell>
          <cell r="O4347">
            <v>0</v>
          </cell>
          <cell r="P4347">
            <v>0</v>
          </cell>
          <cell r="Q4347">
            <v>0</v>
          </cell>
          <cell r="R4347">
            <v>-1182</v>
          </cell>
        </row>
        <row r="4348">
          <cell r="E4348" t="str">
            <v>SHT0000161</v>
          </cell>
          <cell r="F4348" t="str">
            <v>左侧副边调角器总成</v>
          </cell>
          <cell r="G4348" t="str">
            <v>欧曼</v>
          </cell>
          <cell r="H4348" t="str">
            <v>EA</v>
          </cell>
          <cell r="I4348">
            <v>6019</v>
          </cell>
          <cell r="J4348">
            <v>14.931114942400001</v>
          </cell>
          <cell r="K4348">
            <v>15.6793957311</v>
          </cell>
          <cell r="L4348">
            <v>89870.380838305602</v>
          </cell>
          <cell r="M4348">
            <v>1100</v>
          </cell>
          <cell r="N4348">
            <v>14.2047573127</v>
          </cell>
          <cell r="O4348">
            <v>15.6793957311</v>
          </cell>
          <cell r="P4348">
            <v>-1.4746384184000001</v>
          </cell>
          <cell r="Q4348">
            <v>15625.23304397</v>
          </cell>
          <cell r="R4348">
            <v>-3199</v>
          </cell>
        </row>
        <row r="4349">
          <cell r="E4349" t="str">
            <v>SHT0000162</v>
          </cell>
          <cell r="F4349" t="str">
            <v>小较链护罩黑色</v>
          </cell>
          <cell r="H4349" t="str">
            <v>EA</v>
          </cell>
          <cell r="I4349">
            <v>12000</v>
          </cell>
          <cell r="J4349">
            <v>0.13841827549999999</v>
          </cell>
          <cell r="K4349">
            <v>0.15</v>
          </cell>
          <cell r="L4349">
            <v>1661.0193059999999</v>
          </cell>
          <cell r="M4349">
            <v>7000</v>
          </cell>
          <cell r="N4349">
            <v>0.14306654639999999</v>
          </cell>
          <cell r="O4349">
            <v>0.15</v>
          </cell>
          <cell r="P4349">
            <v>-6.9334536000000002E-3</v>
          </cell>
          <cell r="Q4349">
            <v>1001.4658248</v>
          </cell>
          <cell r="R4349">
            <v>-5000</v>
          </cell>
        </row>
        <row r="4350">
          <cell r="E4350" t="str">
            <v>SHT0000163</v>
          </cell>
          <cell r="F4350" t="str">
            <v>气囊减震器总成</v>
          </cell>
          <cell r="G4350" t="str">
            <v>M3000</v>
          </cell>
          <cell r="H4350" t="str">
            <v>EA</v>
          </cell>
          <cell r="I4350">
            <v>53</v>
          </cell>
          <cell r="J4350">
            <v>205.28722438529999</v>
          </cell>
          <cell r="K4350">
            <v>216.4727430106</v>
          </cell>
          <cell r="L4350">
            <v>10880.222892420899</v>
          </cell>
          <cell r="M4350">
            <v>0</v>
          </cell>
          <cell r="N4350">
            <v>213.2162966521</v>
          </cell>
          <cell r="O4350">
            <v>216.4727430106</v>
          </cell>
          <cell r="P4350">
            <v>-3.2564463584999999</v>
          </cell>
          <cell r="Q4350">
            <v>0</v>
          </cell>
          <cell r="R4350">
            <v>0</v>
          </cell>
        </row>
        <row r="4351">
          <cell r="E4351" t="str">
            <v>SHT0000165</v>
          </cell>
          <cell r="F4351" t="str">
            <v>气囊升降器总成</v>
          </cell>
          <cell r="G4351" t="str">
            <v>陕汽</v>
          </cell>
          <cell r="H4351" t="str">
            <v>EA</v>
          </cell>
          <cell r="I4351">
            <v>30</v>
          </cell>
          <cell r="J4351">
            <v>98.103838697499995</v>
          </cell>
          <cell r="K4351">
            <v>101.2197251477</v>
          </cell>
          <cell r="L4351">
            <v>2943.1151609250001</v>
          </cell>
          <cell r="M4351">
            <v>64</v>
          </cell>
          <cell r="N4351">
            <v>94.154991776299994</v>
          </cell>
          <cell r="O4351">
            <v>101.2197251477</v>
          </cell>
          <cell r="P4351">
            <v>-7.0647333714</v>
          </cell>
          <cell r="Q4351">
            <v>6025.9194736831996</v>
          </cell>
          <cell r="R4351">
            <v>0</v>
          </cell>
        </row>
        <row r="4352">
          <cell r="E4352" t="str">
            <v>SHT0000170</v>
          </cell>
          <cell r="F4352" t="str">
            <v>右侧副边调角器总成</v>
          </cell>
          <cell r="G4352" t="str">
            <v>金王子</v>
          </cell>
          <cell r="H4352" t="str">
            <v>EA</v>
          </cell>
          <cell r="I4352">
            <v>1300</v>
          </cell>
          <cell r="J4352">
            <v>15.2083983076</v>
          </cell>
          <cell r="K4352">
            <v>15.979879931099999</v>
          </cell>
          <cell r="L4352">
            <v>19770.917799880001</v>
          </cell>
          <cell r="M4352">
            <v>0</v>
          </cell>
          <cell r="N4352">
            <v>14.4913522243</v>
          </cell>
          <cell r="O4352">
            <v>15.979879931099999</v>
          </cell>
          <cell r="P4352">
            <v>-1.4885277068</v>
          </cell>
          <cell r="Q4352">
            <v>0</v>
          </cell>
          <cell r="R4352">
            <v>-400</v>
          </cell>
        </row>
        <row r="4353">
          <cell r="E4353" t="str">
            <v>SHT0000172</v>
          </cell>
          <cell r="F4353" t="str">
            <v>左侧调节把手浅灰色</v>
          </cell>
          <cell r="H4353" t="str">
            <v>EA</v>
          </cell>
          <cell r="I4353">
            <v>500</v>
          </cell>
          <cell r="J4353">
            <v>0.66440772240000001</v>
          </cell>
          <cell r="K4353">
            <v>0.72</v>
          </cell>
          <cell r="L4353">
            <v>332.20386120000001</v>
          </cell>
          <cell r="M4353">
            <v>700</v>
          </cell>
          <cell r="N4353">
            <v>0.68671942259999996</v>
          </cell>
          <cell r="O4353">
            <v>0.72</v>
          </cell>
          <cell r="P4353">
            <v>-3.3280577399999997E-2</v>
          </cell>
          <cell r="Q4353">
            <v>480.70359581999998</v>
          </cell>
          <cell r="R4353">
            <v>0</v>
          </cell>
        </row>
        <row r="4354">
          <cell r="E4354" t="str">
            <v>SHT0000173</v>
          </cell>
          <cell r="F4354" t="str">
            <v>正司机升降把手前浅灰色</v>
          </cell>
          <cell r="H4354" t="str">
            <v>EA</v>
          </cell>
          <cell r="I4354">
            <v>1000</v>
          </cell>
          <cell r="J4354">
            <v>0.51722295610000002</v>
          </cell>
          <cell r="K4354">
            <v>0.5605</v>
          </cell>
          <cell r="L4354">
            <v>517.22295610000003</v>
          </cell>
          <cell r="M4354">
            <v>500</v>
          </cell>
          <cell r="N4354">
            <v>0.53459199489999998</v>
          </cell>
          <cell r="O4354">
            <v>0.5605</v>
          </cell>
          <cell r="P4354">
            <v>-2.5908005099999999E-2</v>
          </cell>
          <cell r="Q4354">
            <v>267.29599745000002</v>
          </cell>
          <cell r="R4354">
            <v>-500</v>
          </cell>
        </row>
        <row r="4355">
          <cell r="E4355" t="str">
            <v>SHT0000174</v>
          </cell>
          <cell r="F4355" t="str">
            <v>正司机升降把手后浅灰色</v>
          </cell>
          <cell r="H4355" t="str">
            <v>EA</v>
          </cell>
          <cell r="I4355">
            <v>1000</v>
          </cell>
          <cell r="J4355">
            <v>0.51722295610000002</v>
          </cell>
          <cell r="K4355">
            <v>0.5605</v>
          </cell>
          <cell r="L4355">
            <v>517.22295610000003</v>
          </cell>
          <cell r="M4355">
            <v>500</v>
          </cell>
          <cell r="N4355">
            <v>0.53459199489999998</v>
          </cell>
          <cell r="O4355">
            <v>0.5605</v>
          </cell>
          <cell r="P4355">
            <v>-2.5908005099999999E-2</v>
          </cell>
          <cell r="Q4355">
            <v>267.29599745000002</v>
          </cell>
          <cell r="R4355">
            <v>-500</v>
          </cell>
        </row>
        <row r="4356">
          <cell r="E4356" t="str">
            <v>SHT0000175</v>
          </cell>
          <cell r="F4356" t="str">
            <v>SQDZ总座罩壳主动边黑色</v>
          </cell>
          <cell r="H4356" t="str">
            <v>EA</v>
          </cell>
          <cell r="I4356">
            <v>8997</v>
          </cell>
          <cell r="J4356">
            <v>0</v>
          </cell>
          <cell r="K4356">
            <v>0</v>
          </cell>
          <cell r="L4356">
            <v>0</v>
          </cell>
          <cell r="M4356">
            <v>3600</v>
          </cell>
          <cell r="N4356">
            <v>0</v>
          </cell>
          <cell r="O4356">
            <v>0</v>
          </cell>
          <cell r="P4356">
            <v>0</v>
          </cell>
          <cell r="Q4356">
            <v>0</v>
          </cell>
          <cell r="R4356">
            <v>-1397</v>
          </cell>
        </row>
        <row r="4357">
          <cell r="E4357" t="str">
            <v>SHT0000176</v>
          </cell>
          <cell r="F4357" t="str">
            <v>SQDZ总座罩壳副边黑色</v>
          </cell>
          <cell r="H4357" t="str">
            <v>EA</v>
          </cell>
          <cell r="I4357">
            <v>7400</v>
          </cell>
          <cell r="J4357">
            <v>0</v>
          </cell>
          <cell r="K4357">
            <v>0</v>
          </cell>
          <cell r="L4357">
            <v>0</v>
          </cell>
          <cell r="M4357">
            <v>4200</v>
          </cell>
          <cell r="N4357">
            <v>0</v>
          </cell>
          <cell r="O4357">
            <v>0</v>
          </cell>
          <cell r="P4357">
            <v>0</v>
          </cell>
          <cell r="Q4357">
            <v>0</v>
          </cell>
          <cell r="R4357">
            <v>-2000</v>
          </cell>
        </row>
        <row r="4358">
          <cell r="E4358" t="str">
            <v>SHT0000182</v>
          </cell>
          <cell r="F4358" t="str">
            <v>左侧副边调角器总成</v>
          </cell>
          <cell r="G4358" t="str">
            <v>金王子</v>
          </cell>
          <cell r="H4358" t="str">
            <v>EA</v>
          </cell>
          <cell r="I4358">
            <v>6545</v>
          </cell>
          <cell r="J4358">
            <v>14.8084925857</v>
          </cell>
          <cell r="K4358">
            <v>15.546513324899999</v>
          </cell>
          <cell r="L4358">
            <v>96921.583973406494</v>
          </cell>
          <cell r="M4358">
            <v>2300</v>
          </cell>
          <cell r="N4358">
            <v>14.078017133199999</v>
          </cell>
          <cell r="O4358">
            <v>15.546513324899999</v>
          </cell>
          <cell r="P4358">
            <v>-1.4684961916999999</v>
          </cell>
          <cell r="Q4358">
            <v>32379.439406360001</v>
          </cell>
          <cell r="R4358">
            <v>-600</v>
          </cell>
        </row>
        <row r="4359">
          <cell r="E4359" t="str">
            <v>SHT0000183</v>
          </cell>
          <cell r="F4359" t="str">
            <v>右侧调节把手浅灰色</v>
          </cell>
          <cell r="H4359" t="str">
            <v>EA</v>
          </cell>
          <cell r="I4359">
            <v>2000</v>
          </cell>
          <cell r="J4359">
            <v>0.66440772240000001</v>
          </cell>
          <cell r="K4359">
            <v>0.72</v>
          </cell>
          <cell r="L4359">
            <v>1328.8154448</v>
          </cell>
          <cell r="M4359">
            <v>0</v>
          </cell>
          <cell r="N4359">
            <v>0.68671942259999996</v>
          </cell>
          <cell r="O4359">
            <v>0.72</v>
          </cell>
          <cell r="P4359">
            <v>-3.3280577399999997E-2</v>
          </cell>
          <cell r="Q4359">
            <v>0</v>
          </cell>
          <cell r="R4359">
            <v>0</v>
          </cell>
        </row>
        <row r="4360">
          <cell r="E4360" t="str">
            <v>SHT0000184</v>
          </cell>
          <cell r="F4360" t="str">
            <v>大运减震器总成</v>
          </cell>
          <cell r="G4360" t="str">
            <v>M3000机械</v>
          </cell>
          <cell r="H4360" t="str">
            <v>EA</v>
          </cell>
          <cell r="I4360">
            <v>1295</v>
          </cell>
          <cell r="J4360">
            <v>233.3156440185</v>
          </cell>
          <cell r="K4360">
            <v>238.0533524903</v>
          </cell>
          <cell r="L4360">
            <v>302143.75900395802</v>
          </cell>
          <cell r="M4360">
            <v>240</v>
          </cell>
          <cell r="N4360">
            <v>231.2454418717</v>
          </cell>
          <cell r="O4360">
            <v>238.0533524903</v>
          </cell>
          <cell r="P4360">
            <v>-6.8079106186000002</v>
          </cell>
          <cell r="Q4360">
            <v>55498.906049208003</v>
          </cell>
          <cell r="R4360">
            <v>-670</v>
          </cell>
        </row>
        <row r="4361">
          <cell r="E4361" t="str">
            <v>SHT0000192</v>
          </cell>
          <cell r="F4361" t="str">
            <v>机械升降器总成</v>
          </cell>
          <cell r="G4361" t="str">
            <v>陕汽</v>
          </cell>
          <cell r="H4361" t="str">
            <v>EA</v>
          </cell>
          <cell r="I4361">
            <v>1430</v>
          </cell>
          <cell r="J4361">
            <v>94.500311096399997</v>
          </cell>
          <cell r="K4361">
            <v>97.432866158699994</v>
          </cell>
          <cell r="L4361">
            <v>135135.444867852</v>
          </cell>
          <cell r="M4361">
            <v>244</v>
          </cell>
          <cell r="N4361">
            <v>92.950737253499994</v>
          </cell>
          <cell r="O4361">
            <v>97.432866158699994</v>
          </cell>
          <cell r="P4361">
            <v>-4.4821289051999997</v>
          </cell>
          <cell r="Q4361">
            <v>22679.979889853999</v>
          </cell>
          <cell r="R4361">
            <v>-777</v>
          </cell>
        </row>
        <row r="4362">
          <cell r="E4362" t="str">
            <v>SHT0000217</v>
          </cell>
          <cell r="F4362" t="str">
            <v>H3改型小铰链护罩</v>
          </cell>
          <cell r="H4362" t="str">
            <v>EA</v>
          </cell>
          <cell r="I4362">
            <v>5000</v>
          </cell>
          <cell r="J4362">
            <v>0</v>
          </cell>
          <cell r="K4362">
            <v>0</v>
          </cell>
          <cell r="L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  <cell r="Q4362">
            <v>0</v>
          </cell>
          <cell r="R4362">
            <v>0</v>
          </cell>
        </row>
        <row r="4363">
          <cell r="E4363" t="str">
            <v>SHT0000221</v>
          </cell>
          <cell r="F4363" t="str">
            <v>机械减震器总成</v>
          </cell>
          <cell r="G4363" t="str">
            <v>L3000</v>
          </cell>
          <cell r="H4363" t="str">
            <v>EA</v>
          </cell>
          <cell r="I4363">
            <v>48</v>
          </cell>
          <cell r="J4363">
            <v>188.28568472129999</v>
          </cell>
          <cell r="K4363">
            <v>196.09228611029999</v>
          </cell>
          <cell r="L4363">
            <v>9037.7128666223998</v>
          </cell>
          <cell r="M4363">
            <v>48</v>
          </cell>
          <cell r="N4363">
            <v>184.78501216449999</v>
          </cell>
          <cell r="O4363">
            <v>196.09228611029999</v>
          </cell>
          <cell r="P4363">
            <v>-11.3072739458</v>
          </cell>
          <cell r="Q4363">
            <v>8869.6805838960008</v>
          </cell>
          <cell r="R4363">
            <v>-48</v>
          </cell>
        </row>
        <row r="4364">
          <cell r="E4364" t="str">
            <v>SHT0000255</v>
          </cell>
          <cell r="F4364" t="str">
            <v>气囊减震器总成</v>
          </cell>
          <cell r="G4364" t="str">
            <v>陕汽</v>
          </cell>
          <cell r="H4364" t="str">
            <v>EA</v>
          </cell>
          <cell r="I4364">
            <v>0</v>
          </cell>
          <cell r="J4364">
            <v>212.33666948889999</v>
          </cell>
          <cell r="K4364">
            <v>212.33666948889999</v>
          </cell>
          <cell r="L4364">
            <v>0</v>
          </cell>
          <cell r="M4364">
            <v>30</v>
          </cell>
          <cell r="N4364">
            <v>207.63446216969999</v>
          </cell>
          <cell r="O4364">
            <v>212.33666948889999</v>
          </cell>
          <cell r="P4364">
            <v>-4.7022073192000002</v>
          </cell>
          <cell r="Q4364">
            <v>6229.0338650909998</v>
          </cell>
          <cell r="R4364">
            <v>0</v>
          </cell>
        </row>
        <row r="4365">
          <cell r="E4365" t="str">
            <v>SHT0000257</v>
          </cell>
          <cell r="F4365" t="str">
            <v>右侧副边调角器总成</v>
          </cell>
          <cell r="G4365" t="str">
            <v>欧曼</v>
          </cell>
          <cell r="H4365" t="str">
            <v>EA</v>
          </cell>
          <cell r="I4365">
            <v>387</v>
          </cell>
          <cell r="J4365">
            <v>15.328545370700001</v>
          </cell>
          <cell r="K4365">
            <v>16.1100799311</v>
          </cell>
          <cell r="L4365">
            <v>5932.1470584608996</v>
          </cell>
          <cell r="M4365">
            <v>0</v>
          </cell>
          <cell r="N4365">
            <v>14.615533986499999</v>
          </cell>
          <cell r="O4365">
            <v>16.1100799311</v>
          </cell>
          <cell r="P4365">
            <v>-1.4945459446</v>
          </cell>
          <cell r="Q4365">
            <v>0</v>
          </cell>
          <cell r="R4365">
            <v>0</v>
          </cell>
        </row>
        <row r="4366">
          <cell r="E4366" t="str">
            <v>SHT0000268</v>
          </cell>
          <cell r="F4366" t="str">
            <v>副驾升降器总成</v>
          </cell>
          <cell r="G4366" t="str">
            <v>陕汽</v>
          </cell>
          <cell r="H4366" t="str">
            <v>EA</v>
          </cell>
          <cell r="I4366">
            <v>1697</v>
          </cell>
          <cell r="J4366">
            <v>98.050774242800003</v>
          </cell>
          <cell r="K4366">
            <v>101.1622206876</v>
          </cell>
          <cell r="L4366">
            <v>166392.16389003201</v>
          </cell>
          <cell r="M4366">
            <v>384</v>
          </cell>
          <cell r="N4366">
            <v>94.196286065400002</v>
          </cell>
          <cell r="O4366">
            <v>101.1622206876</v>
          </cell>
          <cell r="P4366">
            <v>-6.9659346221999998</v>
          </cell>
          <cell r="Q4366">
            <v>36171.373849113603</v>
          </cell>
          <cell r="R4366">
            <v>-765</v>
          </cell>
        </row>
        <row r="4367">
          <cell r="E4367" t="str">
            <v>SHT0000275</v>
          </cell>
          <cell r="F4367" t="str">
            <v>陕汽机械靠背骨架总成</v>
          </cell>
          <cell r="G4367" t="str">
            <v>大运</v>
          </cell>
          <cell r="H4367" t="str">
            <v>EA</v>
          </cell>
          <cell r="I4367">
            <v>1185</v>
          </cell>
          <cell r="J4367">
            <v>50.299330499200003</v>
          </cell>
          <cell r="K4367">
            <v>49.323756331699997</v>
          </cell>
          <cell r="L4367">
            <v>59604.706641552002</v>
          </cell>
          <cell r="M4367">
            <v>525</v>
          </cell>
          <cell r="N4367">
            <v>52.4893280776</v>
          </cell>
          <cell r="O4367">
            <v>49.323756331699997</v>
          </cell>
          <cell r="P4367">
            <v>3.1655717458999999</v>
          </cell>
          <cell r="Q4367">
            <v>27556.89724074</v>
          </cell>
          <cell r="R4367">
            <v>-200</v>
          </cell>
        </row>
        <row r="4368">
          <cell r="E4368" t="str">
            <v>SHT0000277</v>
          </cell>
          <cell r="F4368" t="str">
            <v>机械减震器总成</v>
          </cell>
          <cell r="G4368" t="str">
            <v>陕汽</v>
          </cell>
          <cell r="H4368" t="str">
            <v>EA</v>
          </cell>
          <cell r="I4368">
            <v>36</v>
          </cell>
          <cell r="J4368">
            <v>184.8596278823</v>
          </cell>
          <cell r="K4368">
            <v>192.42921317240001</v>
          </cell>
          <cell r="L4368">
            <v>6654.9466037627999</v>
          </cell>
          <cell r="M4368">
            <v>36</v>
          </cell>
          <cell r="N4368">
            <v>181.46319963529999</v>
          </cell>
          <cell r="O4368">
            <v>192.42921317240001</v>
          </cell>
          <cell r="P4368">
            <v>-10.9660135371</v>
          </cell>
          <cell r="Q4368">
            <v>6532.6751868707997</v>
          </cell>
          <cell r="R4368">
            <v>0</v>
          </cell>
        </row>
        <row r="4369">
          <cell r="E4369" t="str">
            <v>SHT0000354</v>
          </cell>
          <cell r="F4369" t="str">
            <v>摆轮</v>
          </cell>
          <cell r="G4369" t="str">
            <v>灰色</v>
          </cell>
          <cell r="H4369" t="str">
            <v>EA</v>
          </cell>
          <cell r="I4369">
            <v>406</v>
          </cell>
          <cell r="J4369">
            <v>2.9621510955999999</v>
          </cell>
          <cell r="K4369">
            <v>3.21</v>
          </cell>
          <cell r="L4369">
            <v>1202.6333448135999</v>
          </cell>
          <cell r="M4369">
            <v>0</v>
          </cell>
          <cell r="N4369">
            <v>3.0616240923000002</v>
          </cell>
          <cell r="O4369">
            <v>3.21</v>
          </cell>
          <cell r="P4369">
            <v>-0.1483759077</v>
          </cell>
          <cell r="Q4369">
            <v>0</v>
          </cell>
          <cell r="R4369">
            <v>-30</v>
          </cell>
        </row>
        <row r="4370">
          <cell r="E4370" t="str">
            <v>SHT0000359</v>
          </cell>
          <cell r="F4370" t="str">
            <v>气囊减震器总成</v>
          </cell>
          <cell r="G4370" t="str">
            <v>L3000</v>
          </cell>
          <cell r="H4370" t="str">
            <v>EA</v>
          </cell>
          <cell r="I4370">
            <v>572</v>
          </cell>
          <cell r="J4370">
            <v>192.1634597712</v>
          </cell>
          <cell r="K4370">
            <v>201.99023981479999</v>
          </cell>
          <cell r="L4370">
            <v>109917.498989126</v>
          </cell>
          <cell r="M4370">
            <v>0</v>
          </cell>
          <cell r="N4370">
            <v>200.4342495619</v>
          </cell>
          <cell r="O4370">
            <v>201.99023981479999</v>
          </cell>
          <cell r="P4370">
            <v>-1.5559902529</v>
          </cell>
          <cell r="Q4370">
            <v>0</v>
          </cell>
          <cell r="R4370">
            <v>-200</v>
          </cell>
        </row>
        <row r="4371">
          <cell r="E4371" t="str">
            <v>SHT0000403</v>
          </cell>
          <cell r="F4371" t="str">
            <v>副司机升降把手前黑色</v>
          </cell>
          <cell r="H4371" t="str">
            <v>EA</v>
          </cell>
          <cell r="I4371">
            <v>1700</v>
          </cell>
          <cell r="J4371">
            <v>0.71977503259999998</v>
          </cell>
          <cell r="K4371">
            <v>0.78</v>
          </cell>
          <cell r="L4371">
            <v>1223.6175554199999</v>
          </cell>
          <cell r="M4371">
            <v>0</v>
          </cell>
          <cell r="N4371">
            <v>0.74394604109999996</v>
          </cell>
          <cell r="O4371">
            <v>0.78</v>
          </cell>
          <cell r="P4371">
            <v>-3.6053958900000002E-2</v>
          </cell>
          <cell r="Q4371">
            <v>0</v>
          </cell>
          <cell r="R4371">
            <v>-800</v>
          </cell>
        </row>
        <row r="4372">
          <cell r="E4372" t="str">
            <v>SHT0000404</v>
          </cell>
          <cell r="F4372" t="str">
            <v>副司机升降把手后黑色</v>
          </cell>
          <cell r="H4372" t="str">
            <v>EA</v>
          </cell>
          <cell r="I4372">
            <v>1700</v>
          </cell>
          <cell r="J4372">
            <v>0.90433273319999996</v>
          </cell>
          <cell r="K4372">
            <v>0.98</v>
          </cell>
          <cell r="L4372">
            <v>1537.3656464400001</v>
          </cell>
          <cell r="M4372">
            <v>0</v>
          </cell>
          <cell r="N4372">
            <v>0.93470143630000002</v>
          </cell>
          <cell r="O4372">
            <v>0.98</v>
          </cell>
          <cell r="P4372">
            <v>-4.5298563700000002E-2</v>
          </cell>
          <cell r="Q4372">
            <v>0</v>
          </cell>
          <cell r="R4372">
            <v>-800</v>
          </cell>
        </row>
        <row r="4373">
          <cell r="E4373" t="str">
            <v>SHT0000425</v>
          </cell>
          <cell r="F4373" t="str">
            <v>调节手柄右黑色</v>
          </cell>
          <cell r="H4373" t="str">
            <v>EA</v>
          </cell>
          <cell r="I4373">
            <v>5500</v>
          </cell>
          <cell r="J4373">
            <v>0.55311942889999999</v>
          </cell>
          <cell r="K4373">
            <v>0.59940000000000004</v>
          </cell>
          <cell r="L4373">
            <v>3042.1568589499998</v>
          </cell>
          <cell r="M4373">
            <v>2000</v>
          </cell>
          <cell r="N4373">
            <v>0.57169391930000002</v>
          </cell>
          <cell r="O4373">
            <v>0.59940000000000004</v>
          </cell>
          <cell r="P4373">
            <v>-2.77060807E-2</v>
          </cell>
          <cell r="Q4373">
            <v>1143.3878385999999</v>
          </cell>
          <cell r="R4373">
            <v>-700</v>
          </cell>
        </row>
        <row r="4374">
          <cell r="E4374" t="str">
            <v>SHT0000443</v>
          </cell>
          <cell r="F4374" t="str">
            <v>滑轨总成</v>
          </cell>
          <cell r="G4374" t="str">
            <v>H4A升级</v>
          </cell>
          <cell r="H4374" t="str">
            <v>EA</v>
          </cell>
          <cell r="I4374">
            <v>138</v>
          </cell>
          <cell r="J4374">
            <v>42.858266083799997</v>
          </cell>
          <cell r="K4374">
            <v>46.444299999999998</v>
          </cell>
          <cell r="L4374">
            <v>5914.4407195643998</v>
          </cell>
          <cell r="M4374">
            <v>1444</v>
          </cell>
          <cell r="N4374">
            <v>44.297503997100002</v>
          </cell>
          <cell r="O4374">
            <v>46.444299999999998</v>
          </cell>
          <cell r="P4374">
            <v>-2.1467960028999999</v>
          </cell>
          <cell r="Q4374">
            <v>63965.595771812397</v>
          </cell>
          <cell r="R4374">
            <v>-1161</v>
          </cell>
        </row>
        <row r="4375">
          <cell r="E4375" t="str">
            <v>SHT0000493</v>
          </cell>
          <cell r="F4375" t="str">
            <v>H4安全带外部罩壳浅灰</v>
          </cell>
          <cell r="H4375" t="str">
            <v>Ea</v>
          </cell>
          <cell r="I4375">
            <v>1</v>
          </cell>
          <cell r="J4375">
            <v>0</v>
          </cell>
          <cell r="K4375">
            <v>0</v>
          </cell>
          <cell r="L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  <cell r="Q4375">
            <v>0</v>
          </cell>
          <cell r="R4375">
            <v>0</v>
          </cell>
        </row>
        <row r="4376">
          <cell r="E4376" t="str">
            <v>SHT0000498</v>
          </cell>
          <cell r="F4376" t="str">
            <v>H4司机腰部调节总成</v>
          </cell>
          <cell r="G4376" t="str">
            <v>H4681010100A0</v>
          </cell>
          <cell r="H4376" t="str">
            <v>EA</v>
          </cell>
          <cell r="I4376">
            <v>-943</v>
          </cell>
          <cell r="J4376">
            <v>20.565356863400002</v>
          </cell>
          <cell r="K4376">
            <v>22.286100000000001</v>
          </cell>
          <cell r="L4376">
            <v>-19393.131522186199</v>
          </cell>
          <cell r="M4376">
            <v>1075</v>
          </cell>
          <cell r="N4376">
            <v>21.255969060399998</v>
          </cell>
          <cell r="O4376">
            <v>22.286100000000001</v>
          </cell>
          <cell r="P4376">
            <v>-1.0301309396</v>
          </cell>
          <cell r="Q4376">
            <v>22850.166739929999</v>
          </cell>
          <cell r="R4376">
            <v>-1021</v>
          </cell>
        </row>
        <row r="4377">
          <cell r="E4377" t="str">
            <v>SHT0000502</v>
          </cell>
          <cell r="F4377" t="str">
            <v>H4正副安全带导向塑料件</v>
          </cell>
          <cell r="H4377" t="str">
            <v>Ea</v>
          </cell>
          <cell r="I4377">
            <v>-100</v>
          </cell>
          <cell r="J4377">
            <v>0.1661019306</v>
          </cell>
          <cell r="K4377">
            <v>0.18</v>
          </cell>
          <cell r="L4377">
            <v>-16.61019306</v>
          </cell>
          <cell r="M4377">
            <v>0</v>
          </cell>
          <cell r="N4377">
            <v>0.17167985559999999</v>
          </cell>
          <cell r="O4377">
            <v>0.18</v>
          </cell>
          <cell r="P4377">
            <v>-8.3201443999999999E-3</v>
          </cell>
          <cell r="Q4377">
            <v>0</v>
          </cell>
          <cell r="R4377">
            <v>0</v>
          </cell>
        </row>
        <row r="4378">
          <cell r="E4378" t="str">
            <v>SHT0000507</v>
          </cell>
          <cell r="F4378" t="str">
            <v>H4A升级司机底座总成</v>
          </cell>
          <cell r="H4378" t="str">
            <v>EA</v>
          </cell>
          <cell r="I4378">
            <v>26</v>
          </cell>
          <cell r="J4378">
            <v>413.01636242929999</v>
          </cell>
          <cell r="K4378">
            <v>441.91070184199998</v>
          </cell>
          <cell r="L4378">
            <v>10738.4254231618</v>
          </cell>
          <cell r="M4378">
            <v>0</v>
          </cell>
          <cell r="N4378">
            <v>418.12224188760001</v>
          </cell>
          <cell r="O4378">
            <v>441.91070184199998</v>
          </cell>
          <cell r="P4378">
            <v>-23.7884599544</v>
          </cell>
          <cell r="Q4378">
            <v>0</v>
          </cell>
          <cell r="R4378">
            <v>0</v>
          </cell>
        </row>
        <row r="4379">
          <cell r="E4379" t="str">
            <v>SHT0000518</v>
          </cell>
          <cell r="F4379" t="str">
            <v>主驾底座模块化总成</v>
          </cell>
          <cell r="G4379" t="str">
            <v>欧曼机械减震</v>
          </cell>
          <cell r="H4379" t="str">
            <v>EA</v>
          </cell>
          <cell r="I4379">
            <v>22</v>
          </cell>
          <cell r="J4379">
            <v>339.17460095600001</v>
          </cell>
          <cell r="K4379">
            <v>357.97033622790002</v>
          </cell>
          <cell r="L4379">
            <v>7461.8412210320002</v>
          </cell>
          <cell r="M4379">
            <v>0</v>
          </cell>
          <cell r="N4379">
            <v>334.17495526250002</v>
          </cell>
          <cell r="O4379">
            <v>357.97033622790002</v>
          </cell>
          <cell r="P4379">
            <v>-23.7953809654</v>
          </cell>
          <cell r="Q4379">
            <v>0</v>
          </cell>
          <cell r="R4379">
            <v>-6</v>
          </cell>
        </row>
        <row r="4380">
          <cell r="E4380" t="str">
            <v>SHT0000534</v>
          </cell>
          <cell r="F4380" t="str">
            <v>H4橡胶垫</v>
          </cell>
          <cell r="H4380" t="str">
            <v>EA</v>
          </cell>
          <cell r="I4380">
            <v>-7155</v>
          </cell>
          <cell r="J4380">
            <v>5.7951118000000003E-2</v>
          </cell>
          <cell r="K4380">
            <v>6.2799999999999995E-2</v>
          </cell>
          <cell r="L4380">
            <v>-414.64024928999999</v>
          </cell>
          <cell r="M4380">
            <v>67</v>
          </cell>
          <cell r="N4380">
            <v>5.9897194100000002E-2</v>
          </cell>
          <cell r="O4380">
            <v>6.2799999999999995E-2</v>
          </cell>
          <cell r="P4380">
            <v>-2.9028058999999999E-3</v>
          </cell>
          <cell r="Q4380">
            <v>4.0131120047</v>
          </cell>
          <cell r="R4380">
            <v>-1512</v>
          </cell>
        </row>
        <row r="4381">
          <cell r="E4381" t="str">
            <v>SHT0000572</v>
          </cell>
          <cell r="F4381" t="str">
            <v>主驾底座模块化总成</v>
          </cell>
          <cell r="G4381" t="str">
            <v>欧曼延伸</v>
          </cell>
          <cell r="H4381" t="str">
            <v>EA</v>
          </cell>
          <cell r="I4381">
            <v>19</v>
          </cell>
          <cell r="J4381">
            <v>353.2704694167</v>
          </cell>
          <cell r="K4381">
            <v>376.94088879340001</v>
          </cell>
          <cell r="L4381">
            <v>6712.1389189172996</v>
          </cell>
          <cell r="M4381">
            <v>0</v>
          </cell>
          <cell r="N4381">
            <v>360.79562341339999</v>
          </cell>
          <cell r="O4381">
            <v>376.94088879340001</v>
          </cell>
          <cell r="P4381">
            <v>-16.145265380000001</v>
          </cell>
          <cell r="Q4381">
            <v>0</v>
          </cell>
          <cell r="R4381">
            <v>-11</v>
          </cell>
        </row>
        <row r="4382">
          <cell r="E4382" t="str">
            <v>SHT0000647</v>
          </cell>
          <cell r="F4382" t="str">
            <v>欧曼升级橡胶圈</v>
          </cell>
          <cell r="H4382" t="str">
            <v>EA</v>
          </cell>
          <cell r="I4382">
            <v>24</v>
          </cell>
          <cell r="J4382">
            <v>0.16333356509999999</v>
          </cell>
          <cell r="K4382">
            <v>0.17699999999999999</v>
          </cell>
          <cell r="L4382">
            <v>3.9200055624000001</v>
          </cell>
          <cell r="M4382">
            <v>92</v>
          </cell>
          <cell r="N4382">
            <v>0.1688185247</v>
          </cell>
          <cell r="O4382">
            <v>0.17699999999999999</v>
          </cell>
          <cell r="P4382">
            <v>-8.1814752999999994E-3</v>
          </cell>
          <cell r="Q4382">
            <v>15.5313042724</v>
          </cell>
          <cell r="R4382">
            <v>-40</v>
          </cell>
        </row>
        <row r="4383">
          <cell r="E4383" t="str">
            <v>SHT0000819</v>
          </cell>
          <cell r="F4383" t="str">
            <v>主驾调角器总成</v>
          </cell>
          <cell r="G4383" t="str">
            <v>H4A</v>
          </cell>
          <cell r="H4383" t="str">
            <v>EA</v>
          </cell>
          <cell r="I4383">
            <v>23207</v>
          </cell>
          <cell r="J4383">
            <v>66.977670733799997</v>
          </cell>
          <cell r="K4383">
            <v>71.669707212399999</v>
          </cell>
          <cell r="L4383">
            <v>1554350.8047193</v>
          </cell>
          <cell r="M4383">
            <v>1005</v>
          </cell>
          <cell r="N4383">
            <v>69.718947693999993</v>
          </cell>
          <cell r="O4383">
            <v>71.669707212399999</v>
          </cell>
          <cell r="P4383">
            <v>-1.9507595183999999</v>
          </cell>
          <cell r="Q4383">
            <v>70067.54243247</v>
          </cell>
          <cell r="R4383">
            <v>-4</v>
          </cell>
        </row>
        <row r="4384">
          <cell r="E4384" t="str">
            <v>SHT0000823</v>
          </cell>
          <cell r="F4384" t="str">
            <v>底支架总成</v>
          </cell>
          <cell r="G4384" t="str">
            <v>福田H4主驾</v>
          </cell>
          <cell r="H4384" t="str">
            <v>EA</v>
          </cell>
          <cell r="I4384">
            <v>199</v>
          </cell>
          <cell r="J4384">
            <v>52.382827620599997</v>
          </cell>
          <cell r="K4384">
            <v>56.765799999999999</v>
          </cell>
          <cell r="L4384">
            <v>10424.1826964994</v>
          </cell>
          <cell r="M4384">
            <v>1151</v>
          </cell>
          <cell r="N4384">
            <v>54.141913052900001</v>
          </cell>
          <cell r="O4384">
            <v>56.765799999999999</v>
          </cell>
          <cell r="P4384">
            <v>-2.6238869470999999</v>
          </cell>
          <cell r="Q4384">
            <v>62317.3419238879</v>
          </cell>
          <cell r="R4384">
            <v>-1197</v>
          </cell>
        </row>
        <row r="4385">
          <cell r="E4385" t="str">
            <v>SHT0000830</v>
          </cell>
          <cell r="F4385" t="str">
            <v>副驾调角器总成</v>
          </cell>
          <cell r="G4385" t="str">
            <v>H4A</v>
          </cell>
          <cell r="H4385" t="str">
            <v>EA</v>
          </cell>
          <cell r="I4385">
            <v>24888</v>
          </cell>
          <cell r="J4385">
            <v>55.109799871699998</v>
          </cell>
          <cell r="K4385">
            <v>59.026060657400002</v>
          </cell>
          <cell r="L4385">
            <v>1371572.69920687</v>
          </cell>
          <cell r="M4385">
            <v>1417</v>
          </cell>
          <cell r="N4385">
            <v>57.455635876000002</v>
          </cell>
          <cell r="O4385">
            <v>59.026060657400002</v>
          </cell>
          <cell r="P4385">
            <v>-1.5704247814000001</v>
          </cell>
          <cell r="Q4385">
            <v>81414.636036291995</v>
          </cell>
          <cell r="R4385">
            <v>-13</v>
          </cell>
        </row>
        <row r="4386">
          <cell r="E4386" t="str">
            <v>SHT0000983</v>
          </cell>
          <cell r="F4386" t="str">
            <v>主驾座框骨架焊接总成电泳</v>
          </cell>
          <cell r="G4386" t="str">
            <v>陕汽机械</v>
          </cell>
          <cell r="H4386" t="str">
            <v>EA</v>
          </cell>
          <cell r="I4386">
            <v>92</v>
          </cell>
          <cell r="J4386">
            <v>42.6394276336</v>
          </cell>
          <cell r="K4386">
            <v>44.892875788300003</v>
          </cell>
          <cell r="L4386">
            <v>3922.8273422911998</v>
          </cell>
          <cell r="M4386">
            <v>217</v>
          </cell>
          <cell r="N4386">
            <v>36.267789725100002</v>
          </cell>
          <cell r="O4386">
            <v>44.892875788300003</v>
          </cell>
          <cell r="P4386">
            <v>-8.6250860631999995</v>
          </cell>
          <cell r="Q4386">
            <v>7870.1103703466997</v>
          </cell>
          <cell r="R4386">
            <v>-308</v>
          </cell>
        </row>
        <row r="4387">
          <cell r="E4387" t="str">
            <v>SHT0000984</v>
          </cell>
          <cell r="F4387" t="str">
            <v>机械减震下框组件电泳</v>
          </cell>
          <cell r="G4387" t="str">
            <v>L3000</v>
          </cell>
          <cell r="H4387" t="str">
            <v>EA</v>
          </cell>
          <cell r="I4387">
            <v>5</v>
          </cell>
          <cell r="J4387">
            <v>19.0578943103</v>
          </cell>
          <cell r="K4387">
            <v>19.748756895900001</v>
          </cell>
          <cell r="L4387">
            <v>95.2894715515</v>
          </cell>
          <cell r="M4387">
            <v>409</v>
          </cell>
          <cell r="N4387">
            <v>18.2898117638</v>
          </cell>
          <cell r="O4387">
            <v>19.748756895900001</v>
          </cell>
          <cell r="P4387">
            <v>-1.4589451321</v>
          </cell>
          <cell r="Q4387">
            <v>7480.5330113942</v>
          </cell>
          <cell r="R4387">
            <v>-328</v>
          </cell>
        </row>
        <row r="4388">
          <cell r="E4388" t="str">
            <v>SHT0000985</v>
          </cell>
          <cell r="F4388" t="str">
            <v>机械减震上框组件电泳</v>
          </cell>
          <cell r="G4388" t="str">
            <v>陕汽/L3000</v>
          </cell>
          <cell r="H4388" t="str">
            <v>EA</v>
          </cell>
          <cell r="I4388">
            <v>48</v>
          </cell>
          <cell r="J4388">
            <v>26.905550030200001</v>
          </cell>
          <cell r="K4388">
            <v>28.272948271400001</v>
          </cell>
          <cell r="L4388">
            <v>1291.4664014496</v>
          </cell>
          <cell r="M4388">
            <v>312</v>
          </cell>
          <cell r="N4388">
            <v>28.6845015076</v>
          </cell>
          <cell r="O4388">
            <v>28.272948271400001</v>
          </cell>
          <cell r="P4388">
            <v>0.41155323620000001</v>
          </cell>
          <cell r="Q4388">
            <v>8949.5644703712005</v>
          </cell>
          <cell r="R4388">
            <v>-344</v>
          </cell>
        </row>
        <row r="4389">
          <cell r="E4389" t="str">
            <v>SHT0000986</v>
          </cell>
          <cell r="F4389" t="str">
            <v>右侧固定罩壳钢丝支架</v>
          </cell>
          <cell r="G4389" t="str">
            <v>H3000</v>
          </cell>
          <cell r="H4389" t="str">
            <v>EA</v>
          </cell>
          <cell r="I4389">
            <v>64</v>
          </cell>
          <cell r="J4389">
            <v>0.20098333600000001</v>
          </cell>
          <cell r="K4389">
            <v>0.21779999999999999</v>
          </cell>
          <cell r="L4389">
            <v>12.862933504000001</v>
          </cell>
          <cell r="M4389">
            <v>1500</v>
          </cell>
          <cell r="N4389">
            <v>0.2077326253</v>
          </cell>
          <cell r="O4389">
            <v>0.21779999999999999</v>
          </cell>
          <cell r="P4389">
            <v>-1.0067374699999999E-2</v>
          </cell>
          <cell r="Q4389">
            <v>311.59893794999999</v>
          </cell>
          <cell r="R4389">
            <v>-1420</v>
          </cell>
        </row>
        <row r="4390">
          <cell r="E4390" t="str">
            <v>SHT0000987</v>
          </cell>
          <cell r="F4390" t="str">
            <v>左前固定罩壳钣金支架</v>
          </cell>
          <cell r="G4390" t="str">
            <v>H3000</v>
          </cell>
          <cell r="H4390" t="str">
            <v>EA</v>
          </cell>
          <cell r="I4390">
            <v>1458</v>
          </cell>
          <cell r="J4390">
            <v>0.15152187219999999</v>
          </cell>
          <cell r="K4390">
            <v>0.16420000000000001</v>
          </cell>
          <cell r="L4390">
            <v>220.91888966760001</v>
          </cell>
          <cell r="M4390">
            <v>1200</v>
          </cell>
          <cell r="N4390">
            <v>0.15661017939999999</v>
          </cell>
          <cell r="O4390">
            <v>0.16420000000000001</v>
          </cell>
          <cell r="P4390">
            <v>-7.5898205999999999E-3</v>
          </cell>
          <cell r="Q4390">
            <v>187.93221528000001</v>
          </cell>
          <cell r="R4390">
            <v>-1420</v>
          </cell>
        </row>
        <row r="4391">
          <cell r="E4391" t="str">
            <v>SHT0000988</v>
          </cell>
          <cell r="F4391" t="str">
            <v>拉簧回位固定片</v>
          </cell>
          <cell r="G4391" t="str">
            <v>H3000/H3A/M4</v>
          </cell>
          <cell r="H4391" t="str">
            <v>EA</v>
          </cell>
          <cell r="I4391">
            <v>1008</v>
          </cell>
          <cell r="J4391">
            <v>0.1287289962</v>
          </cell>
          <cell r="K4391">
            <v>0.13950000000000001</v>
          </cell>
          <cell r="L4391">
            <v>129.75882816960001</v>
          </cell>
          <cell r="M4391">
            <v>1500</v>
          </cell>
          <cell r="N4391">
            <v>0.13305188809999999</v>
          </cell>
          <cell r="O4391">
            <v>0.13950000000000001</v>
          </cell>
          <cell r="P4391">
            <v>-6.4481119000000002E-3</v>
          </cell>
          <cell r="Q4391">
            <v>199.57783215000001</v>
          </cell>
          <cell r="R4391">
            <v>-826</v>
          </cell>
        </row>
        <row r="4392">
          <cell r="E4392" t="str">
            <v>SHT0000989</v>
          </cell>
          <cell r="F4392" t="str">
            <v>升降后旋转轴</v>
          </cell>
          <cell r="H4392" t="str">
            <v>EA</v>
          </cell>
          <cell r="I4392">
            <v>776</v>
          </cell>
          <cell r="J4392">
            <v>0.43749402939999998</v>
          </cell>
          <cell r="K4392">
            <v>0.47410000000000002</v>
          </cell>
          <cell r="L4392">
            <v>339.49536681439997</v>
          </cell>
          <cell r="M4392">
            <v>1800</v>
          </cell>
          <cell r="N4392">
            <v>0.4521856642</v>
          </cell>
          <cell r="O4392">
            <v>0.47410000000000002</v>
          </cell>
          <cell r="P4392">
            <v>-2.19143358E-2</v>
          </cell>
          <cell r="Q4392">
            <v>813.93419556000003</v>
          </cell>
          <cell r="R4392">
            <v>-1682</v>
          </cell>
        </row>
        <row r="4393">
          <cell r="E4393" t="str">
            <v>SHT0000990</v>
          </cell>
          <cell r="F4393" t="str">
            <v>罩壳固定线框</v>
          </cell>
          <cell r="G4393" t="str">
            <v>H3000/H3A/M4</v>
          </cell>
          <cell r="H4393" t="str">
            <v>EA</v>
          </cell>
          <cell r="I4393">
            <v>13</v>
          </cell>
          <cell r="J4393">
            <v>0.66782203979999999</v>
          </cell>
          <cell r="K4393">
            <v>0.72370000000000001</v>
          </cell>
          <cell r="L4393">
            <v>8.6816865173999993</v>
          </cell>
          <cell r="M4393">
            <v>1060</v>
          </cell>
          <cell r="N4393">
            <v>0.69024839739999999</v>
          </cell>
          <cell r="O4393">
            <v>0.72370000000000001</v>
          </cell>
          <cell r="P4393">
            <v>-3.3451602599999998E-2</v>
          </cell>
          <cell r="Q4393">
            <v>731.66330124399997</v>
          </cell>
          <cell r="R4393">
            <v>-939</v>
          </cell>
        </row>
        <row r="4394">
          <cell r="E4394" t="str">
            <v>SHT0000991</v>
          </cell>
          <cell r="F4394" t="str">
            <v>罩壳后固定钣金件</v>
          </cell>
          <cell r="G4394" t="str">
            <v>H3000/H3A/M4</v>
          </cell>
          <cell r="H4394" t="str">
            <v>EA</v>
          </cell>
          <cell r="I4394">
            <v>1172</v>
          </cell>
          <cell r="J4394">
            <v>0.29141660930000002</v>
          </cell>
          <cell r="K4394">
            <v>0.31580000000000003</v>
          </cell>
          <cell r="L4394">
            <v>341.54026609959999</v>
          </cell>
          <cell r="M4394">
            <v>1215</v>
          </cell>
          <cell r="N4394">
            <v>0.30120276899999998</v>
          </cell>
          <cell r="O4394">
            <v>0.31580000000000003</v>
          </cell>
          <cell r="P4394">
            <v>-1.4597231E-2</v>
          </cell>
          <cell r="Q4394">
            <v>365.96136433499998</v>
          </cell>
          <cell r="R4394">
            <v>-1903</v>
          </cell>
        </row>
        <row r="4395">
          <cell r="E4395" t="str">
            <v>SHT0000992</v>
          </cell>
          <cell r="F4395" t="str">
            <v>罩壳前固定钣金件</v>
          </cell>
          <cell r="G4395" t="str">
            <v>H3000/H3A/M4</v>
          </cell>
          <cell r="H4395" t="str">
            <v>EA</v>
          </cell>
          <cell r="I4395">
            <v>72</v>
          </cell>
          <cell r="J4395">
            <v>0.2205464523</v>
          </cell>
          <cell r="K4395">
            <v>0.23899999999999999</v>
          </cell>
          <cell r="L4395">
            <v>15.8793445656</v>
          </cell>
          <cell r="M4395">
            <v>1964</v>
          </cell>
          <cell r="N4395">
            <v>0.2279526972</v>
          </cell>
          <cell r="O4395">
            <v>0.23899999999999999</v>
          </cell>
          <cell r="P4395">
            <v>-1.10473028E-2</v>
          </cell>
          <cell r="Q4395">
            <v>447.69909730080002</v>
          </cell>
          <cell r="R4395">
            <v>-939</v>
          </cell>
        </row>
        <row r="4396">
          <cell r="E4396" t="str">
            <v>SHT0000993</v>
          </cell>
          <cell r="F4396" t="str">
            <v>底座支架总成</v>
          </cell>
          <cell r="G4396" t="str">
            <v>M4左舵</v>
          </cell>
          <cell r="H4396" t="str">
            <v>EA</v>
          </cell>
          <cell r="I4396">
            <v>5</v>
          </cell>
          <cell r="J4396">
            <v>23.3348297195</v>
          </cell>
          <cell r="K4396">
            <v>25.287299999999998</v>
          </cell>
          <cell r="L4396">
            <v>116.67414859749999</v>
          </cell>
          <cell r="M4396">
            <v>150</v>
          </cell>
          <cell r="N4396">
            <v>25.287299999999998</v>
          </cell>
          <cell r="O4396">
            <v>25.287299999999998</v>
          </cell>
          <cell r="P4396">
            <v>0</v>
          </cell>
          <cell r="Q4396">
            <v>3793.0949999999998</v>
          </cell>
          <cell r="R4396">
            <v>-155</v>
          </cell>
        </row>
        <row r="4397">
          <cell r="E4397" t="str">
            <v>SHT0000995</v>
          </cell>
          <cell r="F4397" t="str">
            <v>防尘罩</v>
          </cell>
          <cell r="G4397" t="str">
            <v>M4机械</v>
          </cell>
          <cell r="H4397" t="str">
            <v>EA</v>
          </cell>
          <cell r="I4397">
            <v>41</v>
          </cell>
          <cell r="J4397">
            <v>21.4257648639</v>
          </cell>
          <cell r="K4397">
            <v>23.218499999999999</v>
          </cell>
          <cell r="L4397">
            <v>878.45635941989997</v>
          </cell>
          <cell r="M4397">
            <v>59</v>
          </cell>
          <cell r="N4397">
            <v>23.218499999999999</v>
          </cell>
          <cell r="O4397">
            <v>23.218499999999999</v>
          </cell>
          <cell r="P4397">
            <v>0</v>
          </cell>
          <cell r="Q4397">
            <v>1369.8915</v>
          </cell>
          <cell r="R4397">
            <v>-100</v>
          </cell>
        </row>
        <row r="4398">
          <cell r="E4398" t="str">
            <v>SHT0000998</v>
          </cell>
          <cell r="F4398" t="str">
            <v>调角器右下连接板</v>
          </cell>
          <cell r="G4398" t="str">
            <v>一汽</v>
          </cell>
          <cell r="H4398" t="str">
            <v>EA</v>
          </cell>
          <cell r="I4398">
            <v>289</v>
          </cell>
          <cell r="J4398">
            <v>2.9436953254999998</v>
          </cell>
          <cell r="K4398">
            <v>3.19</v>
          </cell>
          <cell r="L4398">
            <v>850.72794906950003</v>
          </cell>
          <cell r="M4398">
            <v>0</v>
          </cell>
          <cell r="N4398">
            <v>3.0425485528</v>
          </cell>
          <cell r="O4398">
            <v>3.19</v>
          </cell>
          <cell r="P4398">
            <v>-0.1474514472</v>
          </cell>
          <cell r="Q4398">
            <v>0</v>
          </cell>
          <cell r="R4398">
            <v>0</v>
          </cell>
        </row>
        <row r="4399">
          <cell r="E4399" t="str">
            <v>SHT0000999</v>
          </cell>
          <cell r="F4399" t="str">
            <v>调角器左下连接板</v>
          </cell>
          <cell r="G4399" t="str">
            <v>一汽</v>
          </cell>
          <cell r="H4399" t="str">
            <v>EA</v>
          </cell>
          <cell r="I4399">
            <v>479</v>
          </cell>
          <cell r="J4399">
            <v>2.9436953254999998</v>
          </cell>
          <cell r="K4399">
            <v>3.19</v>
          </cell>
          <cell r="L4399">
            <v>1410.0300609144999</v>
          </cell>
          <cell r="M4399">
            <v>0</v>
          </cell>
          <cell r="N4399">
            <v>3.0425485528</v>
          </cell>
          <cell r="O4399">
            <v>3.19</v>
          </cell>
          <cell r="P4399">
            <v>-0.1474514472</v>
          </cell>
          <cell r="Q4399">
            <v>0</v>
          </cell>
          <cell r="R4399">
            <v>0</v>
          </cell>
        </row>
        <row r="4400">
          <cell r="E4400" t="str">
            <v>SHT0001001</v>
          </cell>
          <cell r="F4400" t="str">
            <v>左旁侧板</v>
          </cell>
          <cell r="G4400" t="str">
            <v>一汽升降器</v>
          </cell>
          <cell r="H4400" t="str">
            <v>EA</v>
          </cell>
          <cell r="I4400">
            <v>14</v>
          </cell>
          <cell r="J4400">
            <v>2.9150888819</v>
          </cell>
          <cell r="K4400">
            <v>3.1589999999999998</v>
          </cell>
          <cell r="L4400">
            <v>40.811244346599999</v>
          </cell>
          <cell r="M4400">
            <v>0</v>
          </cell>
          <cell r="N4400">
            <v>3.0129814665999999</v>
          </cell>
          <cell r="O4400">
            <v>3.1589999999999998</v>
          </cell>
          <cell r="P4400">
            <v>-0.14601853340000001</v>
          </cell>
          <cell r="Q4400">
            <v>0</v>
          </cell>
          <cell r="R4400">
            <v>0</v>
          </cell>
        </row>
        <row r="4401">
          <cell r="E4401" t="str">
            <v>SHT0001004</v>
          </cell>
          <cell r="F4401" t="str">
            <v>进口气阀</v>
          </cell>
          <cell r="G4401" t="str">
            <v>一汽</v>
          </cell>
          <cell r="H4401" t="str">
            <v>EA</v>
          </cell>
          <cell r="I4401">
            <v>173</v>
          </cell>
          <cell r="J4401">
            <v>0.92278850329999995</v>
          </cell>
          <cell r="K4401">
            <v>1</v>
          </cell>
          <cell r="L4401">
            <v>159.64241107090001</v>
          </cell>
          <cell r="M4401">
            <v>0</v>
          </cell>
          <cell r="N4401">
            <v>0.95377697579999998</v>
          </cell>
          <cell r="O4401">
            <v>1</v>
          </cell>
          <cell r="P4401">
            <v>-4.6223024199999997E-2</v>
          </cell>
          <cell r="Q4401">
            <v>0</v>
          </cell>
          <cell r="R4401">
            <v>0</v>
          </cell>
        </row>
        <row r="4402">
          <cell r="E4402" t="str">
            <v>SHT0001005</v>
          </cell>
          <cell r="F4402" t="str">
            <v>涡簧</v>
          </cell>
          <cell r="G4402" t="str">
            <v>H4A/X3000/一汽</v>
          </cell>
          <cell r="H4402" t="str">
            <v>EA</v>
          </cell>
          <cell r="I4402">
            <v>1694</v>
          </cell>
          <cell r="J4402">
            <v>2.242376063</v>
          </cell>
          <cell r="K4402">
            <v>2.4300000000000002</v>
          </cell>
          <cell r="L4402">
            <v>3798.5850507219998</v>
          </cell>
          <cell r="M4402">
            <v>16500</v>
          </cell>
          <cell r="N4402">
            <v>2.3176780512000001</v>
          </cell>
          <cell r="O4402">
            <v>2.4300000000000002</v>
          </cell>
          <cell r="P4402">
            <v>-0.1123219488</v>
          </cell>
          <cell r="Q4402">
            <v>38241.687844799999</v>
          </cell>
          <cell r="R4402">
            <v>-15767</v>
          </cell>
        </row>
        <row r="4403">
          <cell r="E4403" t="str">
            <v>SHT0001006</v>
          </cell>
          <cell r="F4403" t="str">
            <v>前罩壳固定片</v>
          </cell>
          <cell r="G4403" t="str">
            <v>一汽升降器</v>
          </cell>
          <cell r="H4403" t="str">
            <v>EA</v>
          </cell>
          <cell r="I4403">
            <v>64</v>
          </cell>
          <cell r="J4403">
            <v>0.40897986469999997</v>
          </cell>
          <cell r="K4403">
            <v>0.44319999999999998</v>
          </cell>
          <cell r="L4403">
            <v>26.174711340799998</v>
          </cell>
          <cell r="M4403">
            <v>0</v>
          </cell>
          <cell r="N4403">
            <v>0.42271395569999998</v>
          </cell>
          <cell r="O4403">
            <v>0.44319999999999998</v>
          </cell>
          <cell r="P4403">
            <v>-2.0486044299999999E-2</v>
          </cell>
          <cell r="Q4403">
            <v>0</v>
          </cell>
          <cell r="R4403">
            <v>0</v>
          </cell>
        </row>
        <row r="4404">
          <cell r="E4404" t="str">
            <v>SHT0001007</v>
          </cell>
          <cell r="F4404" t="str">
            <v>角度限位片</v>
          </cell>
          <cell r="G4404" t="str">
            <v>H4A/X3000</v>
          </cell>
          <cell r="H4404" t="str">
            <v>EA</v>
          </cell>
          <cell r="I4404">
            <v>2441</v>
          </cell>
          <cell r="J4404">
            <v>0.28634127259999997</v>
          </cell>
          <cell r="K4404">
            <v>0.31030000000000002</v>
          </cell>
          <cell r="L4404">
            <v>698.95904641660002</v>
          </cell>
          <cell r="M4404">
            <v>4000</v>
          </cell>
          <cell r="N4404">
            <v>0.29595699559999999</v>
          </cell>
          <cell r="O4404">
            <v>0.31030000000000002</v>
          </cell>
          <cell r="P4404">
            <v>-1.43430044E-2</v>
          </cell>
          <cell r="Q4404">
            <v>1183.8279824000001</v>
          </cell>
          <cell r="R4404">
            <v>-5502</v>
          </cell>
        </row>
        <row r="4405">
          <cell r="E4405" t="str">
            <v>SHT0001008</v>
          </cell>
          <cell r="F4405" t="str">
            <v>左右罩壳中间固定片</v>
          </cell>
          <cell r="H4405" t="str">
            <v>EA</v>
          </cell>
          <cell r="I4405">
            <v>0</v>
          </cell>
          <cell r="J4405">
            <v>9.8500000000000004E-2</v>
          </cell>
          <cell r="K4405">
            <v>9.8500000000000004E-2</v>
          </cell>
          <cell r="L4405">
            <v>0</v>
          </cell>
          <cell r="M4405">
            <v>1000</v>
          </cell>
          <cell r="N4405">
            <v>9.8500000000000004E-2</v>
          </cell>
          <cell r="O4405">
            <v>9.8500000000000004E-2</v>
          </cell>
          <cell r="P4405">
            <v>0</v>
          </cell>
          <cell r="Q4405">
            <v>98.5</v>
          </cell>
          <cell r="R4405">
            <v>-1000</v>
          </cell>
        </row>
        <row r="4406">
          <cell r="E4406" t="str">
            <v>SHT0001009</v>
          </cell>
          <cell r="F4406" t="str">
            <v>左右罩壳前固定片</v>
          </cell>
          <cell r="G4406" t="str">
            <v>一汽升降器</v>
          </cell>
          <cell r="H4406" t="str">
            <v>EA</v>
          </cell>
          <cell r="I4406">
            <v>1484</v>
          </cell>
          <cell r="J4406">
            <v>0.13629586190000001</v>
          </cell>
          <cell r="K4406">
            <v>0.1477</v>
          </cell>
          <cell r="L4406">
            <v>202.26305905960001</v>
          </cell>
          <cell r="M4406">
            <v>2000</v>
          </cell>
          <cell r="N4406">
            <v>0.14087285929999999</v>
          </cell>
          <cell r="O4406">
            <v>0.1477</v>
          </cell>
          <cell r="P4406">
            <v>-6.8271406999999996E-3</v>
          </cell>
          <cell r="Q4406">
            <v>281.74571859999998</v>
          </cell>
          <cell r="R4406">
            <v>-1788</v>
          </cell>
        </row>
        <row r="4407">
          <cell r="E4407" t="str">
            <v>SHT0001010</v>
          </cell>
          <cell r="F4407" t="str">
            <v>右加强板</v>
          </cell>
          <cell r="G4407" t="str">
            <v>一汽升降器</v>
          </cell>
          <cell r="H4407" t="str">
            <v>EA</v>
          </cell>
          <cell r="I4407">
            <v>6</v>
          </cell>
          <cell r="J4407">
            <v>1.9638784926999999</v>
          </cell>
          <cell r="K4407">
            <v>2.1282000000000001</v>
          </cell>
          <cell r="L4407">
            <v>11.783270956200001</v>
          </cell>
          <cell r="M4407">
            <v>12</v>
          </cell>
          <cell r="N4407">
            <v>2.1282000000000001</v>
          </cell>
          <cell r="O4407">
            <v>2.1282000000000001</v>
          </cell>
          <cell r="P4407">
            <v>0</v>
          </cell>
          <cell r="Q4407">
            <v>25.538399999999999</v>
          </cell>
          <cell r="R4407">
            <v>-18</v>
          </cell>
        </row>
        <row r="4408">
          <cell r="E4408" t="str">
            <v>SHT0001013</v>
          </cell>
          <cell r="F4408" t="str">
            <v>绞架紧固套</v>
          </cell>
          <cell r="H4408" t="str">
            <v>EA</v>
          </cell>
          <cell r="I4408">
            <v>2852</v>
          </cell>
          <cell r="J4408">
            <v>0.99375093920000002</v>
          </cell>
          <cell r="K4408">
            <v>1.0769</v>
          </cell>
          <cell r="L4408">
            <v>2834.1776785983998</v>
          </cell>
          <cell r="M4408">
            <v>10800</v>
          </cell>
          <cell r="N4408">
            <v>1.0271224252</v>
          </cell>
          <cell r="O4408">
            <v>1.0769</v>
          </cell>
          <cell r="P4408">
            <v>-4.9777574800000002E-2</v>
          </cell>
          <cell r="Q4408">
            <v>11092.92219216</v>
          </cell>
          <cell r="R4408">
            <v>-10651</v>
          </cell>
        </row>
        <row r="4409">
          <cell r="E4409" t="str">
            <v>SHT0001019</v>
          </cell>
          <cell r="F4409" t="str">
            <v>调角器右下连接板</v>
          </cell>
          <cell r="G4409" t="str">
            <v>H4A</v>
          </cell>
          <cell r="H4409" t="str">
            <v>EA</v>
          </cell>
          <cell r="I4409">
            <v>535</v>
          </cell>
          <cell r="J4409">
            <v>3.0379120316999999</v>
          </cell>
          <cell r="K4409">
            <v>3.2921</v>
          </cell>
          <cell r="L4409">
            <v>1625.2829369594999</v>
          </cell>
          <cell r="M4409">
            <v>0</v>
          </cell>
          <cell r="N4409">
            <v>3.2921</v>
          </cell>
          <cell r="O4409">
            <v>3.2921</v>
          </cell>
          <cell r="P4409">
            <v>0</v>
          </cell>
          <cell r="Q4409">
            <v>0</v>
          </cell>
          <cell r="R4409">
            <v>-535</v>
          </cell>
        </row>
        <row r="4410">
          <cell r="E4410" t="str">
            <v>SHT0001020</v>
          </cell>
          <cell r="F4410" t="str">
            <v>调角器右上连接板</v>
          </cell>
          <cell r="G4410" t="str">
            <v>H4A/X3000/一汽</v>
          </cell>
          <cell r="H4410" t="str">
            <v>EA</v>
          </cell>
          <cell r="I4410">
            <v>-287</v>
          </cell>
          <cell r="J4410">
            <v>1.8320120155999999</v>
          </cell>
          <cell r="K4410">
            <v>1.9853000000000001</v>
          </cell>
          <cell r="L4410">
            <v>-525.78744847719997</v>
          </cell>
          <cell r="M4410">
            <v>3291</v>
          </cell>
          <cell r="N4410">
            <v>1.8935334301</v>
          </cell>
          <cell r="O4410">
            <v>1.9853000000000001</v>
          </cell>
          <cell r="P4410">
            <v>-9.1766569899999997E-2</v>
          </cell>
          <cell r="Q4410">
            <v>6231.6185184591004</v>
          </cell>
          <cell r="R4410">
            <v>-2755</v>
          </cell>
        </row>
        <row r="4411">
          <cell r="E4411" t="str">
            <v>SHT0001021</v>
          </cell>
          <cell r="F4411" t="str">
            <v>调角器左下连接板</v>
          </cell>
          <cell r="G4411" t="str">
            <v>H4A</v>
          </cell>
          <cell r="H4411" t="str">
            <v>EA</v>
          </cell>
          <cell r="I4411">
            <v>1310</v>
          </cell>
          <cell r="J4411">
            <v>3.0379120316999999</v>
          </cell>
          <cell r="K4411">
            <v>3.2921</v>
          </cell>
          <cell r="L4411">
            <v>3979.6647615269999</v>
          </cell>
          <cell r="M4411">
            <v>0</v>
          </cell>
          <cell r="N4411">
            <v>3.1399291819999999</v>
          </cell>
          <cell r="O4411">
            <v>3.2921</v>
          </cell>
          <cell r="P4411">
            <v>-0.15217081800000001</v>
          </cell>
          <cell r="Q4411">
            <v>0</v>
          </cell>
          <cell r="R4411">
            <v>0</v>
          </cell>
        </row>
        <row r="4412">
          <cell r="E4412" t="str">
            <v>SHT0001022</v>
          </cell>
          <cell r="F4412" t="str">
            <v>调角器左上连接板</v>
          </cell>
          <cell r="G4412" t="str">
            <v>H4A/X3000/一汽</v>
          </cell>
          <cell r="H4412" t="str">
            <v>EA</v>
          </cell>
          <cell r="I4412">
            <v>0</v>
          </cell>
          <cell r="J4412">
            <v>1.9853000000000001</v>
          </cell>
          <cell r="K4412">
            <v>1.9853000000000001</v>
          </cell>
          <cell r="L4412">
            <v>0</v>
          </cell>
          <cell r="M4412">
            <v>2836</v>
          </cell>
          <cell r="N4412">
            <v>1.8935334301</v>
          </cell>
          <cell r="O4412">
            <v>1.9853000000000001</v>
          </cell>
          <cell r="P4412">
            <v>-9.1766569899999997E-2</v>
          </cell>
          <cell r="Q4412">
            <v>5370.0608077635998</v>
          </cell>
          <cell r="R4412">
            <v>-2760</v>
          </cell>
        </row>
        <row r="4413">
          <cell r="E4413" t="str">
            <v>SHT0001023</v>
          </cell>
          <cell r="F4413" t="str">
            <v>安全带卷收器固定板</v>
          </cell>
          <cell r="G4413" t="str">
            <v>2.0平台座框</v>
          </cell>
          <cell r="H4413" t="str">
            <v>EA</v>
          </cell>
          <cell r="I4413">
            <v>3319</v>
          </cell>
          <cell r="J4413">
            <v>4.5022851075999997</v>
          </cell>
          <cell r="K4413">
            <v>4.8789999999999996</v>
          </cell>
          <cell r="L4413">
            <v>14943.084272124401</v>
          </cell>
          <cell r="M4413">
            <v>2700</v>
          </cell>
          <cell r="N4413">
            <v>4.6534778649000001</v>
          </cell>
          <cell r="O4413">
            <v>4.8789999999999996</v>
          </cell>
          <cell r="P4413">
            <v>-0.22552213509999999</v>
          </cell>
          <cell r="Q4413">
            <v>12564.390235229999</v>
          </cell>
          <cell r="R4413">
            <v>-3961</v>
          </cell>
        </row>
        <row r="4414">
          <cell r="E4414" t="str">
            <v>SHT0001044</v>
          </cell>
          <cell r="F4414" t="str">
            <v>司机调角器解锁手柄</v>
          </cell>
          <cell r="G4414" t="str">
            <v>H4A/X3000</v>
          </cell>
          <cell r="H4414" t="str">
            <v>EA</v>
          </cell>
          <cell r="I4414">
            <v>3000</v>
          </cell>
          <cell r="J4414">
            <v>0.4998745322</v>
          </cell>
          <cell r="K4414">
            <v>0.54169999999999996</v>
          </cell>
          <cell r="L4414">
            <v>1499.6235965999999</v>
          </cell>
          <cell r="M4414">
            <v>0</v>
          </cell>
          <cell r="N4414">
            <v>0.51666098780000003</v>
          </cell>
          <cell r="O4414">
            <v>0.54169999999999996</v>
          </cell>
          <cell r="P4414">
            <v>-2.5039012199999999E-2</v>
          </cell>
          <cell r="Q4414">
            <v>0</v>
          </cell>
          <cell r="R4414">
            <v>0</v>
          </cell>
        </row>
        <row r="4415">
          <cell r="E4415" t="str">
            <v>SHT0001047</v>
          </cell>
          <cell r="F4415" t="str">
            <v>安全带固定板固定钣金件</v>
          </cell>
          <cell r="H4415" t="str">
            <v>EA</v>
          </cell>
          <cell r="I4415">
            <v>1330</v>
          </cell>
          <cell r="J4415">
            <v>0.1661019306</v>
          </cell>
          <cell r="K4415">
            <v>0.18</v>
          </cell>
          <cell r="L4415">
            <v>220.91556769799999</v>
          </cell>
          <cell r="M4415">
            <v>0</v>
          </cell>
          <cell r="N4415">
            <v>0.17167985559999999</v>
          </cell>
          <cell r="O4415">
            <v>0.18</v>
          </cell>
          <cell r="P4415">
            <v>-8.3201443999999999E-3</v>
          </cell>
          <cell r="Q4415">
            <v>0</v>
          </cell>
          <cell r="R4415">
            <v>0</v>
          </cell>
        </row>
        <row r="4416">
          <cell r="E4416" t="str">
            <v>SHT0001050</v>
          </cell>
          <cell r="F4416" t="str">
            <v>罩壳前固定钣金件右</v>
          </cell>
          <cell r="G4416" t="str">
            <v>座框</v>
          </cell>
          <cell r="H4416" t="str">
            <v>EA</v>
          </cell>
          <cell r="I4416">
            <v>164</v>
          </cell>
          <cell r="J4416">
            <v>0.32565206279999998</v>
          </cell>
          <cell r="K4416">
            <v>0.35289999999999999</v>
          </cell>
          <cell r="L4416">
            <v>53.4069382992</v>
          </cell>
          <cell r="M4416">
            <v>700</v>
          </cell>
          <cell r="N4416">
            <v>0.35289999999999999</v>
          </cell>
          <cell r="O4416">
            <v>0.35289999999999999</v>
          </cell>
          <cell r="P4416">
            <v>0</v>
          </cell>
          <cell r="Q4416">
            <v>247.03</v>
          </cell>
          <cell r="R4416">
            <v>-864</v>
          </cell>
        </row>
        <row r="4417">
          <cell r="E4417" t="str">
            <v>SHT0001051</v>
          </cell>
          <cell r="F4417" t="str">
            <v>罩壳前固定钣金件左</v>
          </cell>
          <cell r="G4417" t="str">
            <v>座框</v>
          </cell>
          <cell r="H4417" t="str">
            <v>EA</v>
          </cell>
          <cell r="I4417">
            <v>905</v>
          </cell>
          <cell r="J4417">
            <v>0.3407857943</v>
          </cell>
          <cell r="K4417">
            <v>0.36930000000000002</v>
          </cell>
          <cell r="L4417">
            <v>308.41114384150001</v>
          </cell>
          <cell r="M4417">
            <v>794</v>
          </cell>
          <cell r="N4417">
            <v>0.35222983720000001</v>
          </cell>
          <cell r="O4417">
            <v>0.36930000000000002</v>
          </cell>
          <cell r="P4417">
            <v>-1.70701628E-2</v>
          </cell>
          <cell r="Q4417">
            <v>279.67049073679999</v>
          </cell>
          <cell r="R4417">
            <v>-894</v>
          </cell>
        </row>
        <row r="4418">
          <cell r="E4418" t="str">
            <v>SHT0001053</v>
          </cell>
          <cell r="F4418" t="str">
            <v>主驾左星盘 2534832X有轴</v>
          </cell>
          <cell r="G4418" t="str">
            <v>H4A/X3000</v>
          </cell>
          <cell r="H4418" t="str">
            <v>EA</v>
          </cell>
          <cell r="I4418">
            <v>4456</v>
          </cell>
          <cell r="J4418">
            <v>19.470837419599999</v>
          </cell>
          <cell r="K4418">
            <v>21.1</v>
          </cell>
          <cell r="L4418">
            <v>86762.051541737601</v>
          </cell>
          <cell r="M4418">
            <v>0</v>
          </cell>
          <cell r="N4418">
            <v>20.1246941894</v>
          </cell>
          <cell r="O4418">
            <v>21.1</v>
          </cell>
          <cell r="P4418">
            <v>-0.97530581059999999</v>
          </cell>
          <cell r="Q4418">
            <v>0</v>
          </cell>
          <cell r="R4418">
            <v>-4430</v>
          </cell>
        </row>
        <row r="4419">
          <cell r="E4419" t="str">
            <v>SHT0001058</v>
          </cell>
          <cell r="F4419" t="str">
            <v>仰角调节机构手柄钣金件</v>
          </cell>
          <cell r="G4419" t="str">
            <v>座框</v>
          </cell>
          <cell r="H4419" t="str">
            <v>EA</v>
          </cell>
          <cell r="I4419">
            <v>847</v>
          </cell>
          <cell r="J4419">
            <v>0.23337321250000001</v>
          </cell>
          <cell r="K4419">
            <v>0.25290000000000001</v>
          </cell>
          <cell r="L4419">
            <v>197.6671109875</v>
          </cell>
          <cell r="M4419">
            <v>4000</v>
          </cell>
          <cell r="N4419">
            <v>0.2412101972</v>
          </cell>
          <cell r="O4419">
            <v>0.25290000000000001</v>
          </cell>
          <cell r="P4419">
            <v>-1.1689802799999999E-2</v>
          </cell>
          <cell r="Q4419">
            <v>964.84078880000004</v>
          </cell>
          <cell r="R4419">
            <v>-3530</v>
          </cell>
        </row>
        <row r="4420">
          <cell r="E4420" t="str">
            <v>SHT0001059</v>
          </cell>
          <cell r="F4420" t="str">
            <v>仰角调节机构钣金件2</v>
          </cell>
          <cell r="G4420" t="str">
            <v>X3000副驾座框/H4</v>
          </cell>
          <cell r="H4420" t="str">
            <v>EA</v>
          </cell>
          <cell r="I4420">
            <v>328</v>
          </cell>
          <cell r="J4420">
            <v>0.1135952648</v>
          </cell>
          <cell r="K4420">
            <v>0.1231</v>
          </cell>
          <cell r="L4420">
            <v>37.259246854399997</v>
          </cell>
          <cell r="M4420">
            <v>0</v>
          </cell>
          <cell r="N4420">
            <v>0.1174099457</v>
          </cell>
          <cell r="O4420">
            <v>0.1231</v>
          </cell>
          <cell r="P4420">
            <v>-5.6900542999999996E-3</v>
          </cell>
          <cell r="Q4420">
            <v>0</v>
          </cell>
          <cell r="R4420">
            <v>0</v>
          </cell>
        </row>
        <row r="4421">
          <cell r="E4421" t="str">
            <v>SHT0001060</v>
          </cell>
          <cell r="F4421" t="str">
            <v>仰角调节机构轴套</v>
          </cell>
          <cell r="G4421" t="str">
            <v>座框</v>
          </cell>
          <cell r="H4421" t="str">
            <v>EA</v>
          </cell>
          <cell r="I4421">
            <v>1631</v>
          </cell>
          <cell r="J4421">
            <v>0.18935620089999999</v>
          </cell>
          <cell r="K4421">
            <v>0.20519999999999999</v>
          </cell>
          <cell r="L4421">
            <v>308.83996366790001</v>
          </cell>
          <cell r="M4421">
            <v>4100</v>
          </cell>
          <cell r="N4421">
            <v>0.19571503539999999</v>
          </cell>
          <cell r="O4421">
            <v>0.20519999999999999</v>
          </cell>
          <cell r="P4421">
            <v>-9.4849645999999996E-3</v>
          </cell>
          <cell r="Q4421">
            <v>802.43164514</v>
          </cell>
          <cell r="R4421">
            <v>-3899</v>
          </cell>
        </row>
        <row r="4422">
          <cell r="E4422" t="str">
            <v>SHT0001061</v>
          </cell>
          <cell r="F4422" t="str">
            <v>仰角调节机构阶梯轴</v>
          </cell>
          <cell r="G4422" t="str">
            <v>X3000副驾座框/H4</v>
          </cell>
          <cell r="H4422" t="str">
            <v>EA</v>
          </cell>
          <cell r="I4422">
            <v>58</v>
          </cell>
          <cell r="J4422">
            <v>0.41654673040000001</v>
          </cell>
          <cell r="K4422">
            <v>0.45140000000000002</v>
          </cell>
          <cell r="L4422">
            <v>24.159710363199999</v>
          </cell>
          <cell r="M4422">
            <v>0</v>
          </cell>
          <cell r="N4422">
            <v>0.4305349269</v>
          </cell>
          <cell r="O4422">
            <v>0.45140000000000002</v>
          </cell>
          <cell r="P4422">
            <v>-2.0865073099999999E-2</v>
          </cell>
          <cell r="Q4422">
            <v>0</v>
          </cell>
          <cell r="R4422">
            <v>0</v>
          </cell>
        </row>
        <row r="4423">
          <cell r="E4423" t="str">
            <v>SHT0001062</v>
          </cell>
          <cell r="F4423" t="str">
            <v>滑轨总成</v>
          </cell>
          <cell r="G4423" t="str">
            <v>欧曼延伸/M4</v>
          </cell>
          <cell r="H4423" t="str">
            <v>EA</v>
          </cell>
          <cell r="I4423">
            <v>438.35</v>
          </cell>
          <cell r="J4423">
            <v>36.911540131999999</v>
          </cell>
          <cell r="K4423">
            <v>40</v>
          </cell>
          <cell r="L4423">
            <v>16180.173616862199</v>
          </cell>
          <cell r="M4423">
            <v>23</v>
          </cell>
          <cell r="N4423">
            <v>38.151079031999998</v>
          </cell>
          <cell r="O4423">
            <v>40</v>
          </cell>
          <cell r="P4423">
            <v>-1.8489209680000001</v>
          </cell>
          <cell r="Q4423">
            <v>877.47481773599998</v>
          </cell>
          <cell r="R4423">
            <v>-176.35</v>
          </cell>
        </row>
        <row r="4424">
          <cell r="E4424" t="str">
            <v>SHT0001065</v>
          </cell>
          <cell r="F4424" t="str">
            <v>右旋转钣金</v>
          </cell>
          <cell r="H4424" t="str">
            <v>EA</v>
          </cell>
          <cell r="I4424">
            <v>227</v>
          </cell>
          <cell r="J4424">
            <v>0.78437022779999999</v>
          </cell>
          <cell r="K4424">
            <v>0.85</v>
          </cell>
          <cell r="L4424">
            <v>178.05204171060001</v>
          </cell>
          <cell r="M4424">
            <v>842</v>
          </cell>
          <cell r="N4424">
            <v>0.81071042940000004</v>
          </cell>
          <cell r="O4424">
            <v>0.85</v>
          </cell>
          <cell r="P4424">
            <v>-3.9289570599999997E-2</v>
          </cell>
          <cell r="Q4424">
            <v>682.6181815548</v>
          </cell>
          <cell r="R4424">
            <v>-841</v>
          </cell>
        </row>
        <row r="4425">
          <cell r="E4425" t="str">
            <v>SHT0001066</v>
          </cell>
          <cell r="F4425" t="str">
            <v>左旋转钣金</v>
          </cell>
          <cell r="H4425" t="str">
            <v>EA</v>
          </cell>
          <cell r="I4425">
            <v>263</v>
          </cell>
          <cell r="J4425">
            <v>0.78437022779999999</v>
          </cell>
          <cell r="K4425">
            <v>0.85</v>
          </cell>
          <cell r="L4425">
            <v>206.2893699114</v>
          </cell>
          <cell r="M4425">
            <v>851</v>
          </cell>
          <cell r="N4425">
            <v>0.81071042940000004</v>
          </cell>
          <cell r="O4425">
            <v>0.85</v>
          </cell>
          <cell r="P4425">
            <v>-3.9289570599999997E-2</v>
          </cell>
          <cell r="Q4425">
            <v>689.91457541939997</v>
          </cell>
          <cell r="R4425">
            <v>-850</v>
          </cell>
        </row>
        <row r="4426">
          <cell r="E4426" t="str">
            <v>SHT0001067</v>
          </cell>
          <cell r="F4426" t="str">
            <v>减震器拉带</v>
          </cell>
          <cell r="G4426" t="str">
            <v>1.0平台气囊</v>
          </cell>
          <cell r="H4426" t="str">
            <v>EA</v>
          </cell>
          <cell r="I4426">
            <v>65</v>
          </cell>
          <cell r="J4426">
            <v>1.1477643404</v>
          </cell>
          <cell r="K4426">
            <v>1.2438</v>
          </cell>
          <cell r="L4426">
            <v>74.604682126</v>
          </cell>
          <cell r="M4426">
            <v>738</v>
          </cell>
          <cell r="N4426">
            <v>1.1863078025</v>
          </cell>
          <cell r="O4426">
            <v>1.2438</v>
          </cell>
          <cell r="P4426">
            <v>-5.7492197500000002E-2</v>
          </cell>
          <cell r="Q4426">
            <v>875.49515824499997</v>
          </cell>
          <cell r="R4426">
            <v>-770</v>
          </cell>
        </row>
        <row r="4427">
          <cell r="E4427" t="str">
            <v>SHT0001068</v>
          </cell>
          <cell r="F4427" t="str">
            <v>气阀固定座固定钣金件</v>
          </cell>
          <cell r="H4427" t="str">
            <v>EA</v>
          </cell>
          <cell r="I4427">
            <v>26</v>
          </cell>
          <cell r="J4427">
            <v>0.39356929670000002</v>
          </cell>
          <cell r="K4427">
            <v>0.42649999999999999</v>
          </cell>
          <cell r="L4427">
            <v>10.232801714200001</v>
          </cell>
          <cell r="M4427">
            <v>1200</v>
          </cell>
          <cell r="N4427">
            <v>0.40678588020000001</v>
          </cell>
          <cell r="O4427">
            <v>0.42649999999999999</v>
          </cell>
          <cell r="P4427">
            <v>-1.9714119799999999E-2</v>
          </cell>
          <cell r="Q4427">
            <v>488.14305624000002</v>
          </cell>
          <cell r="R4427">
            <v>-826</v>
          </cell>
        </row>
        <row r="4428">
          <cell r="E4428" t="str">
            <v>SHT0001069</v>
          </cell>
          <cell r="F4428" t="str">
            <v>升降操作手柄（前）</v>
          </cell>
          <cell r="G4428" t="str">
            <v>H3000/H3A</v>
          </cell>
          <cell r="H4428" t="str">
            <v>EA</v>
          </cell>
          <cell r="I4428">
            <v>44</v>
          </cell>
          <cell r="J4428">
            <v>1.1092840598</v>
          </cell>
          <cell r="K4428">
            <v>1.2020999999999999</v>
          </cell>
          <cell r="L4428">
            <v>48.808498631200003</v>
          </cell>
          <cell r="M4428">
            <v>720</v>
          </cell>
          <cell r="N4428">
            <v>1.1465353026</v>
          </cell>
          <cell r="O4428">
            <v>1.2020999999999999</v>
          </cell>
          <cell r="P4428">
            <v>-5.5564697400000002E-2</v>
          </cell>
          <cell r="Q4428">
            <v>825.50541787199995</v>
          </cell>
          <cell r="R4428">
            <v>-757</v>
          </cell>
        </row>
        <row r="4429">
          <cell r="E4429" t="str">
            <v>SHT0001073</v>
          </cell>
          <cell r="F4429" t="str">
            <v>连动杆 F2535030X</v>
          </cell>
          <cell r="G4429" t="str">
            <v>H4A/X3000</v>
          </cell>
          <cell r="H4429" t="str">
            <v>EA</v>
          </cell>
          <cell r="I4429">
            <v>9754</v>
          </cell>
          <cell r="J4429">
            <v>3.6911540131999998</v>
          </cell>
          <cell r="K4429">
            <v>4</v>
          </cell>
          <cell r="L4429">
            <v>36003.516244752798</v>
          </cell>
          <cell r="M4429">
            <v>0</v>
          </cell>
          <cell r="N4429">
            <v>3.8151079031999999</v>
          </cell>
          <cell r="O4429">
            <v>4</v>
          </cell>
          <cell r="P4429">
            <v>-0.18489209679999999</v>
          </cell>
          <cell r="Q4429">
            <v>0</v>
          </cell>
          <cell r="R4429">
            <v>-2439</v>
          </cell>
        </row>
        <row r="4430">
          <cell r="E4430" t="str">
            <v>SHT0001074</v>
          </cell>
          <cell r="F4430" t="str">
            <v>副驾左星盘 122087X无轴</v>
          </cell>
          <cell r="G4430" t="str">
            <v>H4A/X3000/一汽</v>
          </cell>
          <cell r="H4430" t="str">
            <v>EA</v>
          </cell>
          <cell r="I4430">
            <v>129</v>
          </cell>
          <cell r="J4430">
            <v>17.163866161400001</v>
          </cell>
          <cell r="K4430">
            <v>18.600000000000001</v>
          </cell>
          <cell r="L4430">
            <v>2214.1387348205999</v>
          </cell>
          <cell r="M4430">
            <v>0</v>
          </cell>
          <cell r="N4430">
            <v>17.740251749900001</v>
          </cell>
          <cell r="O4430">
            <v>18.600000000000001</v>
          </cell>
          <cell r="P4430">
            <v>-0.8597482501</v>
          </cell>
          <cell r="Q4430">
            <v>0</v>
          </cell>
          <cell r="R4430">
            <v>0</v>
          </cell>
        </row>
        <row r="4431">
          <cell r="E4431" t="str">
            <v>SHT0001075</v>
          </cell>
          <cell r="F4431" t="str">
            <v>主驾右星盘 1222086X无轴</v>
          </cell>
          <cell r="G4431" t="str">
            <v>H4A/X3000/一汽</v>
          </cell>
          <cell r="H4431" t="str">
            <v>EA</v>
          </cell>
          <cell r="I4431">
            <v>5616</v>
          </cell>
          <cell r="J4431">
            <v>17.163866161400001</v>
          </cell>
          <cell r="K4431">
            <v>18.600000000000001</v>
          </cell>
          <cell r="L4431">
            <v>96392.272362422402</v>
          </cell>
          <cell r="M4431">
            <v>0</v>
          </cell>
          <cell r="N4431">
            <v>17.740251749900001</v>
          </cell>
          <cell r="O4431">
            <v>18.600000000000001</v>
          </cell>
          <cell r="P4431">
            <v>-0.8597482501</v>
          </cell>
          <cell r="Q4431">
            <v>0</v>
          </cell>
          <cell r="R4431">
            <v>-2439</v>
          </cell>
        </row>
        <row r="4432">
          <cell r="E4432" t="str">
            <v>SHT0001076</v>
          </cell>
          <cell r="F4432" t="str">
            <v>副驾右星盘 2534834X有轴</v>
          </cell>
          <cell r="G4432" t="str">
            <v>H4A/X3000</v>
          </cell>
          <cell r="H4432" t="str">
            <v>EA</v>
          </cell>
          <cell r="I4432">
            <v>189</v>
          </cell>
          <cell r="J4432">
            <v>19.470837419599999</v>
          </cell>
          <cell r="K4432">
            <v>21.1</v>
          </cell>
          <cell r="L4432">
            <v>3679.9882723044002</v>
          </cell>
          <cell r="M4432">
            <v>0</v>
          </cell>
          <cell r="N4432">
            <v>20.1246941894</v>
          </cell>
          <cell r="O4432">
            <v>21.1</v>
          </cell>
          <cell r="P4432">
            <v>-0.97530581059999999</v>
          </cell>
          <cell r="Q4432">
            <v>0</v>
          </cell>
          <cell r="R4432">
            <v>0</v>
          </cell>
        </row>
        <row r="4433">
          <cell r="E4433" t="str">
            <v>SHT0001082</v>
          </cell>
          <cell r="F4433" t="str">
            <v>罩壳固定片</v>
          </cell>
          <cell r="G4433" t="str">
            <v>H4A/X3000</v>
          </cell>
          <cell r="H4433" t="str">
            <v>EA</v>
          </cell>
          <cell r="I4433">
            <v>4659</v>
          </cell>
          <cell r="J4433">
            <v>9.0894667600000006E-2</v>
          </cell>
          <cell r="K4433">
            <v>9.8500000000000004E-2</v>
          </cell>
          <cell r="L4433">
            <v>423.47825634840001</v>
          </cell>
          <cell r="M4433">
            <v>8000</v>
          </cell>
          <cell r="N4433">
            <v>9.3947032099999994E-2</v>
          </cell>
          <cell r="O4433">
            <v>9.8500000000000004E-2</v>
          </cell>
          <cell r="P4433">
            <v>-4.5529678999999997E-3</v>
          </cell>
          <cell r="Q4433">
            <v>751.57625680000001</v>
          </cell>
          <cell r="R4433">
            <v>-10527</v>
          </cell>
        </row>
        <row r="4434">
          <cell r="E4434" t="str">
            <v>SHT0001085</v>
          </cell>
          <cell r="F4434" t="str">
            <v>阻尼器下支架总成</v>
          </cell>
          <cell r="G4434" t="str">
            <v>2.0平台外绞架</v>
          </cell>
          <cell r="H4434" t="str">
            <v>EA</v>
          </cell>
          <cell r="I4434">
            <v>3322</v>
          </cell>
          <cell r="J4434">
            <v>1.0207886423999999</v>
          </cell>
          <cell r="K4434">
            <v>1.1062000000000001</v>
          </cell>
          <cell r="L4434">
            <v>3391.0598700527999</v>
          </cell>
          <cell r="M4434">
            <v>2800</v>
          </cell>
          <cell r="N4434">
            <v>1.0550680906000001</v>
          </cell>
          <cell r="O4434">
            <v>1.1062000000000001</v>
          </cell>
          <cell r="P4434">
            <v>-5.1131909400000002E-2</v>
          </cell>
          <cell r="Q4434">
            <v>2954.1906536800002</v>
          </cell>
          <cell r="R4434">
            <v>-4576</v>
          </cell>
        </row>
        <row r="4435">
          <cell r="E4435" t="str">
            <v>SHT0001086</v>
          </cell>
          <cell r="F4435" t="str">
            <v>涡簧右固定片</v>
          </cell>
          <cell r="G4435" t="str">
            <v>H4A/X3000/一汽</v>
          </cell>
          <cell r="H4435" t="str">
            <v>EA</v>
          </cell>
          <cell r="I4435">
            <v>2625</v>
          </cell>
          <cell r="J4435">
            <v>0.18178933520000001</v>
          </cell>
          <cell r="K4435">
            <v>0.19700000000000001</v>
          </cell>
          <cell r="L4435">
            <v>477.19700490000002</v>
          </cell>
          <cell r="M4435">
            <v>4000</v>
          </cell>
          <cell r="N4435">
            <v>0.18789406419999999</v>
          </cell>
          <cell r="O4435">
            <v>0.19700000000000001</v>
          </cell>
          <cell r="P4435">
            <v>-9.1059357999999993E-3</v>
          </cell>
          <cell r="Q4435">
            <v>751.57625680000001</v>
          </cell>
          <cell r="R4435">
            <v>-5683</v>
          </cell>
        </row>
        <row r="4436">
          <cell r="E4436" t="str">
            <v>SHT0001087</v>
          </cell>
          <cell r="F4436" t="str">
            <v>涡簧左固定片</v>
          </cell>
          <cell r="G4436" t="str">
            <v>H4A/X3000/一汽</v>
          </cell>
          <cell r="H4436" t="str">
            <v>EA</v>
          </cell>
          <cell r="I4436">
            <v>3760</v>
          </cell>
          <cell r="J4436">
            <v>0.18178933520000001</v>
          </cell>
          <cell r="K4436">
            <v>0.19700000000000001</v>
          </cell>
          <cell r="L4436">
            <v>683.52790035199996</v>
          </cell>
          <cell r="M4436">
            <v>4000</v>
          </cell>
          <cell r="N4436">
            <v>0.18789406419999999</v>
          </cell>
          <cell r="O4436">
            <v>0.19700000000000001</v>
          </cell>
          <cell r="P4436">
            <v>-9.1059357999999993E-3</v>
          </cell>
          <cell r="Q4436">
            <v>751.57625680000001</v>
          </cell>
          <cell r="R4436">
            <v>-4844</v>
          </cell>
        </row>
        <row r="4437">
          <cell r="E4437" t="str">
            <v>SHT0001088</v>
          </cell>
          <cell r="F4437" t="str">
            <v>上框内支撑柱</v>
          </cell>
          <cell r="H4437" t="str">
            <v>EA</v>
          </cell>
          <cell r="I4437">
            <v>5868</v>
          </cell>
          <cell r="J4437">
            <v>0.4589950015</v>
          </cell>
          <cell r="K4437">
            <v>0.49740000000000001</v>
          </cell>
          <cell r="L4437">
            <v>2693.3826688019999</v>
          </cell>
          <cell r="M4437">
            <v>24800</v>
          </cell>
          <cell r="N4437">
            <v>0.47440866780000002</v>
          </cell>
          <cell r="O4437">
            <v>0.49740000000000001</v>
          </cell>
          <cell r="P4437">
            <v>-2.2991332199999999E-2</v>
          </cell>
          <cell r="Q4437">
            <v>11765.334961439999</v>
          </cell>
          <cell r="R4437">
            <v>-24319</v>
          </cell>
        </row>
        <row r="4438">
          <cell r="E4438" t="str">
            <v>SHT0001090</v>
          </cell>
          <cell r="F4438" t="str">
            <v>下框前连接立柱</v>
          </cell>
          <cell r="G4438" t="str">
            <v>H4</v>
          </cell>
          <cell r="H4438" t="str">
            <v>EA</v>
          </cell>
          <cell r="I4438">
            <v>584</v>
          </cell>
          <cell r="J4438">
            <v>1.1071616463</v>
          </cell>
          <cell r="K4438">
            <v>1.1998</v>
          </cell>
          <cell r="L4438">
            <v>646.5824014392</v>
          </cell>
          <cell r="M4438">
            <v>0</v>
          </cell>
          <cell r="N4438">
            <v>1.1443416155999999</v>
          </cell>
          <cell r="O4438">
            <v>1.1998</v>
          </cell>
          <cell r="P4438">
            <v>-5.5458384399999998E-2</v>
          </cell>
          <cell r="Q4438">
            <v>0</v>
          </cell>
          <cell r="R4438">
            <v>0</v>
          </cell>
        </row>
        <row r="4439">
          <cell r="E4439" t="str">
            <v>SHT0001092</v>
          </cell>
          <cell r="F4439" t="str">
            <v>下限位缓冲块</v>
          </cell>
          <cell r="G4439" t="str">
            <v>H4</v>
          </cell>
          <cell r="H4439" t="str">
            <v>EA</v>
          </cell>
          <cell r="I4439">
            <v>3</v>
          </cell>
          <cell r="J4439">
            <v>0.73500104290000001</v>
          </cell>
          <cell r="K4439">
            <v>0.79649999999999999</v>
          </cell>
          <cell r="L4439">
            <v>2.2050031287</v>
          </cell>
          <cell r="M4439">
            <v>0</v>
          </cell>
          <cell r="N4439">
            <v>0.75968336120000002</v>
          </cell>
          <cell r="O4439">
            <v>0.79649999999999999</v>
          </cell>
          <cell r="P4439">
            <v>-3.6816638800000002E-2</v>
          </cell>
          <cell r="Q4439">
            <v>0</v>
          </cell>
          <cell r="R4439">
            <v>0</v>
          </cell>
        </row>
        <row r="4440">
          <cell r="E4440" t="str">
            <v>SHT0001093</v>
          </cell>
          <cell r="F4440" t="str">
            <v>减震器拉带总成</v>
          </cell>
          <cell r="G4440" t="str">
            <v>H4</v>
          </cell>
          <cell r="H4440" t="str">
            <v>EA</v>
          </cell>
          <cell r="I4440">
            <v>330</v>
          </cell>
          <cell r="J4440">
            <v>1.3008549531</v>
          </cell>
          <cell r="K4440">
            <v>1.4097</v>
          </cell>
          <cell r="L4440">
            <v>429.28213452300002</v>
          </cell>
          <cell r="M4440">
            <v>0</v>
          </cell>
          <cell r="N4440">
            <v>1.3445394027999999</v>
          </cell>
          <cell r="O4440">
            <v>1.4097</v>
          </cell>
          <cell r="P4440">
            <v>-6.5160597200000003E-2</v>
          </cell>
          <cell r="Q4440">
            <v>0</v>
          </cell>
          <cell r="R4440">
            <v>0</v>
          </cell>
        </row>
        <row r="4441">
          <cell r="E4441" t="str">
            <v>SHT0001097</v>
          </cell>
          <cell r="F4441" t="str">
            <v>下框右侧纵梁</v>
          </cell>
          <cell r="G4441" t="str">
            <v>H3000</v>
          </cell>
          <cell r="H4441" t="str">
            <v>EA</v>
          </cell>
          <cell r="I4441">
            <v>0</v>
          </cell>
          <cell r="J4441">
            <v>4.0171000000000001</v>
          </cell>
          <cell r="K4441">
            <v>4.0171000000000001</v>
          </cell>
          <cell r="L4441">
            <v>0</v>
          </cell>
          <cell r="M4441">
            <v>600</v>
          </cell>
          <cell r="N4441">
            <v>3.8314174895000002</v>
          </cell>
          <cell r="O4441">
            <v>4.0171000000000001</v>
          </cell>
          <cell r="P4441">
            <v>-0.18568251050000001</v>
          </cell>
          <cell r="Q4441">
            <v>2298.8504936999998</v>
          </cell>
          <cell r="R4441">
            <v>-510</v>
          </cell>
        </row>
        <row r="4442">
          <cell r="E4442" t="str">
            <v>SHT0001098</v>
          </cell>
          <cell r="F4442" t="str">
            <v>下框左侧纵梁</v>
          </cell>
          <cell r="G4442" t="str">
            <v>H3000</v>
          </cell>
          <cell r="H4442" t="str">
            <v>EA</v>
          </cell>
          <cell r="I4442">
            <v>45</v>
          </cell>
          <cell r="J4442">
            <v>3.7069336966000002</v>
          </cell>
          <cell r="K4442">
            <v>4.0171000000000001</v>
          </cell>
          <cell r="L4442">
            <v>166.812016347</v>
          </cell>
          <cell r="M4442">
            <v>600</v>
          </cell>
          <cell r="N4442">
            <v>3.8314174895000002</v>
          </cell>
          <cell r="O4442">
            <v>4.0171000000000001</v>
          </cell>
          <cell r="P4442">
            <v>-0.18568251050000001</v>
          </cell>
          <cell r="Q4442">
            <v>2298.8504936999998</v>
          </cell>
          <cell r="R4442">
            <v>-593</v>
          </cell>
        </row>
        <row r="4443">
          <cell r="E4443" t="str">
            <v>SHT0001099</v>
          </cell>
          <cell r="F4443" t="str">
            <v>下框后横梁</v>
          </cell>
          <cell r="G4443" t="str">
            <v>1.0平台气囊</v>
          </cell>
          <cell r="H4443" t="str">
            <v>EA</v>
          </cell>
          <cell r="I4443">
            <v>0</v>
          </cell>
          <cell r="J4443">
            <v>3.1282000000000001</v>
          </cell>
          <cell r="K4443">
            <v>3.1282000000000001</v>
          </cell>
          <cell r="L4443">
            <v>0</v>
          </cell>
          <cell r="M4443">
            <v>100</v>
          </cell>
          <cell r="N4443">
            <v>3.1282000000000001</v>
          </cell>
          <cell r="O4443">
            <v>3.1282000000000001</v>
          </cell>
          <cell r="P4443">
            <v>0</v>
          </cell>
          <cell r="Q4443">
            <v>312.82</v>
          </cell>
          <cell r="R4443">
            <v>-100</v>
          </cell>
        </row>
        <row r="4444">
          <cell r="E4444" t="str">
            <v>SHT0001101</v>
          </cell>
          <cell r="F4444" t="str">
            <v>减震器拉带</v>
          </cell>
          <cell r="G4444" t="str">
            <v>一汽</v>
          </cell>
          <cell r="H4444" t="str">
            <v>EA</v>
          </cell>
          <cell r="I4444">
            <v>0</v>
          </cell>
          <cell r="J4444">
            <v>1.0863</v>
          </cell>
          <cell r="K4444">
            <v>1.0863</v>
          </cell>
          <cell r="L4444">
            <v>0</v>
          </cell>
          <cell r="M4444">
            <v>52</v>
          </cell>
          <cell r="N4444">
            <v>1.0360879288</v>
          </cell>
          <cell r="O4444">
            <v>1.0863</v>
          </cell>
          <cell r="P4444">
            <v>-5.02120712E-2</v>
          </cell>
          <cell r="Q4444">
            <v>53.876572297599999</v>
          </cell>
          <cell r="R4444">
            <v>0</v>
          </cell>
        </row>
        <row r="4445">
          <cell r="E4445" t="str">
            <v>SHT0001102</v>
          </cell>
          <cell r="F4445" t="str">
            <v>支撑连杆板1衬套</v>
          </cell>
          <cell r="G4445" t="str">
            <v>升降器</v>
          </cell>
          <cell r="H4445" t="str">
            <v>EA</v>
          </cell>
          <cell r="I4445">
            <v>284</v>
          </cell>
          <cell r="J4445">
            <v>6.8840022299999998E-2</v>
          </cell>
          <cell r="K4445">
            <v>7.46E-2</v>
          </cell>
          <cell r="L4445">
            <v>19.550566333199999</v>
          </cell>
          <cell r="M4445">
            <v>6850</v>
          </cell>
          <cell r="N4445">
            <v>7.1151762399999999E-2</v>
          </cell>
          <cell r="O4445">
            <v>7.46E-2</v>
          </cell>
          <cell r="P4445">
            <v>-3.4482376E-3</v>
          </cell>
          <cell r="Q4445">
            <v>487.38957243999999</v>
          </cell>
          <cell r="R4445">
            <v>-6911</v>
          </cell>
        </row>
        <row r="4446">
          <cell r="E4446" t="str">
            <v>SHT0001103</v>
          </cell>
          <cell r="F4446" t="str">
            <v>定位片</v>
          </cell>
          <cell r="H4446" t="str">
            <v>EA</v>
          </cell>
          <cell r="I4446">
            <v>2983</v>
          </cell>
          <cell r="J4446">
            <v>0.106028399</v>
          </cell>
          <cell r="K4446">
            <v>0.1149</v>
          </cell>
          <cell r="L4446">
            <v>316.28271421699998</v>
          </cell>
          <cell r="M4446">
            <v>0</v>
          </cell>
          <cell r="N4446">
            <v>0.10958897450000001</v>
          </cell>
          <cell r="O4446">
            <v>0.1149</v>
          </cell>
          <cell r="P4446">
            <v>-5.3110255000000002E-3</v>
          </cell>
          <cell r="Q4446">
            <v>0</v>
          </cell>
          <cell r="R4446">
            <v>-1563</v>
          </cell>
        </row>
        <row r="4447">
          <cell r="E4447" t="str">
            <v>SHT0001104</v>
          </cell>
          <cell r="F4447" t="str">
            <v>安全带限位板</v>
          </cell>
          <cell r="H4447" t="str">
            <v>EA</v>
          </cell>
          <cell r="I4447">
            <v>13400</v>
          </cell>
          <cell r="J4447">
            <v>0.35961067969999999</v>
          </cell>
          <cell r="K4447">
            <v>0.38969999999999999</v>
          </cell>
          <cell r="L4447">
            <v>4818.7831079799998</v>
          </cell>
          <cell r="M4447">
            <v>3200</v>
          </cell>
          <cell r="N4447">
            <v>0.37168688750000001</v>
          </cell>
          <cell r="O4447">
            <v>0.38969999999999999</v>
          </cell>
          <cell r="P4447">
            <v>-1.8013112500000001E-2</v>
          </cell>
          <cell r="Q4447">
            <v>1189.39804</v>
          </cell>
          <cell r="R4447">
            <v>-11600</v>
          </cell>
        </row>
        <row r="4448">
          <cell r="E4448" t="str">
            <v>SHT0001107</v>
          </cell>
          <cell r="F4448" t="str">
            <v>手轮连接杆</v>
          </cell>
          <cell r="G4448" t="str">
            <v>机械侧调</v>
          </cell>
          <cell r="H4448" t="str">
            <v>EA</v>
          </cell>
          <cell r="I4448">
            <v>-793</v>
          </cell>
          <cell r="J4448">
            <v>3.4604568873999999</v>
          </cell>
          <cell r="K4448">
            <v>3.75</v>
          </cell>
          <cell r="L4448">
            <v>-2744.1423117081999</v>
          </cell>
          <cell r="M4448">
            <v>0</v>
          </cell>
          <cell r="N4448">
            <v>3.5766636591999998</v>
          </cell>
          <cell r="O4448">
            <v>3.75</v>
          </cell>
          <cell r="P4448">
            <v>-0.17333634079999999</v>
          </cell>
          <cell r="Q4448">
            <v>0</v>
          </cell>
          <cell r="R4448">
            <v>-255</v>
          </cell>
        </row>
        <row r="4449">
          <cell r="E4449" t="str">
            <v>SHT0001108</v>
          </cell>
          <cell r="F4449" t="str">
            <v>调节臂2</v>
          </cell>
          <cell r="G4449" t="str">
            <v>机械侧调</v>
          </cell>
          <cell r="H4449" t="str">
            <v>EA</v>
          </cell>
          <cell r="I4449">
            <v>1</v>
          </cell>
          <cell r="J4449">
            <v>0.82764900860000001</v>
          </cell>
          <cell r="K4449">
            <v>0.89690000000000003</v>
          </cell>
          <cell r="L4449">
            <v>0.82764900860000001</v>
          </cell>
          <cell r="M4449">
            <v>629</v>
          </cell>
          <cell r="N4449">
            <v>0.85544256959999998</v>
          </cell>
          <cell r="O4449">
            <v>0.89690000000000003</v>
          </cell>
          <cell r="P4449">
            <v>-4.1457430400000002E-2</v>
          </cell>
          <cell r="Q4449">
            <v>538.07337627840002</v>
          </cell>
          <cell r="R4449">
            <v>-609</v>
          </cell>
        </row>
        <row r="4450">
          <cell r="E4450" t="str">
            <v>SHT0001109</v>
          </cell>
          <cell r="F4450" t="str">
            <v>调节臂1</v>
          </cell>
          <cell r="G4450" t="str">
            <v>机械侧调</v>
          </cell>
          <cell r="H4450" t="str">
            <v>EA</v>
          </cell>
          <cell r="I4450">
            <v>7</v>
          </cell>
          <cell r="J4450">
            <v>0.60904041220000005</v>
          </cell>
          <cell r="K4450">
            <v>0.66</v>
          </cell>
          <cell r="L4450">
            <v>4.2632828853999998</v>
          </cell>
          <cell r="M4450">
            <v>629</v>
          </cell>
          <cell r="N4450">
            <v>0.62949280399999996</v>
          </cell>
          <cell r="O4450">
            <v>0.66</v>
          </cell>
          <cell r="P4450">
            <v>-3.0507196E-2</v>
          </cell>
          <cell r="Q4450">
            <v>395.95097371600002</v>
          </cell>
          <cell r="R4450">
            <v>-609</v>
          </cell>
        </row>
        <row r="4451">
          <cell r="E4451" t="str">
            <v>SHT0001112</v>
          </cell>
          <cell r="F4451" t="str">
            <v>牵引板组件</v>
          </cell>
          <cell r="G4451" t="str">
            <v>机械减震</v>
          </cell>
          <cell r="H4451" t="str">
            <v>EA</v>
          </cell>
          <cell r="I4451">
            <v>312</v>
          </cell>
          <cell r="J4451">
            <v>1.2286006133</v>
          </cell>
          <cell r="K4451">
            <v>1.3313999999999999</v>
          </cell>
          <cell r="L4451">
            <v>383.3233913496</v>
          </cell>
          <cell r="M4451">
            <v>289</v>
          </cell>
          <cell r="N4451">
            <v>1.2698586655999999</v>
          </cell>
          <cell r="O4451">
            <v>1.3313999999999999</v>
          </cell>
          <cell r="P4451">
            <v>-6.1541334400000001E-2</v>
          </cell>
          <cell r="Q4451">
            <v>366.98915435840001</v>
          </cell>
          <cell r="R4451">
            <v>-440</v>
          </cell>
        </row>
        <row r="4452">
          <cell r="E4452" t="str">
            <v>SHT0001113</v>
          </cell>
          <cell r="F4452" t="str">
            <v>前挂簧板</v>
          </cell>
          <cell r="G4452" t="str">
            <v>机械减震</v>
          </cell>
          <cell r="H4452" t="str">
            <v>EA</v>
          </cell>
          <cell r="I4452">
            <v>1403</v>
          </cell>
          <cell r="J4452">
            <v>0.40547326839999998</v>
          </cell>
          <cell r="K4452">
            <v>0.43940000000000001</v>
          </cell>
          <cell r="L4452">
            <v>568.87899556519994</v>
          </cell>
          <cell r="M4452">
            <v>0</v>
          </cell>
          <cell r="N4452">
            <v>0.41908960319999999</v>
          </cell>
          <cell r="O4452">
            <v>0.43940000000000001</v>
          </cell>
          <cell r="P4452">
            <v>-2.0310396800000002E-2</v>
          </cell>
          <cell r="Q4452">
            <v>0</v>
          </cell>
          <cell r="R4452">
            <v>-1200</v>
          </cell>
        </row>
        <row r="4453">
          <cell r="E4453" t="str">
            <v>SHT0001115</v>
          </cell>
          <cell r="F4453" t="str">
            <v>右围框接头组件</v>
          </cell>
          <cell r="G4453" t="str">
            <v>升降器</v>
          </cell>
          <cell r="H4453" t="str">
            <v>EA</v>
          </cell>
          <cell r="I4453">
            <v>779</v>
          </cell>
          <cell r="J4453">
            <v>1.1284780607</v>
          </cell>
          <cell r="K4453">
            <v>1.2229000000000001</v>
          </cell>
          <cell r="L4453">
            <v>879.08440928530001</v>
          </cell>
          <cell r="M4453">
            <v>1800</v>
          </cell>
          <cell r="N4453">
            <v>1.1663738637000001</v>
          </cell>
          <cell r="O4453">
            <v>1.2229000000000001</v>
          </cell>
          <cell r="P4453">
            <v>-5.6526136300000002E-2</v>
          </cell>
          <cell r="Q4453">
            <v>2099.4729546600001</v>
          </cell>
          <cell r="R4453">
            <v>-1401</v>
          </cell>
        </row>
        <row r="4454">
          <cell r="E4454" t="str">
            <v>SHT0001117</v>
          </cell>
          <cell r="F4454" t="str">
            <v>绞架连接轴</v>
          </cell>
          <cell r="G4454" t="str">
            <v>1.0平台气囊</v>
          </cell>
          <cell r="H4454" t="str">
            <v>EA</v>
          </cell>
          <cell r="I4454">
            <v>1177</v>
          </cell>
          <cell r="J4454">
            <v>0.69679759880000003</v>
          </cell>
          <cell r="K4454">
            <v>0.75509999999999999</v>
          </cell>
          <cell r="L4454">
            <v>820.13077378759999</v>
          </cell>
          <cell r="M4454">
            <v>400</v>
          </cell>
          <cell r="N4454">
            <v>0.72019699439999996</v>
          </cell>
          <cell r="O4454">
            <v>0.75509999999999999</v>
          </cell>
          <cell r="P4454">
            <v>-3.4903005600000002E-2</v>
          </cell>
          <cell r="Q4454">
            <v>288.07879775999999</v>
          </cell>
          <cell r="R4454">
            <v>-617</v>
          </cell>
        </row>
        <row r="4455">
          <cell r="E4455" t="str">
            <v>SHT0001118</v>
          </cell>
          <cell r="F4455" t="str">
            <v>上框前横梁</v>
          </cell>
          <cell r="G4455" t="str">
            <v>1.0平台气囊</v>
          </cell>
          <cell r="H4455" t="str">
            <v>EA</v>
          </cell>
          <cell r="I4455">
            <v>430</v>
          </cell>
          <cell r="J4455">
            <v>2.5599998659000001</v>
          </cell>
          <cell r="K4455">
            <v>2.7742</v>
          </cell>
          <cell r="L4455">
            <v>1100.7999423369999</v>
          </cell>
          <cell r="M4455">
            <v>1050</v>
          </cell>
          <cell r="N4455">
            <v>2.6459680862999999</v>
          </cell>
          <cell r="O4455">
            <v>2.7742</v>
          </cell>
          <cell r="P4455">
            <v>-0.12823191370000001</v>
          </cell>
          <cell r="Q4455">
            <v>2778.2664906149998</v>
          </cell>
          <cell r="R4455">
            <v>-961</v>
          </cell>
        </row>
        <row r="4456">
          <cell r="E4456" t="str">
            <v>SHT0001119</v>
          </cell>
          <cell r="F4456" t="str">
            <v>上框右纵梁</v>
          </cell>
          <cell r="G4456" t="str">
            <v>1.0平台气囊</v>
          </cell>
          <cell r="H4456" t="str">
            <v>EA</v>
          </cell>
          <cell r="I4456">
            <v>197</v>
          </cell>
          <cell r="J4456">
            <v>2.2556642175000001</v>
          </cell>
          <cell r="K4456">
            <v>2.4443999999999999</v>
          </cell>
          <cell r="L4456">
            <v>444.36585084749998</v>
          </cell>
          <cell r="M4456">
            <v>880</v>
          </cell>
          <cell r="N4456">
            <v>2.3314124396000002</v>
          </cell>
          <cell r="O4456">
            <v>2.4443999999999999</v>
          </cell>
          <cell r="P4456">
            <v>-0.11298756040000001</v>
          </cell>
          <cell r="Q4456">
            <v>2051.6429468480001</v>
          </cell>
          <cell r="R4456">
            <v>-992</v>
          </cell>
        </row>
        <row r="4457">
          <cell r="E4457" t="str">
            <v>SHT0001120</v>
          </cell>
          <cell r="F4457" t="str">
            <v>上框左纵梁</v>
          </cell>
          <cell r="G4457" t="str">
            <v>1.0平台气囊</v>
          </cell>
          <cell r="H4457" t="str">
            <v>EA</v>
          </cell>
          <cell r="I4457">
            <v>248</v>
          </cell>
          <cell r="J4457">
            <v>2.2556642175000001</v>
          </cell>
          <cell r="K4457">
            <v>2.4443999999999999</v>
          </cell>
          <cell r="L4457">
            <v>559.40472594000005</v>
          </cell>
          <cell r="M4457">
            <v>880</v>
          </cell>
          <cell r="N4457">
            <v>2.3314124396000002</v>
          </cell>
          <cell r="O4457">
            <v>2.4443999999999999</v>
          </cell>
          <cell r="P4457">
            <v>-0.11298756040000001</v>
          </cell>
          <cell r="Q4457">
            <v>2051.6429468480001</v>
          </cell>
          <cell r="R4457">
            <v>-991</v>
          </cell>
        </row>
        <row r="4458">
          <cell r="E4458" t="str">
            <v>SHT0001121</v>
          </cell>
          <cell r="F4458" t="str">
            <v>防尘罩</v>
          </cell>
          <cell r="G4458" t="str">
            <v>H3A</v>
          </cell>
          <cell r="H4458" t="str">
            <v>EA</v>
          </cell>
          <cell r="I4458">
            <v>7</v>
          </cell>
          <cell r="J4458">
            <v>21.4257648639</v>
          </cell>
          <cell r="K4458">
            <v>23.218499999999999</v>
          </cell>
          <cell r="L4458">
            <v>149.98035404730001</v>
          </cell>
          <cell r="M4458">
            <v>78</v>
          </cell>
          <cell r="N4458">
            <v>22.145270712599999</v>
          </cell>
          <cell r="O4458">
            <v>23.218499999999999</v>
          </cell>
          <cell r="P4458">
            <v>-1.0732292874</v>
          </cell>
          <cell r="Q4458">
            <v>1727.3311155828001</v>
          </cell>
          <cell r="R4458">
            <v>-80</v>
          </cell>
        </row>
        <row r="4459">
          <cell r="E4459" t="str">
            <v>SHT0001123</v>
          </cell>
          <cell r="F4459" t="str">
            <v>罩壳固定支架</v>
          </cell>
          <cell r="G4459" t="str">
            <v>欧曼延伸</v>
          </cell>
          <cell r="H4459" t="str">
            <v>EA</v>
          </cell>
          <cell r="I4459">
            <v>765</v>
          </cell>
          <cell r="J4459">
            <v>0.1742224694</v>
          </cell>
          <cell r="K4459">
            <v>0.1888</v>
          </cell>
          <cell r="L4459">
            <v>133.28018909100001</v>
          </cell>
          <cell r="M4459">
            <v>0</v>
          </cell>
          <cell r="N4459">
            <v>0.18007309299999999</v>
          </cell>
          <cell r="O4459">
            <v>0.1888</v>
          </cell>
          <cell r="P4459">
            <v>-8.7269070000000008E-3</v>
          </cell>
          <cell r="Q4459">
            <v>0</v>
          </cell>
          <cell r="R4459">
            <v>0</v>
          </cell>
        </row>
        <row r="4460">
          <cell r="E4460" t="str">
            <v>SHT0001126</v>
          </cell>
          <cell r="F4460" t="str">
            <v>后升降齿板</v>
          </cell>
          <cell r="G4460" t="str">
            <v>升降器</v>
          </cell>
          <cell r="H4460" t="str">
            <v>EA</v>
          </cell>
          <cell r="I4460">
            <v>291</v>
          </cell>
          <cell r="J4460">
            <v>1.093135261</v>
          </cell>
          <cell r="K4460">
            <v>1.1846000000000001</v>
          </cell>
          <cell r="L4460">
            <v>318.10236095099998</v>
          </cell>
          <cell r="M4460">
            <v>800</v>
          </cell>
          <cell r="N4460">
            <v>1.1298442055</v>
          </cell>
          <cell r="O4460">
            <v>1.1846000000000001</v>
          </cell>
          <cell r="P4460">
            <v>-5.4755794500000003E-2</v>
          </cell>
          <cell r="Q4460">
            <v>903.87536439999997</v>
          </cell>
          <cell r="R4460">
            <v>-900</v>
          </cell>
        </row>
        <row r="4461">
          <cell r="E4461" t="str">
            <v>SHT0001127</v>
          </cell>
          <cell r="F4461" t="str">
            <v>前升降齿板</v>
          </cell>
          <cell r="G4461" t="str">
            <v>升降器</v>
          </cell>
          <cell r="H4461" t="str">
            <v>EA</v>
          </cell>
          <cell r="I4461">
            <v>49</v>
          </cell>
          <cell r="J4461">
            <v>1.093135261</v>
          </cell>
          <cell r="K4461">
            <v>1.1846000000000001</v>
          </cell>
          <cell r="L4461">
            <v>53.563627789000002</v>
          </cell>
          <cell r="M4461">
            <v>866</v>
          </cell>
          <cell r="N4461">
            <v>1.1298442055</v>
          </cell>
          <cell r="O4461">
            <v>1.1846000000000001</v>
          </cell>
          <cell r="P4461">
            <v>-5.4755794500000003E-2</v>
          </cell>
          <cell r="Q4461">
            <v>978.44508196300001</v>
          </cell>
          <cell r="R4461">
            <v>-802</v>
          </cell>
        </row>
        <row r="4462">
          <cell r="E4462" t="str">
            <v>SHT0001128</v>
          </cell>
          <cell r="F4462" t="str">
            <v>后安装板（右）</v>
          </cell>
          <cell r="G4462" t="str">
            <v>升降器</v>
          </cell>
          <cell r="H4462" t="str">
            <v>EA</v>
          </cell>
          <cell r="I4462">
            <v>6</v>
          </cell>
          <cell r="J4462">
            <v>1.5694786864000001</v>
          </cell>
          <cell r="K4462">
            <v>1.7008000000000001</v>
          </cell>
          <cell r="L4462">
            <v>9.4168721184000006</v>
          </cell>
          <cell r="M4462">
            <v>498</v>
          </cell>
          <cell r="N4462">
            <v>1.6221838803999999</v>
          </cell>
          <cell r="O4462">
            <v>1.7008000000000001</v>
          </cell>
          <cell r="P4462">
            <v>-7.8616119600000006E-2</v>
          </cell>
          <cell r="Q4462">
            <v>807.84757243920001</v>
          </cell>
          <cell r="R4462">
            <v>-458</v>
          </cell>
        </row>
        <row r="4463">
          <cell r="E4463" t="str">
            <v>SHT0001129</v>
          </cell>
          <cell r="F4463" t="str">
            <v>后安装板（左）</v>
          </cell>
          <cell r="G4463" t="str">
            <v>升降器</v>
          </cell>
          <cell r="H4463" t="str">
            <v>EA</v>
          </cell>
          <cell r="I4463">
            <v>6</v>
          </cell>
          <cell r="J4463">
            <v>1.5694786864000001</v>
          </cell>
          <cell r="K4463">
            <v>1.7008000000000001</v>
          </cell>
          <cell r="L4463">
            <v>9.4168721184000006</v>
          </cell>
          <cell r="M4463">
            <v>505</v>
          </cell>
          <cell r="N4463">
            <v>1.6221838803999999</v>
          </cell>
          <cell r="O4463">
            <v>1.7008000000000001</v>
          </cell>
          <cell r="P4463">
            <v>-7.8616119600000006E-2</v>
          </cell>
          <cell r="Q4463">
            <v>819.20285960199999</v>
          </cell>
          <cell r="R4463">
            <v>-448</v>
          </cell>
        </row>
        <row r="4464">
          <cell r="E4464" t="str">
            <v>SHT0001132</v>
          </cell>
          <cell r="F4464" t="str">
            <v>气阀固定板轴套</v>
          </cell>
          <cell r="H4464" t="str">
            <v>EA</v>
          </cell>
          <cell r="I4464">
            <v>0</v>
          </cell>
          <cell r="J4464">
            <v>0.57440000000000002</v>
          </cell>
          <cell r="K4464">
            <v>0.57440000000000002</v>
          </cell>
          <cell r="L4464">
            <v>0</v>
          </cell>
          <cell r="M4464">
            <v>1791</v>
          </cell>
          <cell r="N4464">
            <v>0.57440000000000002</v>
          </cell>
          <cell r="O4464">
            <v>0.57440000000000002</v>
          </cell>
          <cell r="P4464">
            <v>0</v>
          </cell>
          <cell r="Q4464">
            <v>1028.7503999999999</v>
          </cell>
          <cell r="R4464">
            <v>-1791</v>
          </cell>
        </row>
        <row r="4465">
          <cell r="E4465" t="str">
            <v>SHT0001133</v>
          </cell>
          <cell r="F4465" t="str">
            <v>减震垫支撑板组件</v>
          </cell>
          <cell r="H4465" t="str">
            <v>EA</v>
          </cell>
          <cell r="I4465">
            <v>801</v>
          </cell>
          <cell r="J4465">
            <v>0.55653374629999997</v>
          </cell>
          <cell r="K4465">
            <v>0.60309999999999997</v>
          </cell>
          <cell r="L4465">
            <v>445.78353078629999</v>
          </cell>
          <cell r="M4465">
            <v>12444</v>
          </cell>
          <cell r="N4465">
            <v>0.57522289410000005</v>
          </cell>
          <cell r="O4465">
            <v>0.60309999999999997</v>
          </cell>
          <cell r="P4465">
            <v>-2.7877105900000001E-2</v>
          </cell>
          <cell r="Q4465">
            <v>7158.0736941803998</v>
          </cell>
          <cell r="R4465">
            <v>-11880</v>
          </cell>
        </row>
        <row r="4466">
          <cell r="E4466" t="str">
            <v>SHT0001134</v>
          </cell>
          <cell r="F4466" t="str">
            <v>限位垫片</v>
          </cell>
          <cell r="G4466" t="str">
            <v>重卡</v>
          </cell>
          <cell r="H4466" t="str">
            <v>EA</v>
          </cell>
          <cell r="I4466">
            <v>0</v>
          </cell>
          <cell r="J4466">
            <v>0.46539999999999998</v>
          </cell>
          <cell r="K4466">
            <v>0.46539999999999998</v>
          </cell>
          <cell r="L4466">
            <v>0</v>
          </cell>
          <cell r="M4466">
            <v>30</v>
          </cell>
          <cell r="N4466">
            <v>0.46539999999999998</v>
          </cell>
          <cell r="O4466">
            <v>0.46539999999999998</v>
          </cell>
          <cell r="P4466">
            <v>0</v>
          </cell>
          <cell r="Q4466">
            <v>13.962</v>
          </cell>
          <cell r="R4466">
            <v>-30</v>
          </cell>
        </row>
        <row r="4467">
          <cell r="E4467" t="str">
            <v>SHT0001135</v>
          </cell>
          <cell r="F4467" t="str">
            <v>左围框接头组件</v>
          </cell>
          <cell r="G4467" t="str">
            <v>升降器</v>
          </cell>
          <cell r="H4467" t="str">
            <v>EA</v>
          </cell>
          <cell r="I4467">
            <v>567</v>
          </cell>
          <cell r="J4467">
            <v>1.1499790327999999</v>
          </cell>
          <cell r="K4467">
            <v>1.2462</v>
          </cell>
          <cell r="L4467">
            <v>652.03811159760005</v>
          </cell>
          <cell r="M4467">
            <v>1400</v>
          </cell>
          <cell r="N4467">
            <v>1.1885968672</v>
          </cell>
          <cell r="O4467">
            <v>1.2462</v>
          </cell>
          <cell r="P4467">
            <v>-5.7603132799999998E-2</v>
          </cell>
          <cell r="Q4467">
            <v>1664.03561408</v>
          </cell>
          <cell r="R4467">
            <v>-1401</v>
          </cell>
        </row>
        <row r="4468">
          <cell r="E4468" t="str">
            <v>SHT0001136</v>
          </cell>
          <cell r="F4468" t="str">
            <v>罩壳卡片</v>
          </cell>
          <cell r="H4468" t="str">
            <v>EA</v>
          </cell>
          <cell r="I4468">
            <v>2403</v>
          </cell>
          <cell r="J4468">
            <v>8.1666782500000007E-2</v>
          </cell>
          <cell r="K4468">
            <v>8.8499999999999995E-2</v>
          </cell>
          <cell r="L4468">
            <v>196.2452783475</v>
          </cell>
          <cell r="M4468">
            <v>4500</v>
          </cell>
          <cell r="N4468">
            <v>8.4409262400000004E-2</v>
          </cell>
          <cell r="O4468">
            <v>8.8499999999999995E-2</v>
          </cell>
          <cell r="P4468">
            <v>-4.0907375999999999E-3</v>
          </cell>
          <cell r="Q4468">
            <v>379.84168080000001</v>
          </cell>
          <cell r="R4468">
            <v>-4600</v>
          </cell>
        </row>
        <row r="4469">
          <cell r="E4469" t="str">
            <v>SHT0001137</v>
          </cell>
          <cell r="F4469" t="str">
            <v>左侧升降操作手柄（后）</v>
          </cell>
          <cell r="G4469" t="str">
            <v>升降器</v>
          </cell>
          <cell r="H4469" t="str">
            <v>EA</v>
          </cell>
          <cell r="I4469">
            <v>164</v>
          </cell>
          <cell r="J4469">
            <v>0.80956235389999998</v>
          </cell>
          <cell r="K4469">
            <v>0.87729999999999997</v>
          </cell>
          <cell r="L4469">
            <v>132.76822603959999</v>
          </cell>
          <cell r="M4469">
            <v>475</v>
          </cell>
          <cell r="N4469">
            <v>0.83674854089999995</v>
          </cell>
          <cell r="O4469">
            <v>0.87729999999999997</v>
          </cell>
          <cell r="P4469">
            <v>-4.0551459099999999E-2</v>
          </cell>
          <cell r="Q4469">
            <v>397.45555692750003</v>
          </cell>
          <cell r="R4469">
            <v>-546</v>
          </cell>
        </row>
        <row r="4470">
          <cell r="E4470" t="str">
            <v>SHT0001138</v>
          </cell>
          <cell r="F4470" t="str">
            <v>左侧升降操作手柄（前）</v>
          </cell>
          <cell r="G4470" t="str">
            <v>升降器</v>
          </cell>
          <cell r="H4470" t="str">
            <v>EA</v>
          </cell>
          <cell r="I4470">
            <v>0</v>
          </cell>
          <cell r="J4470">
            <v>0.70189999999999997</v>
          </cell>
          <cell r="K4470">
            <v>0.70189999999999997</v>
          </cell>
          <cell r="L4470">
            <v>0</v>
          </cell>
          <cell r="M4470">
            <v>456</v>
          </cell>
          <cell r="N4470">
            <v>0.66945605929999996</v>
          </cell>
          <cell r="O4470">
            <v>0.70189999999999997</v>
          </cell>
          <cell r="P4470">
            <v>-3.24439407E-2</v>
          </cell>
          <cell r="Q4470">
            <v>305.27196304080002</v>
          </cell>
          <cell r="R4470">
            <v>-446</v>
          </cell>
        </row>
        <row r="4471">
          <cell r="E4471" t="str">
            <v>SHT0001139</v>
          </cell>
          <cell r="F4471" t="str">
            <v>连杆板2（后）左</v>
          </cell>
          <cell r="G4471" t="str">
            <v>后支撑</v>
          </cell>
          <cell r="H4471" t="str">
            <v>EA</v>
          </cell>
          <cell r="I4471">
            <v>933</v>
          </cell>
          <cell r="J4471">
            <v>0.74976565890000002</v>
          </cell>
          <cell r="K4471">
            <v>0.8125</v>
          </cell>
          <cell r="L4471">
            <v>699.53135975370003</v>
          </cell>
          <cell r="M4471">
            <v>400</v>
          </cell>
          <cell r="N4471">
            <v>0.77494379280000003</v>
          </cell>
          <cell r="O4471">
            <v>0.8125</v>
          </cell>
          <cell r="P4471">
            <v>-3.7556207199999997E-2</v>
          </cell>
          <cell r="Q4471">
            <v>309.97751712000002</v>
          </cell>
          <cell r="R4471">
            <v>-635</v>
          </cell>
        </row>
        <row r="4472">
          <cell r="E4472" t="str">
            <v>SHT0001140</v>
          </cell>
          <cell r="F4472" t="str">
            <v>防尘罩固定座</v>
          </cell>
          <cell r="G4472" t="str">
            <v>1.0平台</v>
          </cell>
          <cell r="H4472" t="str">
            <v>EA</v>
          </cell>
          <cell r="I4472">
            <v>129</v>
          </cell>
          <cell r="J4472">
            <v>0.25247493450000003</v>
          </cell>
          <cell r="K4472">
            <v>0.27360000000000001</v>
          </cell>
          <cell r="L4472">
            <v>32.569266550499997</v>
          </cell>
          <cell r="M4472">
            <v>2500</v>
          </cell>
          <cell r="N4472">
            <v>0.27360000000000001</v>
          </cell>
          <cell r="O4472">
            <v>0.27360000000000001</v>
          </cell>
          <cell r="P4472">
            <v>0</v>
          </cell>
          <cell r="Q4472">
            <v>684</v>
          </cell>
          <cell r="R4472">
            <v>-2629</v>
          </cell>
        </row>
        <row r="4473">
          <cell r="E4473" t="str">
            <v>SHT0001141</v>
          </cell>
          <cell r="F4473" t="str">
            <v>连接杆3</v>
          </cell>
          <cell r="G4473" t="str">
            <v>1.0平台气囊</v>
          </cell>
          <cell r="H4473" t="str">
            <v>EA</v>
          </cell>
          <cell r="I4473">
            <v>472</v>
          </cell>
          <cell r="J4473">
            <v>1.9358257221999999</v>
          </cell>
          <cell r="K4473">
            <v>2.0977999999999999</v>
          </cell>
          <cell r="L4473">
            <v>913.7097408784</v>
          </cell>
          <cell r="M4473">
            <v>800</v>
          </cell>
          <cell r="N4473">
            <v>2.0008333398000002</v>
          </cell>
          <cell r="O4473">
            <v>2.0977999999999999</v>
          </cell>
          <cell r="P4473">
            <v>-9.6966660199999999E-2</v>
          </cell>
          <cell r="Q4473">
            <v>1600.6666718399999</v>
          </cell>
          <cell r="R4473">
            <v>-801</v>
          </cell>
        </row>
        <row r="4474">
          <cell r="E4474" t="str">
            <v>SHT0001142</v>
          </cell>
          <cell r="F4474" t="str">
            <v>纵梁焊接组件加强块</v>
          </cell>
          <cell r="G4474" t="str">
            <v>升降器</v>
          </cell>
          <cell r="H4474" t="str">
            <v>EA</v>
          </cell>
          <cell r="I4474">
            <v>2114</v>
          </cell>
          <cell r="J4474">
            <v>0.39424762149999998</v>
          </cell>
          <cell r="K4474">
            <v>0.41619919999999999</v>
          </cell>
          <cell r="L4474">
            <v>833.43947185100001</v>
          </cell>
          <cell r="M4474">
            <v>0</v>
          </cell>
          <cell r="N4474">
            <v>0</v>
          </cell>
          <cell r="O4474">
            <v>0.41619919999999999</v>
          </cell>
          <cell r="P4474">
            <v>-0.41619919999999999</v>
          </cell>
          <cell r="Q4474">
            <v>0</v>
          </cell>
          <cell r="R4474">
            <v>-746</v>
          </cell>
        </row>
        <row r="4475">
          <cell r="E4475" t="str">
            <v>SHT0001143</v>
          </cell>
          <cell r="F4475" t="str">
            <v>升降塑罩</v>
          </cell>
          <cell r="G4475" t="str">
            <v>升降器</v>
          </cell>
          <cell r="H4475" t="str">
            <v>EA</v>
          </cell>
          <cell r="I4475">
            <v>134</v>
          </cell>
          <cell r="J4475">
            <v>0.22193063499999999</v>
          </cell>
          <cell r="K4475">
            <v>0.24049999999999999</v>
          </cell>
          <cell r="L4475">
            <v>29.73870509</v>
          </cell>
          <cell r="M4475">
            <v>1603</v>
          </cell>
          <cell r="N4475">
            <v>0.22938336270000001</v>
          </cell>
          <cell r="O4475">
            <v>0.24049999999999999</v>
          </cell>
          <cell r="P4475">
            <v>-1.1116637299999999E-2</v>
          </cell>
          <cell r="Q4475">
            <v>367.70153040809998</v>
          </cell>
          <cell r="R4475">
            <v>-1635</v>
          </cell>
        </row>
        <row r="4476">
          <cell r="E4476" t="str">
            <v>SHT0001144</v>
          </cell>
          <cell r="F4476" t="str">
            <v>总座主轴</v>
          </cell>
          <cell r="H4476" t="str">
            <v>EA</v>
          </cell>
          <cell r="I4476">
            <v>1116</v>
          </cell>
          <cell r="J4476">
            <v>1.5687404556</v>
          </cell>
          <cell r="K4476">
            <v>1.7</v>
          </cell>
          <cell r="L4476">
            <v>1750.7143484496</v>
          </cell>
          <cell r="M4476">
            <v>5500</v>
          </cell>
          <cell r="N4476">
            <v>1.6214208589000001</v>
          </cell>
          <cell r="O4476">
            <v>1.7</v>
          </cell>
          <cell r="P4476">
            <v>-7.85791411E-2</v>
          </cell>
          <cell r="Q4476">
            <v>8917.8147239499995</v>
          </cell>
          <cell r="R4476">
            <v>-5810</v>
          </cell>
        </row>
        <row r="4477">
          <cell r="E4477" t="str">
            <v>SHT0001145</v>
          </cell>
          <cell r="F4477" t="str">
            <v>挡块</v>
          </cell>
          <cell r="H4477" t="str">
            <v>EA</v>
          </cell>
          <cell r="I4477">
            <v>-37283</v>
          </cell>
          <cell r="J4477">
            <v>1.489085352</v>
          </cell>
          <cell r="K4477">
            <v>1.61368</v>
          </cell>
          <cell r="L4477">
            <v>-55517.569178616002</v>
          </cell>
          <cell r="M4477">
            <v>420</v>
          </cell>
          <cell r="N4477">
            <v>1.5390908302999999</v>
          </cell>
          <cell r="O4477">
            <v>1.61368</v>
          </cell>
          <cell r="P4477">
            <v>-7.4589169699999999E-2</v>
          </cell>
          <cell r="Q4477">
            <v>646.41814872600003</v>
          </cell>
          <cell r="R4477">
            <v>-12656</v>
          </cell>
        </row>
        <row r="4478">
          <cell r="E4478" t="str">
            <v>SHT0001146</v>
          </cell>
          <cell r="F4478" t="str">
            <v>下限位缓冲块组件</v>
          </cell>
          <cell r="G4478" t="str">
            <v>1.0平台</v>
          </cell>
          <cell r="H4478" t="str">
            <v>EA</v>
          </cell>
          <cell r="I4478">
            <v>113</v>
          </cell>
          <cell r="J4478">
            <v>0.57166747780000005</v>
          </cell>
          <cell r="K4478">
            <v>0.61950000000000005</v>
          </cell>
          <cell r="L4478">
            <v>64.598424991399995</v>
          </cell>
          <cell r="M4478">
            <v>100</v>
          </cell>
          <cell r="N4478">
            <v>0.59086483649999999</v>
          </cell>
          <cell r="O4478">
            <v>0.61950000000000005</v>
          </cell>
          <cell r="P4478">
            <v>-2.8635163500000001E-2</v>
          </cell>
          <cell r="Q4478">
            <v>59.086483649999998</v>
          </cell>
          <cell r="R4478">
            <v>-60</v>
          </cell>
        </row>
        <row r="4479">
          <cell r="E4479" t="str">
            <v>SHT0001147</v>
          </cell>
          <cell r="F4479" t="str">
            <v>上限位缓冲块</v>
          </cell>
          <cell r="H4479" t="str">
            <v>EA</v>
          </cell>
          <cell r="I4479">
            <v>595</v>
          </cell>
          <cell r="J4479">
            <v>0.44912116460000001</v>
          </cell>
          <cell r="K4479">
            <v>0.48670000000000002</v>
          </cell>
          <cell r="L4479">
            <v>267.22709293700001</v>
          </cell>
          <cell r="M4479">
            <v>12000</v>
          </cell>
          <cell r="N4479">
            <v>0.46420325410000002</v>
          </cell>
          <cell r="O4479">
            <v>0.48670000000000002</v>
          </cell>
          <cell r="P4479">
            <v>-2.24967459E-2</v>
          </cell>
          <cell r="Q4479">
            <v>5570.4390492000002</v>
          </cell>
          <cell r="R4479">
            <v>-11473</v>
          </cell>
        </row>
        <row r="4480">
          <cell r="E4480" t="str">
            <v>SHT0001149</v>
          </cell>
          <cell r="F4480" t="str">
            <v>连接杆2</v>
          </cell>
          <cell r="G4480" t="str">
            <v>1.0平台/2.0平台</v>
          </cell>
          <cell r="H4480" t="str">
            <v>EA</v>
          </cell>
          <cell r="I4480">
            <v>2886</v>
          </cell>
          <cell r="J4480">
            <v>2.4195514557000002</v>
          </cell>
          <cell r="K4480">
            <v>2.6219999999999999</v>
          </cell>
          <cell r="L4480">
            <v>6982.8255011501997</v>
          </cell>
          <cell r="M4480">
            <v>5840</v>
          </cell>
          <cell r="N4480">
            <v>2.5008032304999999</v>
          </cell>
          <cell r="O4480">
            <v>2.6219999999999999</v>
          </cell>
          <cell r="P4480">
            <v>-0.1211967695</v>
          </cell>
          <cell r="Q4480">
            <v>14604.69086612</v>
          </cell>
          <cell r="R4480">
            <v>-5674</v>
          </cell>
        </row>
        <row r="4481">
          <cell r="E4481" t="str">
            <v>SHT0001150</v>
          </cell>
          <cell r="F4481" t="str">
            <v>尼龙滑块</v>
          </cell>
          <cell r="G4481" t="str">
            <v>升降器</v>
          </cell>
          <cell r="H4481" t="str">
            <v>EA</v>
          </cell>
          <cell r="I4481">
            <v>166</v>
          </cell>
          <cell r="J4481">
            <v>0.19129405669999999</v>
          </cell>
          <cell r="K4481">
            <v>0.20730000000000001</v>
          </cell>
          <cell r="L4481">
            <v>31.754813412200001</v>
          </cell>
          <cell r="M4481">
            <v>3643</v>
          </cell>
          <cell r="N4481">
            <v>0.1977179671</v>
          </cell>
          <cell r="O4481">
            <v>0.20730000000000001</v>
          </cell>
          <cell r="P4481">
            <v>-9.5820329000000006E-3</v>
          </cell>
          <cell r="Q4481">
            <v>720.28655414529999</v>
          </cell>
          <cell r="R4481">
            <v>-3270</v>
          </cell>
        </row>
        <row r="4482">
          <cell r="E4482" t="str">
            <v>SHT0001151</v>
          </cell>
          <cell r="F4482" t="str">
            <v>罩壳圆卡座</v>
          </cell>
          <cell r="H4482" t="str">
            <v>EA</v>
          </cell>
          <cell r="I4482">
            <v>989</v>
          </cell>
          <cell r="J4482">
            <v>0.36108714130000003</v>
          </cell>
          <cell r="K4482">
            <v>0.39129999999999998</v>
          </cell>
          <cell r="L4482">
            <v>357.1151827457</v>
          </cell>
          <cell r="M4482">
            <v>9000</v>
          </cell>
          <cell r="N4482">
            <v>0.37321293059999999</v>
          </cell>
          <cell r="O4482">
            <v>0.39129999999999998</v>
          </cell>
          <cell r="P4482">
            <v>-1.8087069399999999E-2</v>
          </cell>
          <cell r="Q4482">
            <v>3358.9163754000001</v>
          </cell>
          <cell r="R4482">
            <v>-8600</v>
          </cell>
        </row>
        <row r="4483">
          <cell r="E4483" t="str">
            <v>SHT0001152</v>
          </cell>
          <cell r="F4483" t="str">
            <v>上框前横梁加强片</v>
          </cell>
          <cell r="G4483" t="str">
            <v>1.0平台气囊</v>
          </cell>
          <cell r="H4483" t="str">
            <v>EA</v>
          </cell>
          <cell r="I4483">
            <v>5235</v>
          </cell>
          <cell r="J4483">
            <v>7.5760936099999995E-2</v>
          </cell>
          <cell r="K4483">
            <v>8.2100000000000006E-2</v>
          </cell>
          <cell r="L4483">
            <v>396.60850048349999</v>
          </cell>
          <cell r="M4483">
            <v>2000</v>
          </cell>
          <cell r="N4483">
            <v>7.8305089699999997E-2</v>
          </cell>
          <cell r="O4483">
            <v>8.2100000000000006E-2</v>
          </cell>
          <cell r="P4483">
            <v>-3.7949103E-3</v>
          </cell>
          <cell r="Q4483">
            <v>156.61017939999999</v>
          </cell>
          <cell r="R4483">
            <v>-1922</v>
          </cell>
        </row>
        <row r="4484">
          <cell r="E4484" t="str">
            <v>SHT0001153</v>
          </cell>
          <cell r="F4484" t="str">
            <v>下框右侧纵梁</v>
          </cell>
          <cell r="G4484" t="str">
            <v>欧曼</v>
          </cell>
          <cell r="H4484" t="str">
            <v>EA</v>
          </cell>
          <cell r="I4484">
            <v>0</v>
          </cell>
          <cell r="J4484">
            <v>2.6067999999999998</v>
          </cell>
          <cell r="K4484">
            <v>2.6067999999999998</v>
          </cell>
          <cell r="L4484">
            <v>0</v>
          </cell>
          <cell r="M4484">
            <v>543</v>
          </cell>
          <cell r="N4484">
            <v>2.4863058205000002</v>
          </cell>
          <cell r="O4484">
            <v>2.6067999999999998</v>
          </cell>
          <cell r="P4484">
            <v>-0.12049417950000001</v>
          </cell>
          <cell r="Q4484">
            <v>1350.0640605315</v>
          </cell>
          <cell r="R4484">
            <v>-539.94339622999996</v>
          </cell>
        </row>
        <row r="4485">
          <cell r="E4485" t="str">
            <v>SHT0001154</v>
          </cell>
          <cell r="F4485" t="str">
            <v>下框左侧纵梁</v>
          </cell>
          <cell r="G4485" t="str">
            <v>欧曼</v>
          </cell>
          <cell r="H4485" t="str">
            <v>EA</v>
          </cell>
          <cell r="I4485">
            <v>2</v>
          </cell>
          <cell r="J4485">
            <v>2.4055250704</v>
          </cell>
          <cell r="K4485">
            <v>2.6067999999999998</v>
          </cell>
          <cell r="L4485">
            <v>4.8110501407999999</v>
          </cell>
          <cell r="M4485">
            <v>202</v>
          </cell>
          <cell r="N4485">
            <v>2.4863058205000002</v>
          </cell>
          <cell r="O4485">
            <v>2.6067999999999998</v>
          </cell>
          <cell r="P4485">
            <v>-0.12049417950000001</v>
          </cell>
          <cell r="Q4485">
            <v>502.23377574099999</v>
          </cell>
          <cell r="R4485">
            <v>-198.94339622999999</v>
          </cell>
        </row>
        <row r="4486">
          <cell r="E4486" t="str">
            <v>SHT0001155</v>
          </cell>
          <cell r="F4486" t="str">
            <v>手轮支架</v>
          </cell>
          <cell r="G4486" t="str">
            <v>机械前调</v>
          </cell>
          <cell r="H4486" t="str">
            <v>EA</v>
          </cell>
          <cell r="I4486">
            <v>1301</v>
          </cell>
          <cell r="J4486">
            <v>0.3136558123</v>
          </cell>
          <cell r="K4486">
            <v>0.33989999999999998</v>
          </cell>
          <cell r="L4486">
            <v>408.06621180230002</v>
          </cell>
          <cell r="M4486">
            <v>0</v>
          </cell>
          <cell r="N4486">
            <v>0.32418879410000001</v>
          </cell>
          <cell r="O4486">
            <v>0.33989999999999998</v>
          </cell>
          <cell r="P4486">
            <v>-1.5711205900000001E-2</v>
          </cell>
          <cell r="Q4486">
            <v>0</v>
          </cell>
          <cell r="R4486">
            <v>-172</v>
          </cell>
        </row>
        <row r="4487">
          <cell r="E4487" t="str">
            <v>SHT0001156</v>
          </cell>
          <cell r="F4487" t="str">
            <v>上框后横梁</v>
          </cell>
          <cell r="G4487" t="str">
            <v>1.0平台气囊</v>
          </cell>
          <cell r="H4487" t="str">
            <v>EA</v>
          </cell>
          <cell r="I4487">
            <v>0</v>
          </cell>
          <cell r="J4487">
            <v>2.0598000000000001</v>
          </cell>
          <cell r="K4487">
            <v>2.0598000000000001</v>
          </cell>
          <cell r="L4487">
            <v>0</v>
          </cell>
          <cell r="M4487">
            <v>126</v>
          </cell>
          <cell r="N4487">
            <v>2.0598000000000001</v>
          </cell>
          <cell r="O4487">
            <v>2.0598000000000001</v>
          </cell>
          <cell r="P4487">
            <v>0</v>
          </cell>
          <cell r="Q4487">
            <v>259.53480000000002</v>
          </cell>
          <cell r="R4487">
            <v>-126</v>
          </cell>
        </row>
        <row r="4488">
          <cell r="E4488" t="str">
            <v>SHT0001157</v>
          </cell>
          <cell r="F4488" t="str">
            <v>滑轨固定座</v>
          </cell>
          <cell r="G4488" t="str">
            <v>陕汽</v>
          </cell>
          <cell r="H4488" t="str">
            <v>EA</v>
          </cell>
          <cell r="I4488">
            <v>0</v>
          </cell>
          <cell r="J4488">
            <v>0.48430000000000001</v>
          </cell>
          <cell r="K4488">
            <v>0.48430000000000001</v>
          </cell>
          <cell r="L4488">
            <v>0</v>
          </cell>
          <cell r="M4488">
            <v>40</v>
          </cell>
          <cell r="N4488">
            <v>0.48430000000000001</v>
          </cell>
          <cell r="O4488">
            <v>0.48430000000000001</v>
          </cell>
          <cell r="P4488">
            <v>0</v>
          </cell>
          <cell r="Q4488">
            <v>19.372</v>
          </cell>
          <cell r="R4488">
            <v>-40</v>
          </cell>
        </row>
        <row r="4489">
          <cell r="E4489" t="str">
            <v>SHT0001158</v>
          </cell>
          <cell r="F4489" t="str">
            <v>内绞架右支撑板</v>
          </cell>
          <cell r="G4489" t="str">
            <v>机械减震内绞架</v>
          </cell>
          <cell r="H4489" t="str">
            <v>EA</v>
          </cell>
          <cell r="I4489">
            <v>341</v>
          </cell>
          <cell r="J4489">
            <v>4.9665518470999999</v>
          </cell>
          <cell r="K4489">
            <v>5.3288799999999998</v>
          </cell>
          <cell r="L4489">
            <v>1693.5941798611</v>
          </cell>
          <cell r="M4489">
            <v>618</v>
          </cell>
          <cell r="N4489">
            <v>3.0737540372000001</v>
          </cell>
          <cell r="O4489">
            <v>5.3288799999999998</v>
          </cell>
          <cell r="P4489">
            <v>-2.2551259628000002</v>
          </cell>
          <cell r="Q4489">
            <v>1899.5799949896</v>
          </cell>
          <cell r="R4489">
            <v>-397</v>
          </cell>
        </row>
        <row r="4490">
          <cell r="E4490" t="str">
            <v>SHT0001159</v>
          </cell>
          <cell r="F4490" t="str">
            <v>内绞架左支撑板</v>
          </cell>
          <cell r="G4490" t="str">
            <v>机械减震内绞架</v>
          </cell>
          <cell r="H4490" t="str">
            <v>EA</v>
          </cell>
          <cell r="I4490">
            <v>306</v>
          </cell>
          <cell r="J4490">
            <v>4.7763651365999999</v>
          </cell>
          <cell r="K4490">
            <v>5.1227799999999997</v>
          </cell>
          <cell r="L4490">
            <v>1461.5677317996001</v>
          </cell>
          <cell r="M4490">
            <v>618</v>
          </cell>
          <cell r="N4490">
            <v>2.9475693433000001</v>
          </cell>
          <cell r="O4490">
            <v>5.1227799999999997</v>
          </cell>
          <cell r="P4490">
            <v>-2.1752106567</v>
          </cell>
          <cell r="Q4490">
            <v>1821.5978541594</v>
          </cell>
          <cell r="R4490">
            <v>-366</v>
          </cell>
        </row>
        <row r="4491">
          <cell r="E4491" t="str">
            <v>SHT0001160</v>
          </cell>
          <cell r="F4491" t="str">
            <v>阻尼器下支架</v>
          </cell>
          <cell r="G4491" t="str">
            <v>机械减震内绞架</v>
          </cell>
          <cell r="H4491" t="str">
            <v>EA</v>
          </cell>
          <cell r="I4491">
            <v>374</v>
          </cell>
          <cell r="J4491">
            <v>0.18538821029999999</v>
          </cell>
          <cell r="K4491">
            <v>0.2009</v>
          </cell>
          <cell r="L4491">
            <v>69.335190652199998</v>
          </cell>
          <cell r="M4491">
            <v>110</v>
          </cell>
          <cell r="N4491">
            <v>0.2009</v>
          </cell>
          <cell r="O4491">
            <v>0.2009</v>
          </cell>
          <cell r="P4491">
            <v>0</v>
          </cell>
          <cell r="Q4491">
            <v>22.099</v>
          </cell>
          <cell r="R4491">
            <v>-484</v>
          </cell>
        </row>
        <row r="4492">
          <cell r="E4492" t="str">
            <v>SHT0001161</v>
          </cell>
          <cell r="F4492" t="str">
            <v>气囊上支架右片</v>
          </cell>
          <cell r="G4492" t="str">
            <v>机械减震上框</v>
          </cell>
          <cell r="H4492" t="str">
            <v>EA</v>
          </cell>
          <cell r="I4492">
            <v>142</v>
          </cell>
          <cell r="J4492">
            <v>1.8297973232</v>
          </cell>
          <cell r="K4492">
            <v>1.9829000000000001</v>
          </cell>
          <cell r="L4492">
            <v>259.83121989440002</v>
          </cell>
          <cell r="M4492">
            <v>551</v>
          </cell>
          <cell r="N4492">
            <v>1.8912443653</v>
          </cell>
          <cell r="O4492">
            <v>1.9829000000000001</v>
          </cell>
          <cell r="P4492">
            <v>-9.1655634700000002E-2</v>
          </cell>
          <cell r="Q4492">
            <v>1042.0756452803</v>
          </cell>
          <cell r="R4492">
            <v>-635</v>
          </cell>
        </row>
        <row r="4493">
          <cell r="E4493" t="str">
            <v>SHT0001162</v>
          </cell>
          <cell r="F4493" t="str">
            <v>气囊上支架左片</v>
          </cell>
          <cell r="G4493" t="str">
            <v>机械减震上框</v>
          </cell>
          <cell r="H4493" t="str">
            <v>EA</v>
          </cell>
          <cell r="I4493">
            <v>94</v>
          </cell>
          <cell r="J4493">
            <v>1.8297973232</v>
          </cell>
          <cell r="K4493">
            <v>1.9829000000000001</v>
          </cell>
          <cell r="L4493">
            <v>172.0009483808</v>
          </cell>
          <cell r="M4493">
            <v>632</v>
          </cell>
          <cell r="N4493">
            <v>1.8912443653</v>
          </cell>
          <cell r="O4493">
            <v>1.9829000000000001</v>
          </cell>
          <cell r="P4493">
            <v>-9.1655634700000002E-2</v>
          </cell>
          <cell r="Q4493">
            <v>1195.2664388696001</v>
          </cell>
          <cell r="R4493">
            <v>-634</v>
          </cell>
        </row>
        <row r="4494">
          <cell r="E4494" t="str">
            <v>SHT0001163</v>
          </cell>
          <cell r="F4494" t="str">
            <v>连杆板2(后）</v>
          </cell>
          <cell r="G4494" t="str">
            <v>升降器</v>
          </cell>
          <cell r="H4494" t="str">
            <v>EA</v>
          </cell>
          <cell r="I4494">
            <v>160</v>
          </cell>
          <cell r="J4494">
            <v>1.4920567309999999</v>
          </cell>
          <cell r="K4494">
            <v>1.6169</v>
          </cell>
          <cell r="L4494">
            <v>238.72907695999999</v>
          </cell>
          <cell r="M4494">
            <v>0</v>
          </cell>
          <cell r="N4494">
            <v>1.5421619922000001</v>
          </cell>
          <cell r="O4494">
            <v>1.6169</v>
          </cell>
          <cell r="P4494">
            <v>-7.4738007800000006E-2</v>
          </cell>
          <cell r="Q4494">
            <v>0</v>
          </cell>
          <cell r="R4494">
            <v>0</v>
          </cell>
        </row>
        <row r="4495">
          <cell r="E4495" t="str">
            <v>SHT0001166</v>
          </cell>
          <cell r="F4495" t="str">
            <v>侧板加强片</v>
          </cell>
          <cell r="G4495" t="str">
            <v>机械减震上框</v>
          </cell>
          <cell r="H4495" t="str">
            <v>EA</v>
          </cell>
          <cell r="I4495">
            <v>276</v>
          </cell>
          <cell r="J4495">
            <v>0.38249583459999997</v>
          </cell>
          <cell r="K4495">
            <v>0.41449999999999998</v>
          </cell>
          <cell r="L4495">
            <v>105.5688503496</v>
          </cell>
          <cell r="M4495">
            <v>684</v>
          </cell>
          <cell r="N4495">
            <v>0.41449999999999998</v>
          </cell>
          <cell r="O4495">
            <v>0.41449999999999998</v>
          </cell>
          <cell r="P4495">
            <v>0</v>
          </cell>
          <cell r="Q4495">
            <v>283.51799999999997</v>
          </cell>
          <cell r="R4495">
            <v>-960</v>
          </cell>
        </row>
        <row r="4496">
          <cell r="E4496" t="str">
            <v>SHT0001167</v>
          </cell>
          <cell r="F4496" t="str">
            <v>绞架右加强板</v>
          </cell>
          <cell r="G4496" t="str">
            <v>机械减震外绞架</v>
          </cell>
          <cell r="H4496" t="str">
            <v>EA</v>
          </cell>
          <cell r="I4496">
            <v>438</v>
          </cell>
          <cell r="J4496">
            <v>0.3136558123</v>
          </cell>
          <cell r="K4496">
            <v>0.33989999999999998</v>
          </cell>
          <cell r="L4496">
            <v>137.38124578739999</v>
          </cell>
          <cell r="M4496">
            <v>500</v>
          </cell>
          <cell r="N4496">
            <v>0.32418879410000001</v>
          </cell>
          <cell r="O4496">
            <v>0.33989999999999998</v>
          </cell>
          <cell r="P4496">
            <v>-1.5711205900000001E-2</v>
          </cell>
          <cell r="Q4496">
            <v>162.09439705</v>
          </cell>
          <cell r="R4496">
            <v>-460</v>
          </cell>
        </row>
        <row r="4497">
          <cell r="E4497" t="str">
            <v>SHT0001168</v>
          </cell>
          <cell r="F4497" t="str">
            <v>绞架左加强板</v>
          </cell>
          <cell r="G4497" t="str">
            <v>机械减震外绞架</v>
          </cell>
          <cell r="H4497" t="str">
            <v>EA</v>
          </cell>
          <cell r="I4497">
            <v>419</v>
          </cell>
          <cell r="J4497">
            <v>0.3136558123</v>
          </cell>
          <cell r="K4497">
            <v>0.33989999999999998</v>
          </cell>
          <cell r="L4497">
            <v>131.42178535369999</v>
          </cell>
          <cell r="M4497">
            <v>500</v>
          </cell>
          <cell r="N4497">
            <v>0.32418879410000001</v>
          </cell>
          <cell r="O4497">
            <v>0.33989999999999998</v>
          </cell>
          <cell r="P4497">
            <v>-1.5711205900000001E-2</v>
          </cell>
          <cell r="Q4497">
            <v>162.09439705</v>
          </cell>
          <cell r="R4497">
            <v>-460</v>
          </cell>
        </row>
        <row r="4498">
          <cell r="E4498" t="str">
            <v>SHT0001169</v>
          </cell>
          <cell r="F4498" t="str">
            <v>外绞架垫片</v>
          </cell>
          <cell r="G4498" t="str">
            <v>机械减震外绞架</v>
          </cell>
          <cell r="H4498" t="str">
            <v>EA</v>
          </cell>
          <cell r="I4498">
            <v>1531</v>
          </cell>
          <cell r="J4498">
            <v>1.1609905153</v>
          </cell>
          <cell r="K4498">
            <v>1.2049000000000001</v>
          </cell>
          <cell r="L4498">
            <v>1777.4764789243</v>
          </cell>
          <cell r="M4498">
            <v>0</v>
          </cell>
          <cell r="N4498">
            <v>0.79214783119999999</v>
          </cell>
          <cell r="O4498">
            <v>1.2049000000000001</v>
          </cell>
          <cell r="P4498">
            <v>-0.41275216879999999</v>
          </cell>
          <cell r="Q4498">
            <v>0</v>
          </cell>
          <cell r="R4498">
            <v>-920</v>
          </cell>
        </row>
        <row r="4499">
          <cell r="E4499" t="str">
            <v>SHT0001170</v>
          </cell>
          <cell r="F4499" t="str">
            <v>内绞架垫片</v>
          </cell>
          <cell r="G4499" t="str">
            <v>机械减震内绞架</v>
          </cell>
          <cell r="H4499" t="str">
            <v>EA</v>
          </cell>
          <cell r="I4499">
            <v>2577</v>
          </cell>
          <cell r="J4499">
            <v>1.0471978125000001</v>
          </cell>
          <cell r="K4499">
            <v>1.0998600000000001</v>
          </cell>
          <cell r="L4499">
            <v>2698.6287628125001</v>
          </cell>
          <cell r="M4499">
            <v>0</v>
          </cell>
          <cell r="N4499">
            <v>0.65915218180000001</v>
          </cell>
          <cell r="O4499">
            <v>1.0998600000000001</v>
          </cell>
          <cell r="P4499">
            <v>-0.44070781819999999</v>
          </cell>
          <cell r="Q4499">
            <v>0</v>
          </cell>
          <cell r="R4499">
            <v>-794</v>
          </cell>
        </row>
        <row r="4500">
          <cell r="E4500" t="str">
            <v>SHT0001171</v>
          </cell>
          <cell r="F4500" t="str">
            <v>后挂簧板组件</v>
          </cell>
          <cell r="G4500" t="str">
            <v>机械减震外绞架</v>
          </cell>
          <cell r="H4500" t="str">
            <v>EA</v>
          </cell>
          <cell r="I4500">
            <v>1097</v>
          </cell>
          <cell r="J4500">
            <v>3.2415714543999998</v>
          </cell>
          <cell r="K4500">
            <v>3.5127999999999999</v>
          </cell>
          <cell r="L4500">
            <v>3556.0038854768</v>
          </cell>
          <cell r="M4500">
            <v>0</v>
          </cell>
          <cell r="N4500">
            <v>3.3504277606000001</v>
          </cell>
          <cell r="O4500">
            <v>3.5127999999999999</v>
          </cell>
          <cell r="P4500">
            <v>-0.16237223940000001</v>
          </cell>
          <cell r="Q4500">
            <v>0</v>
          </cell>
          <cell r="R4500">
            <v>-439</v>
          </cell>
        </row>
        <row r="4501">
          <cell r="E4501" t="str">
            <v>SHT0001173</v>
          </cell>
          <cell r="F4501" t="str">
            <v>外绞架支撑板</v>
          </cell>
          <cell r="G4501" t="str">
            <v>机械减震外绞架</v>
          </cell>
          <cell r="H4501" t="str">
            <v>EA</v>
          </cell>
          <cell r="I4501">
            <v>417</v>
          </cell>
          <cell r="J4501">
            <v>4.8068780998999996</v>
          </cell>
          <cell r="K4501">
            <v>5.1741200000000003</v>
          </cell>
          <cell r="L4501">
            <v>2004.4681676583</v>
          </cell>
          <cell r="M4501">
            <v>1127</v>
          </cell>
          <cell r="N4501">
            <v>2.9089785389</v>
          </cell>
          <cell r="O4501">
            <v>5.1741200000000003</v>
          </cell>
          <cell r="P4501">
            <v>-2.2651414610999998</v>
          </cell>
          <cell r="Q4501">
            <v>3278.4188133402999</v>
          </cell>
          <cell r="R4501">
            <v>-875</v>
          </cell>
        </row>
        <row r="4502">
          <cell r="E4502" t="str">
            <v>SHT0001174</v>
          </cell>
          <cell r="F4502" t="str">
            <v>绞架上滑槽</v>
          </cell>
          <cell r="G4502" t="str">
            <v>机械减震上框</v>
          </cell>
          <cell r="H4502" t="str">
            <v>EA</v>
          </cell>
          <cell r="I4502">
            <v>151</v>
          </cell>
          <cell r="J4502">
            <v>0.45659575140000003</v>
          </cell>
          <cell r="K4502">
            <v>0.49480000000000002</v>
          </cell>
          <cell r="L4502">
            <v>68.945958461399997</v>
          </cell>
          <cell r="M4502">
            <v>475</v>
          </cell>
          <cell r="N4502">
            <v>0.47192884759999998</v>
          </cell>
          <cell r="O4502">
            <v>0.49480000000000002</v>
          </cell>
          <cell r="P4502">
            <v>-2.2871152400000001E-2</v>
          </cell>
          <cell r="Q4502">
            <v>224.16620261</v>
          </cell>
          <cell r="R4502">
            <v>-622</v>
          </cell>
        </row>
        <row r="4503">
          <cell r="E4503" t="str">
            <v>SHT0001177</v>
          </cell>
          <cell r="F4503" t="str">
            <v>气囊下支架</v>
          </cell>
          <cell r="G4503" t="str">
            <v>1.0平台气囊</v>
          </cell>
          <cell r="H4503" t="str">
            <v>EA</v>
          </cell>
          <cell r="I4503">
            <v>821</v>
          </cell>
          <cell r="J4503">
            <v>2.6963686260999999</v>
          </cell>
          <cell r="K4503">
            <v>2.9021159999999999</v>
          </cell>
          <cell r="L4503">
            <v>2213.7186420281</v>
          </cell>
          <cell r="M4503">
            <v>697</v>
          </cell>
          <cell r="N4503">
            <v>2.7866333497000002</v>
          </cell>
          <cell r="O4503">
            <v>2.9021159999999999</v>
          </cell>
          <cell r="P4503">
            <v>-0.1154826503</v>
          </cell>
          <cell r="Q4503">
            <v>1942.2834447409</v>
          </cell>
          <cell r="R4503">
            <v>-617</v>
          </cell>
        </row>
        <row r="4504">
          <cell r="E4504" t="str">
            <v>SHT0001178</v>
          </cell>
          <cell r="F4504" t="str">
            <v>调节螺杆支架</v>
          </cell>
          <cell r="G4504" t="str">
            <v>机械前调</v>
          </cell>
          <cell r="H4504" t="str">
            <v>EA</v>
          </cell>
          <cell r="I4504">
            <v>368</v>
          </cell>
          <cell r="J4504">
            <v>0.23420372210000001</v>
          </cell>
          <cell r="K4504">
            <v>0.25380000000000003</v>
          </cell>
          <cell r="L4504">
            <v>86.186969732799994</v>
          </cell>
          <cell r="M4504">
            <v>0</v>
          </cell>
          <cell r="N4504">
            <v>0.24206859650000001</v>
          </cell>
          <cell r="O4504">
            <v>0.25380000000000003</v>
          </cell>
          <cell r="P4504">
            <v>-1.1731403499999999E-2</v>
          </cell>
          <cell r="Q4504">
            <v>0</v>
          </cell>
          <cell r="R4504">
            <v>-171</v>
          </cell>
        </row>
        <row r="4505">
          <cell r="E4505" t="str">
            <v>SHT0001179</v>
          </cell>
          <cell r="F4505" t="str">
            <v>气囊上支架</v>
          </cell>
          <cell r="G4505" t="str">
            <v>1.0平台</v>
          </cell>
          <cell r="H4505" t="str">
            <v>EA</v>
          </cell>
          <cell r="I4505">
            <v>1793</v>
          </cell>
          <cell r="J4505">
            <v>2.2800258339999999</v>
          </cell>
          <cell r="K4505">
            <v>2.4708000000000001</v>
          </cell>
          <cell r="L4505">
            <v>4088.0863203620002</v>
          </cell>
          <cell r="M4505">
            <v>882</v>
          </cell>
          <cell r="N4505">
            <v>2.3565921518000001</v>
          </cell>
          <cell r="O4505">
            <v>2.4708000000000001</v>
          </cell>
          <cell r="P4505">
            <v>-0.1142078482</v>
          </cell>
          <cell r="Q4505">
            <v>2078.5142778876002</v>
          </cell>
          <cell r="R4505">
            <v>-961</v>
          </cell>
        </row>
        <row r="4506">
          <cell r="E4506" t="str">
            <v>SHT0001180</v>
          </cell>
          <cell r="F4506" t="str">
            <v>手轮支架</v>
          </cell>
          <cell r="G4506" t="str">
            <v>陕汽机械侧调</v>
          </cell>
          <cell r="H4506" t="str">
            <v>EA</v>
          </cell>
          <cell r="I4506">
            <v>358</v>
          </cell>
          <cell r="J4506">
            <v>0.62749618220000003</v>
          </cell>
          <cell r="K4506">
            <v>0.68</v>
          </cell>
          <cell r="L4506">
            <v>224.64363322759999</v>
          </cell>
          <cell r="M4506">
            <v>344</v>
          </cell>
          <cell r="N4506">
            <v>0.64856834350000003</v>
          </cell>
          <cell r="O4506">
            <v>0.68</v>
          </cell>
          <cell r="P4506">
            <v>-3.1431656500000002E-2</v>
          </cell>
          <cell r="Q4506">
            <v>223.10751016399999</v>
          </cell>
          <cell r="R4506">
            <v>-344</v>
          </cell>
        </row>
        <row r="4507">
          <cell r="E4507" t="str">
            <v>SHT0001181</v>
          </cell>
          <cell r="F4507" t="str">
            <v>调节手轮</v>
          </cell>
          <cell r="G4507" t="str">
            <v>陕汽机械侧调</v>
          </cell>
          <cell r="H4507" t="str">
            <v>EA</v>
          </cell>
          <cell r="I4507">
            <v>541</v>
          </cell>
          <cell r="J4507">
            <v>4.8578355178999999</v>
          </cell>
          <cell r="K4507">
            <v>5.2643000000000004</v>
          </cell>
          <cell r="L4507">
            <v>2628.0890151838998</v>
          </cell>
          <cell r="M4507">
            <v>0</v>
          </cell>
          <cell r="N4507">
            <v>5.0209681337000003</v>
          </cell>
          <cell r="O4507">
            <v>5.2643000000000004</v>
          </cell>
          <cell r="P4507">
            <v>-0.2433318663</v>
          </cell>
          <cell r="Q4507">
            <v>0</v>
          </cell>
          <cell r="R4507">
            <v>-344</v>
          </cell>
        </row>
        <row r="4508">
          <cell r="E4508" t="str">
            <v>SHT0001184</v>
          </cell>
          <cell r="F4508" t="str">
            <v>副总座右</v>
          </cell>
          <cell r="G4508" t="str">
            <v>钣金件</v>
          </cell>
          <cell r="H4508" t="str">
            <v>EA</v>
          </cell>
          <cell r="I4508">
            <v>381</v>
          </cell>
          <cell r="J4508">
            <v>4.8276439357000003</v>
          </cell>
          <cell r="K4508">
            <v>5.2104480000000004</v>
          </cell>
          <cell r="L4508">
            <v>1839.3323395017001</v>
          </cell>
          <cell r="M4508">
            <v>2544</v>
          </cell>
          <cell r="N4508">
            <v>3.5443613210999998</v>
          </cell>
          <cell r="O4508">
            <v>5.2104480000000004</v>
          </cell>
          <cell r="P4508">
            <v>-1.6660866789</v>
          </cell>
          <cell r="Q4508">
            <v>9016.8552008784009</v>
          </cell>
          <cell r="R4508">
            <v>-1400</v>
          </cell>
        </row>
        <row r="4509">
          <cell r="E4509" t="str">
            <v>SHT0001185</v>
          </cell>
          <cell r="F4509" t="str">
            <v>连接杆1</v>
          </cell>
          <cell r="G4509" t="str">
            <v>机械减震外绞架</v>
          </cell>
          <cell r="H4509" t="str">
            <v>EA</v>
          </cell>
          <cell r="I4509">
            <v>2</v>
          </cell>
          <cell r="J4509">
            <v>1.8219536209</v>
          </cell>
          <cell r="K4509">
            <v>1.9743999999999999</v>
          </cell>
          <cell r="L4509">
            <v>3.6439072418</v>
          </cell>
          <cell r="M4509">
            <v>400</v>
          </cell>
          <cell r="N4509">
            <v>1.9743999999999999</v>
          </cell>
          <cell r="O4509">
            <v>1.9743999999999999</v>
          </cell>
          <cell r="P4509">
            <v>0</v>
          </cell>
          <cell r="Q4509">
            <v>789.76</v>
          </cell>
          <cell r="R4509">
            <v>-402</v>
          </cell>
        </row>
        <row r="4510">
          <cell r="E4510" t="str">
            <v>SHT0001186</v>
          </cell>
          <cell r="F4510" t="str">
            <v>减震扣塑料手柄</v>
          </cell>
          <cell r="H4510" t="str">
            <v>EA</v>
          </cell>
          <cell r="I4510">
            <v>124</v>
          </cell>
          <cell r="J4510">
            <v>9.2278850300000007E-2</v>
          </cell>
          <cell r="K4510">
            <v>0.1</v>
          </cell>
          <cell r="L4510">
            <v>11.442577437200001</v>
          </cell>
          <cell r="M4510">
            <v>1600</v>
          </cell>
          <cell r="N4510">
            <v>9.5377697600000005E-2</v>
          </cell>
          <cell r="O4510">
            <v>0.1</v>
          </cell>
          <cell r="P4510">
            <v>-4.6223024000000001E-3</v>
          </cell>
          <cell r="Q4510">
            <v>152.60431616</v>
          </cell>
          <cell r="R4510">
            <v>-1501</v>
          </cell>
        </row>
        <row r="4511">
          <cell r="E4511" t="str">
            <v>SHT0001187</v>
          </cell>
          <cell r="F4511" t="str">
            <v>尼龙滚轮</v>
          </cell>
          <cell r="H4511" t="str">
            <v>EA</v>
          </cell>
          <cell r="I4511">
            <v>547</v>
          </cell>
          <cell r="J4511">
            <v>0.46139425160000003</v>
          </cell>
          <cell r="K4511">
            <v>0.5</v>
          </cell>
          <cell r="L4511">
            <v>252.38265562519999</v>
          </cell>
          <cell r="M4511">
            <v>8646</v>
          </cell>
          <cell r="N4511">
            <v>0.47688848789999999</v>
          </cell>
          <cell r="O4511">
            <v>0.5</v>
          </cell>
          <cell r="P4511">
            <v>-2.3111512099999999E-2</v>
          </cell>
          <cell r="Q4511">
            <v>4123.1778663834002</v>
          </cell>
          <cell r="R4511">
            <v>-8664</v>
          </cell>
        </row>
        <row r="4512">
          <cell r="E4512" t="str">
            <v>SHT0001188</v>
          </cell>
          <cell r="F4512" t="str">
            <v>下限位缓冲块</v>
          </cell>
          <cell r="G4512" t="str">
            <v>陕汽机械</v>
          </cell>
          <cell r="H4512" t="str">
            <v>EA</v>
          </cell>
          <cell r="I4512">
            <v>3569</v>
          </cell>
          <cell r="J4512">
            <v>0.69412151219999996</v>
          </cell>
          <cell r="K4512">
            <v>0.75219999999999998</v>
          </cell>
          <cell r="L4512">
            <v>2477.3196770417999</v>
          </cell>
          <cell r="M4512">
            <v>2159</v>
          </cell>
          <cell r="N4512">
            <v>0.71743104120000001</v>
          </cell>
          <cell r="O4512">
            <v>0.75219999999999998</v>
          </cell>
          <cell r="P4512">
            <v>-3.4768958799999999E-2</v>
          </cell>
          <cell r="Q4512">
            <v>1548.9336179508</v>
          </cell>
          <cell r="R4512">
            <v>-2328</v>
          </cell>
        </row>
        <row r="4513">
          <cell r="E4513" t="str">
            <v>SHT0001189</v>
          </cell>
          <cell r="F4513" t="str">
            <v>手轮连接杆</v>
          </cell>
          <cell r="G4513" t="str">
            <v>机械前调</v>
          </cell>
          <cell r="H4513" t="str">
            <v>EA</v>
          </cell>
          <cell r="I4513">
            <v>892</v>
          </cell>
          <cell r="J4513">
            <v>1.4810755477999999</v>
          </cell>
          <cell r="K4513">
            <v>1.605</v>
          </cell>
          <cell r="L4513">
            <v>1321.1193886376</v>
          </cell>
          <cell r="M4513">
            <v>0</v>
          </cell>
          <cell r="N4513">
            <v>1.5308120462000001</v>
          </cell>
          <cell r="O4513">
            <v>1.605</v>
          </cell>
          <cell r="P4513">
            <v>-7.4187953799999998E-2</v>
          </cell>
          <cell r="Q4513">
            <v>0</v>
          </cell>
          <cell r="R4513">
            <v>-90</v>
          </cell>
        </row>
        <row r="4514">
          <cell r="E4514" t="str">
            <v>SHT0001190</v>
          </cell>
          <cell r="F4514" t="str">
            <v>调节螺杆(短)</v>
          </cell>
          <cell r="G4514" t="str">
            <v>机械前调</v>
          </cell>
          <cell r="H4514" t="str">
            <v>EA</v>
          </cell>
          <cell r="I4514">
            <v>544</v>
          </cell>
          <cell r="J4514">
            <v>2.3386229039000002</v>
          </cell>
          <cell r="K4514">
            <v>2.5343</v>
          </cell>
          <cell r="L4514">
            <v>1272.2108597215999</v>
          </cell>
          <cell r="M4514">
            <v>1383</v>
          </cell>
          <cell r="N4514">
            <v>2.4171569898</v>
          </cell>
          <cell r="O4514">
            <v>2.5343</v>
          </cell>
          <cell r="P4514">
            <v>-0.11714301019999999</v>
          </cell>
          <cell r="Q4514">
            <v>3342.9281168933999</v>
          </cell>
          <cell r="R4514">
            <v>-90</v>
          </cell>
        </row>
        <row r="4515">
          <cell r="E4515" t="str">
            <v>SHT0001191</v>
          </cell>
          <cell r="F4515" t="str">
            <v>连杆板3</v>
          </cell>
          <cell r="G4515" t="str">
            <v>升降器</v>
          </cell>
          <cell r="H4515" t="str">
            <v>EA</v>
          </cell>
          <cell r="I4515">
            <v>1209</v>
          </cell>
          <cell r="J4515">
            <v>1.1739715339000001</v>
          </cell>
          <cell r="K4515">
            <v>1.2722</v>
          </cell>
          <cell r="L4515">
            <v>1419.3315844850999</v>
          </cell>
          <cell r="M4515">
            <v>1600</v>
          </cell>
          <cell r="N4515">
            <v>1.2133950685999999</v>
          </cell>
          <cell r="O4515">
            <v>1.2722</v>
          </cell>
          <cell r="P4515">
            <v>-5.8804931400000003E-2</v>
          </cell>
          <cell r="Q4515">
            <v>1941.43210976</v>
          </cell>
          <cell r="R4515">
            <v>-1602</v>
          </cell>
        </row>
        <row r="4516">
          <cell r="E4516" t="str">
            <v>SHT0001196</v>
          </cell>
          <cell r="F4516" t="str">
            <v>前横档</v>
          </cell>
          <cell r="G4516" t="str">
            <v>H3000</v>
          </cell>
          <cell r="H4516" t="str">
            <v>EA</v>
          </cell>
          <cell r="I4516">
            <v>1653</v>
          </cell>
          <cell r="J4516">
            <v>1.8128285953000001</v>
          </cell>
          <cell r="K4516">
            <v>1.9438040000000001</v>
          </cell>
          <cell r="L4516">
            <v>2996.6056680308998</v>
          </cell>
          <cell r="M4516">
            <v>1056</v>
          </cell>
          <cell r="N4516">
            <v>1.8734110974</v>
          </cell>
          <cell r="O4516">
            <v>1.9438040000000001</v>
          </cell>
          <cell r="P4516">
            <v>-7.0392902600000001E-2</v>
          </cell>
          <cell r="Q4516">
            <v>1978.3221188544001</v>
          </cell>
          <cell r="R4516">
            <v>-909</v>
          </cell>
        </row>
        <row r="4517">
          <cell r="E4517" t="str">
            <v>SHT0001197</v>
          </cell>
          <cell r="F4517" t="str">
            <v>前横档</v>
          </cell>
          <cell r="G4517" t="str">
            <v>H3改型/M4</v>
          </cell>
          <cell r="H4517" t="str">
            <v>EA</v>
          </cell>
          <cell r="I4517">
            <v>959</v>
          </cell>
          <cell r="J4517">
            <v>1.8128285953000001</v>
          </cell>
          <cell r="K4517">
            <v>1.9438040000000001</v>
          </cell>
          <cell r="L4517">
            <v>1738.5026228926999</v>
          </cell>
          <cell r="M4517">
            <v>0</v>
          </cell>
          <cell r="N4517">
            <v>1.8734110974</v>
          </cell>
          <cell r="O4517">
            <v>1.9438040000000001</v>
          </cell>
          <cell r="P4517">
            <v>-7.0392902600000001E-2</v>
          </cell>
          <cell r="Q4517">
            <v>0</v>
          </cell>
          <cell r="R4517">
            <v>-50</v>
          </cell>
        </row>
        <row r="4518">
          <cell r="E4518" t="str">
            <v>SHT0001198</v>
          </cell>
          <cell r="F4518" t="str">
            <v>垫片</v>
          </cell>
          <cell r="G4518" t="str">
            <v>H3000</v>
          </cell>
          <cell r="H4518" t="str">
            <v>EA</v>
          </cell>
          <cell r="I4518">
            <v>294</v>
          </cell>
          <cell r="J4518">
            <v>1.1376136669000001</v>
          </cell>
          <cell r="K4518">
            <v>1.2327999999999999</v>
          </cell>
          <cell r="L4518">
            <v>334.4584180686</v>
          </cell>
          <cell r="M4518">
            <v>1500</v>
          </cell>
          <cell r="N4518">
            <v>1.1758162558</v>
          </cell>
          <cell r="O4518">
            <v>1.2327999999999999</v>
          </cell>
          <cell r="P4518">
            <v>-5.6983744199999999E-2</v>
          </cell>
          <cell r="Q4518">
            <v>1763.7243837000001</v>
          </cell>
          <cell r="R4518">
            <v>-1545</v>
          </cell>
        </row>
        <row r="4519">
          <cell r="E4519" t="str">
            <v>SHT0001199</v>
          </cell>
          <cell r="F4519" t="str">
            <v>前升降齿板</v>
          </cell>
          <cell r="G4519" t="str">
            <v>H3A</v>
          </cell>
          <cell r="H4519" t="str">
            <v>EA</v>
          </cell>
          <cell r="I4519">
            <v>1827</v>
          </cell>
          <cell r="J4519">
            <v>1.1610513524999999</v>
          </cell>
          <cell r="K4519">
            <v>1.24056042</v>
          </cell>
          <cell r="L4519">
            <v>2121.2408210174999</v>
          </cell>
          <cell r="M4519">
            <v>0</v>
          </cell>
          <cell r="N4519">
            <v>0</v>
          </cell>
          <cell r="O4519">
            <v>1.24056042</v>
          </cell>
          <cell r="P4519">
            <v>-1.24056042</v>
          </cell>
          <cell r="Q4519">
            <v>0</v>
          </cell>
          <cell r="R4519">
            <v>-1511</v>
          </cell>
        </row>
        <row r="4520">
          <cell r="E4520" t="str">
            <v>SHT0001200</v>
          </cell>
          <cell r="F4520" t="str">
            <v>滑轨固定座</v>
          </cell>
          <cell r="G4520" t="str">
            <v>欧曼</v>
          </cell>
          <cell r="H4520" t="str">
            <v>EA</v>
          </cell>
          <cell r="I4520">
            <v>2557</v>
          </cell>
          <cell r="J4520">
            <v>0.69935762339999996</v>
          </cell>
          <cell r="K4520">
            <v>0.7468303999</v>
          </cell>
          <cell r="L4520">
            <v>1788.2574430338</v>
          </cell>
          <cell r="M4520">
            <v>0</v>
          </cell>
          <cell r="N4520">
            <v>0.722685672</v>
          </cell>
          <cell r="O4520">
            <v>0.7468303999</v>
          </cell>
          <cell r="P4520">
            <v>-2.4144727899999999E-2</v>
          </cell>
          <cell r="Q4520">
            <v>0</v>
          </cell>
          <cell r="R4520">
            <v>-1228</v>
          </cell>
        </row>
        <row r="4521">
          <cell r="E4521" t="str">
            <v>SHT0001201</v>
          </cell>
          <cell r="F4521" t="str">
            <v>阻尼器下支架</v>
          </cell>
          <cell r="H4521" t="str">
            <v>EA</v>
          </cell>
          <cell r="I4521">
            <v>3516</v>
          </cell>
          <cell r="J4521">
            <v>0.78163492290000003</v>
          </cell>
          <cell r="K4521">
            <v>0.83599199999999996</v>
          </cell>
          <cell r="L4521">
            <v>2748.2283889164</v>
          </cell>
          <cell r="M4521">
            <v>5528</v>
          </cell>
          <cell r="N4521">
            <v>0.80772595329999997</v>
          </cell>
          <cell r="O4521">
            <v>0.83599199999999996</v>
          </cell>
          <cell r="P4521">
            <v>-2.8266046699999998E-2</v>
          </cell>
          <cell r="Q4521">
            <v>4465.1090698423995</v>
          </cell>
          <cell r="R4521">
            <v>-763</v>
          </cell>
        </row>
        <row r="4522">
          <cell r="E4522" t="str">
            <v>SHT0001202</v>
          </cell>
          <cell r="F4522" t="str">
            <v>阻尼器上支架</v>
          </cell>
          <cell r="H4522" t="str">
            <v>EA</v>
          </cell>
          <cell r="I4522">
            <v>6272</v>
          </cell>
          <cell r="J4522">
            <v>0.5791013022</v>
          </cell>
          <cell r="K4522">
            <v>0.61651199999999995</v>
          </cell>
          <cell r="L4522">
            <v>3632.1233673984002</v>
          </cell>
          <cell r="M4522">
            <v>0</v>
          </cell>
          <cell r="N4522">
            <v>0.59839098270000002</v>
          </cell>
          <cell r="O4522">
            <v>0.61651199999999995</v>
          </cell>
          <cell r="P4522">
            <v>-1.81210173E-2</v>
          </cell>
          <cell r="Q4522">
            <v>0</v>
          </cell>
          <cell r="R4522">
            <v>-1615</v>
          </cell>
        </row>
        <row r="4523">
          <cell r="E4523" t="str">
            <v>SHT0001206</v>
          </cell>
          <cell r="F4523" t="str">
            <v>前连接板直片</v>
          </cell>
          <cell r="H4523" t="str">
            <v>EA</v>
          </cell>
          <cell r="I4523">
            <v>11747</v>
          </cell>
          <cell r="J4523">
            <v>0.2252504055</v>
          </cell>
          <cell r="K4523">
            <v>0.2264592</v>
          </cell>
          <cell r="L4523">
            <v>2646.0165134085</v>
          </cell>
          <cell r="M4523">
            <v>6100</v>
          </cell>
          <cell r="N4523">
            <v>0.23256336280000001</v>
          </cell>
          <cell r="O4523">
            <v>0.2264592</v>
          </cell>
          <cell r="P4523">
            <v>6.1041628000000001E-3</v>
          </cell>
          <cell r="Q4523">
            <v>1418.63651308</v>
          </cell>
          <cell r="R4523">
            <v>-8192</v>
          </cell>
        </row>
        <row r="4524">
          <cell r="E4524" t="str">
            <v>SHT0001207</v>
          </cell>
          <cell r="F4524" t="str">
            <v>前连接板斜片</v>
          </cell>
          <cell r="H4524" t="str">
            <v>EA</v>
          </cell>
          <cell r="I4524">
            <v>14079</v>
          </cell>
          <cell r="J4524">
            <v>0.2252504055</v>
          </cell>
          <cell r="K4524">
            <v>0.2264592</v>
          </cell>
          <cell r="L4524">
            <v>3171.3004590344999</v>
          </cell>
          <cell r="M4524">
            <v>6400</v>
          </cell>
          <cell r="N4524">
            <v>0.23256336280000001</v>
          </cell>
          <cell r="O4524">
            <v>0.2264592</v>
          </cell>
          <cell r="P4524">
            <v>6.1041628000000001E-3</v>
          </cell>
          <cell r="Q4524">
            <v>1488.40552192</v>
          </cell>
          <cell r="R4524">
            <v>-2802</v>
          </cell>
        </row>
        <row r="4525">
          <cell r="E4525" t="str">
            <v>SHT0001208</v>
          </cell>
          <cell r="F4525" t="str">
            <v>升降导轨R</v>
          </cell>
          <cell r="H4525" t="str">
            <v>EA</v>
          </cell>
          <cell r="I4525">
            <v>400</v>
          </cell>
          <cell r="J4525">
            <v>4.9815725439999996</v>
          </cell>
          <cell r="K4525">
            <v>5.3807520000000002</v>
          </cell>
          <cell r="L4525">
            <v>1992.6290176</v>
          </cell>
          <cell r="M4525">
            <v>3200</v>
          </cell>
          <cell r="N4525">
            <v>5.1486091619999996</v>
          </cell>
          <cell r="O4525">
            <v>5.3807520000000002</v>
          </cell>
          <cell r="P4525">
            <v>-0.23214283799999999</v>
          </cell>
          <cell r="Q4525">
            <v>16475.549318400001</v>
          </cell>
          <cell r="R4525">
            <v>-1401</v>
          </cell>
        </row>
        <row r="4526">
          <cell r="E4526" t="str">
            <v>SHT0001209</v>
          </cell>
          <cell r="F4526" t="str">
            <v>内十字支撑架</v>
          </cell>
          <cell r="H4526" t="str">
            <v>EA</v>
          </cell>
          <cell r="I4526">
            <v>1548</v>
          </cell>
          <cell r="J4526">
            <v>2.1392865886000001</v>
          </cell>
          <cell r="K4526">
            <v>2.3072410032000001</v>
          </cell>
          <cell r="L4526">
            <v>3311.6156391528002</v>
          </cell>
          <cell r="M4526">
            <v>2000</v>
          </cell>
          <cell r="N4526">
            <v>2.2109693783000002</v>
          </cell>
          <cell r="O4526">
            <v>2.3072410032000001</v>
          </cell>
          <cell r="P4526">
            <v>-9.6271624900000005E-2</v>
          </cell>
          <cell r="Q4526">
            <v>4421.9387565999996</v>
          </cell>
          <cell r="R4526">
            <v>-1234</v>
          </cell>
        </row>
        <row r="4527">
          <cell r="E4527" t="str">
            <v>SHT0001210</v>
          </cell>
          <cell r="F4527" t="str">
            <v>外十字支撑架</v>
          </cell>
          <cell r="H4527" t="str">
            <v>EA</v>
          </cell>
          <cell r="I4527">
            <v>1575</v>
          </cell>
          <cell r="J4527">
            <v>2.2306869643999998</v>
          </cell>
          <cell r="K4527">
            <v>2.406289025</v>
          </cell>
          <cell r="L4527">
            <v>3513.3319689300001</v>
          </cell>
          <cell r="M4527">
            <v>3900</v>
          </cell>
          <cell r="N4527">
            <v>2.3054391010000002</v>
          </cell>
          <cell r="O4527">
            <v>2.406289025</v>
          </cell>
          <cell r="P4527">
            <v>-0.10084992399999999</v>
          </cell>
          <cell r="Q4527">
            <v>8991.2124939000005</v>
          </cell>
          <cell r="R4527">
            <v>-1172</v>
          </cell>
        </row>
        <row r="4528">
          <cell r="E4528" t="str">
            <v>SHT0001211</v>
          </cell>
          <cell r="F4528" t="str">
            <v>升降导轨L</v>
          </cell>
          <cell r="H4528" t="str">
            <v>EA</v>
          </cell>
          <cell r="I4528">
            <v>3887</v>
          </cell>
          <cell r="J4528">
            <v>5.6230803469000001</v>
          </cell>
          <cell r="K4528">
            <v>6.0759359999999996</v>
          </cell>
          <cell r="L4528">
            <v>21856.913308400301</v>
          </cell>
          <cell r="M4528">
            <v>0</v>
          </cell>
          <cell r="N4528">
            <v>5.8116596550999997</v>
          </cell>
          <cell r="O4528">
            <v>6.0759359999999996</v>
          </cell>
          <cell r="P4528">
            <v>-0.26427634490000002</v>
          </cell>
          <cell r="Q4528">
            <v>0</v>
          </cell>
          <cell r="R4528">
            <v>-1401</v>
          </cell>
        </row>
        <row r="4529">
          <cell r="E4529" t="str">
            <v>SHT0001212</v>
          </cell>
          <cell r="F4529" t="str">
            <v>右纵梁后加强板</v>
          </cell>
          <cell r="H4529" t="str">
            <v>EA</v>
          </cell>
          <cell r="I4529">
            <v>1652</v>
          </cell>
          <cell r="J4529">
            <v>0.40395615060000001</v>
          </cell>
          <cell r="K4529">
            <v>0.42011759999999998</v>
          </cell>
          <cell r="L4529">
            <v>667.33556079120001</v>
          </cell>
          <cell r="M4529">
            <v>0</v>
          </cell>
          <cell r="N4529">
            <v>0.41727028589999998</v>
          </cell>
          <cell r="O4529">
            <v>0.42011759999999998</v>
          </cell>
          <cell r="P4529">
            <v>-2.8473141000000001E-3</v>
          </cell>
          <cell r="Q4529">
            <v>0</v>
          </cell>
          <cell r="R4529">
            <v>-245</v>
          </cell>
        </row>
        <row r="4530">
          <cell r="E4530" t="str">
            <v>SHT0001213</v>
          </cell>
          <cell r="F4530" t="str">
            <v>右纵梁前加强板</v>
          </cell>
          <cell r="H4530" t="str">
            <v>EA</v>
          </cell>
          <cell r="I4530">
            <v>1284</v>
          </cell>
          <cell r="J4530">
            <v>0.4681069309</v>
          </cell>
          <cell r="K4530">
            <v>0.48963600000000002</v>
          </cell>
          <cell r="L4530">
            <v>601.04929927559999</v>
          </cell>
          <cell r="M4530">
            <v>0</v>
          </cell>
          <cell r="N4530">
            <v>0.48357533520000001</v>
          </cell>
          <cell r="O4530">
            <v>0.48963600000000002</v>
          </cell>
          <cell r="P4530">
            <v>-6.0606647999999997E-3</v>
          </cell>
          <cell r="Q4530">
            <v>0</v>
          </cell>
          <cell r="R4530">
            <v>-245</v>
          </cell>
        </row>
        <row r="4531">
          <cell r="E4531" t="str">
            <v>SHT0001214</v>
          </cell>
          <cell r="F4531" t="str">
            <v>司机左纵梁后加强片</v>
          </cell>
          <cell r="H4531" t="str">
            <v>EA</v>
          </cell>
          <cell r="I4531">
            <v>1913</v>
          </cell>
          <cell r="J4531">
            <v>0.4681069309</v>
          </cell>
          <cell r="K4531">
            <v>0.48963600000000002</v>
          </cell>
          <cell r="L4531">
            <v>895.48855881170005</v>
          </cell>
          <cell r="M4531">
            <v>0</v>
          </cell>
          <cell r="N4531">
            <v>0.48357533520000001</v>
          </cell>
          <cell r="O4531">
            <v>0.48963600000000002</v>
          </cell>
          <cell r="P4531">
            <v>-6.0606647999999997E-3</v>
          </cell>
          <cell r="Q4531">
            <v>0</v>
          </cell>
          <cell r="R4531">
            <v>-1156</v>
          </cell>
        </row>
        <row r="4532">
          <cell r="E4532" t="str">
            <v>SHT0001215</v>
          </cell>
          <cell r="F4532" t="str">
            <v>司机左纵梁前加强片</v>
          </cell>
          <cell r="H4532" t="str">
            <v>EA</v>
          </cell>
          <cell r="I4532">
            <v>2659</v>
          </cell>
          <cell r="J4532">
            <v>0.40395615060000001</v>
          </cell>
          <cell r="K4532">
            <v>0.42011759999999998</v>
          </cell>
          <cell r="L4532">
            <v>1074.1194044454001</v>
          </cell>
          <cell r="M4532">
            <v>0</v>
          </cell>
          <cell r="N4532">
            <v>0.41727028589999998</v>
          </cell>
          <cell r="O4532">
            <v>0.42011759999999998</v>
          </cell>
          <cell r="P4532">
            <v>-2.8473141000000001E-3</v>
          </cell>
          <cell r="Q4532">
            <v>0</v>
          </cell>
          <cell r="R4532">
            <v>-1156</v>
          </cell>
        </row>
        <row r="4533">
          <cell r="E4533" t="str">
            <v>SHT0001216</v>
          </cell>
          <cell r="F4533" t="str">
            <v>连杆板1组件短</v>
          </cell>
          <cell r="H4533" t="str">
            <v>EA</v>
          </cell>
          <cell r="I4533">
            <v>360</v>
          </cell>
          <cell r="J4533">
            <v>0.78211260530000004</v>
          </cell>
          <cell r="K4533">
            <v>0.80548385730000005</v>
          </cell>
          <cell r="L4533">
            <v>281.56053790800001</v>
          </cell>
          <cell r="M4533">
            <v>2434</v>
          </cell>
          <cell r="N4533">
            <v>0.81768110640000002</v>
          </cell>
          <cell r="O4533">
            <v>0.80548385730000005</v>
          </cell>
          <cell r="P4533">
            <v>1.21972491E-2</v>
          </cell>
          <cell r="Q4533">
            <v>1990.2358129776001</v>
          </cell>
          <cell r="R4533">
            <v>-1604</v>
          </cell>
        </row>
        <row r="4534">
          <cell r="E4534" t="str">
            <v>SHT0001217</v>
          </cell>
          <cell r="F4534" t="str">
            <v>连杆板1组件长</v>
          </cell>
          <cell r="H4534" t="str">
            <v>EA</v>
          </cell>
          <cell r="I4534">
            <v>1300</v>
          </cell>
          <cell r="J4534">
            <v>0.811272722</v>
          </cell>
          <cell r="K4534">
            <v>0.83708385730000001</v>
          </cell>
          <cell r="L4534">
            <v>1054.6545386</v>
          </cell>
          <cell r="M4534">
            <v>2790</v>
          </cell>
          <cell r="N4534">
            <v>0.84782045880000001</v>
          </cell>
          <cell r="O4534">
            <v>0.83708385730000001</v>
          </cell>
          <cell r="P4534">
            <v>1.07366015E-2</v>
          </cell>
          <cell r="Q4534">
            <v>2365.419080052</v>
          </cell>
          <cell r="R4534">
            <v>-3709</v>
          </cell>
        </row>
        <row r="4535">
          <cell r="E4535" t="str">
            <v>SHT0001218</v>
          </cell>
          <cell r="F4535" t="str">
            <v>连接板2长轴右</v>
          </cell>
          <cell r="H4535" t="str">
            <v>EA</v>
          </cell>
          <cell r="I4535">
            <v>517</v>
          </cell>
          <cell r="J4535">
            <v>1.2196972302</v>
          </cell>
          <cell r="K4535">
            <v>1.2996639999999999</v>
          </cell>
          <cell r="L4535">
            <v>630.58346801339997</v>
          </cell>
          <cell r="M4535">
            <v>597</v>
          </cell>
          <cell r="N4535">
            <v>1.2603416632</v>
          </cell>
          <cell r="O4535">
            <v>1.2996639999999999</v>
          </cell>
          <cell r="P4535">
            <v>-3.9322336800000003E-2</v>
          </cell>
          <cell r="Q4535">
            <v>752.42397293040005</v>
          </cell>
          <cell r="R4535">
            <v>-1010</v>
          </cell>
        </row>
        <row r="4536">
          <cell r="E4536" t="str">
            <v>SHT0001219</v>
          </cell>
          <cell r="F4536" t="str">
            <v>连接板2长轴左</v>
          </cell>
          <cell r="H4536" t="str">
            <v>EA</v>
          </cell>
          <cell r="I4536">
            <v>480</v>
          </cell>
          <cell r="J4536">
            <v>1.219715686</v>
          </cell>
          <cell r="K4536">
            <v>1.2996840000000001</v>
          </cell>
          <cell r="L4536">
            <v>585.46352927999999</v>
          </cell>
          <cell r="M4536">
            <v>598</v>
          </cell>
          <cell r="N4536">
            <v>1.2603607387</v>
          </cell>
          <cell r="O4536">
            <v>1.2996840000000001</v>
          </cell>
          <cell r="P4536">
            <v>-3.9323261300000002E-2</v>
          </cell>
          <cell r="Q4536">
            <v>753.69572174259997</v>
          </cell>
          <cell r="R4536">
            <v>-978</v>
          </cell>
        </row>
        <row r="4537">
          <cell r="E4537" t="str">
            <v>SHT0001220</v>
          </cell>
          <cell r="F4537" t="str">
            <v>滑块固定板组件主前</v>
          </cell>
          <cell r="H4537" t="str">
            <v>EA</v>
          </cell>
          <cell r="I4537">
            <v>1114</v>
          </cell>
          <cell r="J4537">
            <v>1.8597028016999999</v>
          </cell>
          <cell r="K4537">
            <v>1.9821762472</v>
          </cell>
          <cell r="L4537">
            <v>2071.7089210938002</v>
          </cell>
          <cell r="M4537">
            <v>1200</v>
          </cell>
          <cell r="N4537">
            <v>1.921682162</v>
          </cell>
          <cell r="O4537">
            <v>1.9821762472</v>
          </cell>
          <cell r="P4537">
            <v>-6.0494085199999999E-2</v>
          </cell>
          <cell r="Q4537">
            <v>2306.0185944</v>
          </cell>
          <cell r="R4537">
            <v>-1614</v>
          </cell>
        </row>
        <row r="4538">
          <cell r="E4538" t="str">
            <v>SHT0001221</v>
          </cell>
          <cell r="F4538" t="str">
            <v>滑块固定板组件主后</v>
          </cell>
          <cell r="H4538" t="str">
            <v>EA</v>
          </cell>
          <cell r="I4538">
            <v>1123</v>
          </cell>
          <cell r="J4538">
            <v>1.8597028016999999</v>
          </cell>
          <cell r="K4538">
            <v>1.9821762472</v>
          </cell>
          <cell r="L4538">
            <v>2088.4462463090999</v>
          </cell>
          <cell r="M4538">
            <v>1200</v>
          </cell>
          <cell r="N4538">
            <v>1.921682162</v>
          </cell>
          <cell r="O4538">
            <v>1.9821762472</v>
          </cell>
          <cell r="P4538">
            <v>-6.0494085199999999E-2</v>
          </cell>
          <cell r="Q4538">
            <v>2306.0185944</v>
          </cell>
          <cell r="R4538">
            <v>-1623</v>
          </cell>
        </row>
        <row r="4539">
          <cell r="E4539" t="str">
            <v>SHT0001222</v>
          </cell>
          <cell r="F4539" t="str">
            <v>欧曼左围框</v>
          </cell>
          <cell r="H4539" t="str">
            <v>EA</v>
          </cell>
          <cell r="I4539">
            <v>1036</v>
          </cell>
          <cell r="J4539">
            <v>6.9926202863000002</v>
          </cell>
          <cell r="K4539">
            <v>7.4806160000000004</v>
          </cell>
          <cell r="L4539">
            <v>7244.3546166067999</v>
          </cell>
          <cell r="M4539">
            <v>280</v>
          </cell>
          <cell r="N4539">
            <v>3.2590142329999998</v>
          </cell>
          <cell r="O4539">
            <v>7.4806160000000004</v>
          </cell>
          <cell r="P4539">
            <v>-4.2216017670000001</v>
          </cell>
          <cell r="Q4539">
            <v>912.52398524</v>
          </cell>
          <cell r="R4539">
            <v>-20</v>
          </cell>
        </row>
        <row r="4540">
          <cell r="E4540" t="str">
            <v>SHT0001223</v>
          </cell>
          <cell r="F4540" t="str">
            <v>欧曼右围框</v>
          </cell>
          <cell r="H4540" t="str">
            <v>EA</v>
          </cell>
          <cell r="I4540">
            <v>865</v>
          </cell>
          <cell r="J4540">
            <v>6.9926202863000002</v>
          </cell>
          <cell r="K4540">
            <v>7.4806160000000004</v>
          </cell>
          <cell r="L4540">
            <v>6048.6165476494998</v>
          </cell>
          <cell r="M4540">
            <v>159</v>
          </cell>
          <cell r="N4540">
            <v>3.2590142329999998</v>
          </cell>
          <cell r="O4540">
            <v>7.4806160000000004</v>
          </cell>
          <cell r="P4540">
            <v>-4.2216017670000001</v>
          </cell>
          <cell r="Q4540">
            <v>518.18326304699997</v>
          </cell>
          <cell r="R4540">
            <v>-249</v>
          </cell>
        </row>
        <row r="4541">
          <cell r="E4541" t="str">
            <v>SHT0001225</v>
          </cell>
          <cell r="F4541" t="str">
            <v>内加强板</v>
          </cell>
          <cell r="G4541" t="str">
            <v>陕汽机械减震</v>
          </cell>
          <cell r="H4541" t="str">
            <v>EA</v>
          </cell>
          <cell r="I4541">
            <v>936</v>
          </cell>
          <cell r="J4541">
            <v>2.8053501023999998</v>
          </cell>
          <cell r="K4541">
            <v>2.9716710000000002</v>
          </cell>
          <cell r="L4541">
            <v>2625.8076958463998</v>
          </cell>
          <cell r="M4541">
            <v>0</v>
          </cell>
          <cell r="N4541">
            <v>2.8985830585999999</v>
          </cell>
          <cell r="O4541">
            <v>2.9716710000000002</v>
          </cell>
          <cell r="P4541">
            <v>-7.3087941399999995E-2</v>
          </cell>
          <cell r="Q4541">
            <v>0</v>
          </cell>
          <cell r="R4541">
            <v>-298</v>
          </cell>
        </row>
        <row r="4542">
          <cell r="E4542" t="str">
            <v>SHT0001226</v>
          </cell>
          <cell r="F4542" t="str">
            <v>内加强板</v>
          </cell>
          <cell r="G4542" t="str">
            <v>欧曼机械减震</v>
          </cell>
          <cell r="H4542" t="str">
            <v>EA</v>
          </cell>
          <cell r="I4542">
            <v>486</v>
          </cell>
          <cell r="J4542">
            <v>2.8053501023999998</v>
          </cell>
          <cell r="K4542">
            <v>2.9716710000000002</v>
          </cell>
          <cell r="L4542">
            <v>1363.4001497664001</v>
          </cell>
          <cell r="M4542">
            <v>0</v>
          </cell>
          <cell r="N4542">
            <v>2.8985830585999999</v>
          </cell>
          <cell r="O4542">
            <v>2.9716710000000002</v>
          </cell>
          <cell r="P4542">
            <v>-7.3087941399999995E-2</v>
          </cell>
          <cell r="Q4542">
            <v>0</v>
          </cell>
          <cell r="R4542">
            <v>-172</v>
          </cell>
        </row>
        <row r="4543">
          <cell r="E4543" t="str">
            <v>SHT0001227</v>
          </cell>
          <cell r="F4543" t="str">
            <v>上框后横梁</v>
          </cell>
          <cell r="G4543" t="str">
            <v>机械减震</v>
          </cell>
          <cell r="H4543" t="str">
            <v>EA</v>
          </cell>
          <cell r="I4543">
            <v>1561</v>
          </cell>
          <cell r="J4543">
            <v>2.3397944781</v>
          </cell>
          <cell r="K4543">
            <v>2.5179312600000001</v>
          </cell>
          <cell r="L4543">
            <v>3652.4191803140998</v>
          </cell>
          <cell r="M4543">
            <v>0</v>
          </cell>
          <cell r="N4543">
            <v>2.4181166542999999</v>
          </cell>
          <cell r="O4543">
            <v>2.5179312600000001</v>
          </cell>
          <cell r="P4543">
            <v>-9.9814605700000003E-2</v>
          </cell>
          <cell r="Q4543">
            <v>0</v>
          </cell>
          <cell r="R4543">
            <v>-484</v>
          </cell>
        </row>
        <row r="4544">
          <cell r="E4544" t="str">
            <v>SHT0001228</v>
          </cell>
          <cell r="F4544" t="str">
            <v>上框前横梁</v>
          </cell>
          <cell r="G4544" t="str">
            <v>机械减震</v>
          </cell>
          <cell r="H4544" t="str">
            <v>EA</v>
          </cell>
          <cell r="I4544">
            <v>1596</v>
          </cell>
          <cell r="J4544">
            <v>2.3194126085</v>
          </cell>
          <cell r="K4544">
            <v>2.495844</v>
          </cell>
          <cell r="L4544">
            <v>3701.7825231659999</v>
          </cell>
          <cell r="M4544">
            <v>0</v>
          </cell>
          <cell r="N4544">
            <v>2.3970503342999998</v>
          </cell>
          <cell r="O4544">
            <v>2.495844</v>
          </cell>
          <cell r="P4544">
            <v>-9.8793665700000005E-2</v>
          </cell>
          <cell r="Q4544">
            <v>0</v>
          </cell>
          <cell r="R4544">
            <v>-484</v>
          </cell>
        </row>
        <row r="4545">
          <cell r="E4545" t="str">
            <v>SHT0001229</v>
          </cell>
          <cell r="F4545" t="str">
            <v>上框右侧板</v>
          </cell>
          <cell r="G4545" t="str">
            <v>机械减震</v>
          </cell>
          <cell r="H4545" t="str">
            <v>EA</v>
          </cell>
          <cell r="I4545">
            <v>794</v>
          </cell>
          <cell r="J4545">
            <v>4.6149725005000004</v>
          </cell>
          <cell r="K4545">
            <v>4.9327079999999999</v>
          </cell>
          <cell r="L4545">
            <v>3664.2881653969998</v>
          </cell>
          <cell r="M4545">
            <v>0</v>
          </cell>
          <cell r="N4545">
            <v>4.7689749979</v>
          </cell>
          <cell r="O4545">
            <v>4.9327079999999999</v>
          </cell>
          <cell r="P4545">
            <v>-0.1637330021</v>
          </cell>
          <cell r="Q4545">
            <v>0</v>
          </cell>
          <cell r="R4545">
            <v>-487</v>
          </cell>
        </row>
        <row r="4546">
          <cell r="E4546" t="str">
            <v>SHT0001230</v>
          </cell>
          <cell r="F4546" t="str">
            <v>上框左侧板</v>
          </cell>
          <cell r="G4546" t="str">
            <v>机械减震</v>
          </cell>
          <cell r="H4546" t="str">
            <v>EA</v>
          </cell>
          <cell r="I4546">
            <v>802</v>
          </cell>
          <cell r="J4546">
            <v>4.6149725005000004</v>
          </cell>
          <cell r="K4546">
            <v>4.9327079999999999</v>
          </cell>
          <cell r="L4546">
            <v>3701.207945401</v>
          </cell>
          <cell r="M4546">
            <v>0</v>
          </cell>
          <cell r="N4546">
            <v>4.7689749979</v>
          </cell>
          <cell r="O4546">
            <v>4.9327079999999999</v>
          </cell>
          <cell r="P4546">
            <v>-0.1637330021</v>
          </cell>
          <cell r="Q4546">
            <v>0</v>
          </cell>
          <cell r="R4546">
            <v>-480</v>
          </cell>
        </row>
        <row r="4547">
          <cell r="E4547" t="str">
            <v>SHT0001231</v>
          </cell>
          <cell r="F4547" t="str">
            <v>下框右纵梁</v>
          </cell>
          <cell r="G4547" t="str">
            <v>机械减震</v>
          </cell>
          <cell r="H4547" t="str">
            <v>EA</v>
          </cell>
          <cell r="I4547">
            <v>857</v>
          </cell>
          <cell r="J4547">
            <v>4.0398837455000001</v>
          </cell>
          <cell r="K4547">
            <v>4.3271388000000002</v>
          </cell>
          <cell r="L4547">
            <v>3462.1803698935</v>
          </cell>
          <cell r="M4547">
            <v>0</v>
          </cell>
          <cell r="N4547">
            <v>3.1619638497000002</v>
          </cell>
          <cell r="O4547">
            <v>4.3271388000000002</v>
          </cell>
          <cell r="P4547">
            <v>-1.1651749503</v>
          </cell>
          <cell r="Q4547">
            <v>0</v>
          </cell>
          <cell r="R4547">
            <v>-515</v>
          </cell>
        </row>
        <row r="4548">
          <cell r="E4548" t="str">
            <v>SHT0001232</v>
          </cell>
          <cell r="F4548" t="str">
            <v>下框左纵梁</v>
          </cell>
          <cell r="G4548" t="str">
            <v>机械减震</v>
          </cell>
          <cell r="H4548" t="str">
            <v>EA</v>
          </cell>
          <cell r="I4548">
            <v>887</v>
          </cell>
          <cell r="J4548">
            <v>4.0398837455000001</v>
          </cell>
          <cell r="K4548">
            <v>4.3271388000000002</v>
          </cell>
          <cell r="L4548">
            <v>3583.3768822584998</v>
          </cell>
          <cell r="M4548">
            <v>0</v>
          </cell>
          <cell r="N4548">
            <v>3.1619638497000002</v>
          </cell>
          <cell r="O4548">
            <v>4.3271388000000002</v>
          </cell>
          <cell r="P4548">
            <v>-1.1651749503</v>
          </cell>
          <cell r="Q4548">
            <v>0</v>
          </cell>
          <cell r="R4548">
            <v>-556</v>
          </cell>
        </row>
        <row r="4549">
          <cell r="E4549" t="str">
            <v>SHT0001233</v>
          </cell>
          <cell r="F4549" t="str">
            <v>下框前后横梁</v>
          </cell>
          <cell r="G4549" t="str">
            <v>机械减震</v>
          </cell>
          <cell r="H4549" t="str">
            <v>EA</v>
          </cell>
          <cell r="I4549">
            <v>1960</v>
          </cell>
          <cell r="J4549">
            <v>1.7258690451000001</v>
          </cell>
          <cell r="K4549">
            <v>1.8526374999999999</v>
          </cell>
          <cell r="L4549">
            <v>3382.703328396</v>
          </cell>
          <cell r="M4549">
            <v>0</v>
          </cell>
          <cell r="N4549">
            <v>1.7835747839</v>
          </cell>
          <cell r="O4549">
            <v>1.8526374999999999</v>
          </cell>
          <cell r="P4549">
            <v>-6.9062716100000004E-2</v>
          </cell>
          <cell r="Q4549">
            <v>0</v>
          </cell>
          <cell r="R4549">
            <v>-1112</v>
          </cell>
        </row>
        <row r="4550">
          <cell r="E4550" t="str">
            <v>SHT0001234</v>
          </cell>
          <cell r="F4550" t="str">
            <v>连接板2短轴右H3</v>
          </cell>
          <cell r="H4550" t="str">
            <v>EA</v>
          </cell>
          <cell r="I4550">
            <v>791</v>
          </cell>
          <cell r="J4550">
            <v>1.5372472099000001</v>
          </cell>
          <cell r="K4550">
            <v>1.6437839999999999</v>
          </cell>
          <cell r="L4550">
            <v>1215.9625430309</v>
          </cell>
          <cell r="M4550">
            <v>500</v>
          </cell>
          <cell r="N4550">
            <v>1.6437839999999999</v>
          </cell>
          <cell r="O4550">
            <v>1.6437839999999999</v>
          </cell>
          <cell r="P4550">
            <v>0</v>
          </cell>
          <cell r="Q4550">
            <v>821.89200000000005</v>
          </cell>
          <cell r="R4550">
            <v>-1291</v>
          </cell>
        </row>
        <row r="4551">
          <cell r="E4551" t="str">
            <v>SHT0001235</v>
          </cell>
          <cell r="F4551" t="str">
            <v>连接板2短轴左H3</v>
          </cell>
          <cell r="H4551" t="str">
            <v>EA</v>
          </cell>
          <cell r="I4551">
            <v>808</v>
          </cell>
          <cell r="J4551">
            <v>1.5372472099000001</v>
          </cell>
          <cell r="K4551">
            <v>1.6437839999999999</v>
          </cell>
          <cell r="L4551">
            <v>1242.0957455992</v>
          </cell>
          <cell r="M4551">
            <v>500</v>
          </cell>
          <cell r="N4551">
            <v>1.6437839999999999</v>
          </cell>
          <cell r="O4551">
            <v>1.6437839999999999</v>
          </cell>
          <cell r="P4551">
            <v>0</v>
          </cell>
          <cell r="Q4551">
            <v>821.89200000000005</v>
          </cell>
          <cell r="R4551">
            <v>-1308</v>
          </cell>
        </row>
        <row r="4552">
          <cell r="E4552" t="str">
            <v>SHT0001236</v>
          </cell>
          <cell r="F4552" t="str">
            <v>支撑横档</v>
          </cell>
          <cell r="G4552" t="str">
            <v>后支撑</v>
          </cell>
          <cell r="H4552" t="str">
            <v>EA</v>
          </cell>
          <cell r="I4552">
            <v>1305</v>
          </cell>
          <cell r="J4552">
            <v>1.8128285953000001</v>
          </cell>
          <cell r="K4552">
            <v>1.9438040000000001</v>
          </cell>
          <cell r="L4552">
            <v>2365.7413168664998</v>
          </cell>
          <cell r="M4552">
            <v>1050</v>
          </cell>
          <cell r="N4552">
            <v>1.8734110974</v>
          </cell>
          <cell r="O4552">
            <v>1.9438040000000001</v>
          </cell>
          <cell r="P4552">
            <v>-7.0392902600000001E-2</v>
          </cell>
          <cell r="Q4552">
            <v>1967.0816522699999</v>
          </cell>
          <cell r="R4552">
            <v>-1839</v>
          </cell>
        </row>
        <row r="4553">
          <cell r="E4553" t="str">
            <v>SHT0001238</v>
          </cell>
          <cell r="F4553" t="str">
            <v>座框横管梁</v>
          </cell>
          <cell r="G4553" t="str">
            <v>升降器通用</v>
          </cell>
          <cell r="H4553" t="str">
            <v>EA</v>
          </cell>
          <cell r="I4553">
            <v>592</v>
          </cell>
          <cell r="J4553">
            <v>1.8491550876</v>
          </cell>
          <cell r="K4553">
            <v>1.9831700000000001</v>
          </cell>
          <cell r="L4553">
            <v>1094.6998118592001</v>
          </cell>
          <cell r="M4553">
            <v>2040</v>
          </cell>
          <cell r="N4553">
            <v>1.9109574818999999</v>
          </cell>
          <cell r="O4553">
            <v>1.9831700000000001</v>
          </cell>
          <cell r="P4553">
            <v>-7.2212518099999998E-2</v>
          </cell>
          <cell r="Q4553">
            <v>3898.3532630760001</v>
          </cell>
          <cell r="R4553">
            <v>-1401</v>
          </cell>
        </row>
        <row r="4554">
          <cell r="E4554" t="str">
            <v>SHT0001245</v>
          </cell>
          <cell r="F4554" t="str">
            <v>副总座左</v>
          </cell>
          <cell r="G4554" t="str">
            <v>钣金件</v>
          </cell>
          <cell r="H4554" t="str">
            <v>EA</v>
          </cell>
          <cell r="I4554">
            <v>2324</v>
          </cell>
          <cell r="J4554">
            <v>4.8276439357000003</v>
          </cell>
          <cell r="K4554">
            <v>5.2104480000000004</v>
          </cell>
          <cell r="L4554">
            <v>11219.444506566801</v>
          </cell>
          <cell r="M4554">
            <v>3000</v>
          </cell>
          <cell r="N4554">
            <v>3.5443613210999998</v>
          </cell>
          <cell r="O4554">
            <v>5.2104480000000004</v>
          </cell>
          <cell r="P4554">
            <v>-1.6660866789</v>
          </cell>
          <cell r="Q4554">
            <v>10633.0839633</v>
          </cell>
          <cell r="R4554">
            <v>-4400</v>
          </cell>
        </row>
        <row r="4555">
          <cell r="E4555" t="str">
            <v>SHT0001247</v>
          </cell>
          <cell r="F4555" t="str">
            <v>上框后横梁总成</v>
          </cell>
          <cell r="H4555" t="str">
            <v>EA</v>
          </cell>
          <cell r="I4555">
            <v>400</v>
          </cell>
          <cell r="J4555">
            <v>2.3976813681000002</v>
          </cell>
          <cell r="K4555">
            <v>2.5983000000000001</v>
          </cell>
          <cell r="L4555">
            <v>959.07254723999995</v>
          </cell>
          <cell r="M4555">
            <v>28</v>
          </cell>
          <cell r="N4555">
            <v>2.4781987162000001</v>
          </cell>
          <cell r="O4555">
            <v>2.5983000000000001</v>
          </cell>
          <cell r="P4555">
            <v>-0.1201012838</v>
          </cell>
          <cell r="Q4555">
            <v>69.389564053599997</v>
          </cell>
          <cell r="R4555">
            <v>-28</v>
          </cell>
        </row>
        <row r="4556">
          <cell r="E4556" t="str">
            <v>SHT0001249</v>
          </cell>
          <cell r="F4556" t="str">
            <v>前挂簧板电泳</v>
          </cell>
          <cell r="H4556" t="str">
            <v>EA</v>
          </cell>
          <cell r="I4556">
            <v>227</v>
          </cell>
          <cell r="J4556">
            <v>0.47357050039999998</v>
          </cell>
          <cell r="K4556">
            <v>0.50425691900000003</v>
          </cell>
          <cell r="L4556">
            <v>107.50050359079999</v>
          </cell>
          <cell r="M4556">
            <v>1200</v>
          </cell>
          <cell r="N4556">
            <v>0.50915326520000004</v>
          </cell>
          <cell r="O4556">
            <v>0.50425691900000003</v>
          </cell>
          <cell r="P4556">
            <v>4.8963462000000003E-3</v>
          </cell>
          <cell r="Q4556">
            <v>610.98391823999998</v>
          </cell>
          <cell r="R4556">
            <v>-908</v>
          </cell>
        </row>
        <row r="4557">
          <cell r="E4557" t="str">
            <v>SHT0001252</v>
          </cell>
          <cell r="F4557" t="str">
            <v>连杆板2(前)右</v>
          </cell>
          <cell r="H4557" t="str">
            <v>EA</v>
          </cell>
          <cell r="I4557">
            <v>0</v>
          </cell>
          <cell r="J4557">
            <v>0.81247999999999998</v>
          </cell>
          <cell r="K4557">
            <v>0.81247999999999998</v>
          </cell>
          <cell r="L4557">
            <v>0</v>
          </cell>
          <cell r="M4557">
            <v>600</v>
          </cell>
          <cell r="N4557">
            <v>0.77492471730000001</v>
          </cell>
          <cell r="O4557">
            <v>0.81247999999999998</v>
          </cell>
          <cell r="P4557">
            <v>-3.7555282699999998E-2</v>
          </cell>
          <cell r="Q4557">
            <v>464.95483037999998</v>
          </cell>
          <cell r="R4557">
            <v>-597</v>
          </cell>
        </row>
        <row r="4558">
          <cell r="E4558" t="str">
            <v>SHT0001253</v>
          </cell>
          <cell r="F4558" t="str">
            <v>连杆板2(前）左</v>
          </cell>
          <cell r="G4558" t="str">
            <v>升降器</v>
          </cell>
          <cell r="H4558" t="str">
            <v>EA</v>
          </cell>
          <cell r="I4558">
            <v>800</v>
          </cell>
          <cell r="J4558">
            <v>0.74976565890000002</v>
          </cell>
          <cell r="K4558">
            <v>0.8125</v>
          </cell>
          <cell r="L4558">
            <v>599.81252712000003</v>
          </cell>
          <cell r="M4558">
            <v>600</v>
          </cell>
          <cell r="N4558">
            <v>0.77494379280000003</v>
          </cell>
          <cell r="O4558">
            <v>0.8125</v>
          </cell>
          <cell r="P4558">
            <v>-3.7556207199999997E-2</v>
          </cell>
          <cell r="Q4558">
            <v>464.96627568000002</v>
          </cell>
          <cell r="R4558">
            <v>-598</v>
          </cell>
        </row>
        <row r="4559">
          <cell r="E4559" t="str">
            <v>SHT0001256</v>
          </cell>
          <cell r="F4559" t="str">
            <v>阻尼器连接螺栓</v>
          </cell>
          <cell r="G4559" t="str">
            <v>2.0平台</v>
          </cell>
          <cell r="H4559" t="str">
            <v>EA</v>
          </cell>
          <cell r="I4559">
            <v>916</v>
          </cell>
          <cell r="J4559">
            <v>0.49000069530000001</v>
          </cell>
          <cell r="K4559">
            <v>0.53100000000000003</v>
          </cell>
          <cell r="L4559">
            <v>448.84063689480001</v>
          </cell>
          <cell r="M4559">
            <v>4662</v>
          </cell>
          <cell r="N4559">
            <v>0.50645557409999997</v>
          </cell>
          <cell r="O4559">
            <v>0.53100000000000003</v>
          </cell>
          <cell r="P4559">
            <v>-2.45444259E-2</v>
          </cell>
          <cell r="Q4559">
            <v>2361.0958864541999</v>
          </cell>
          <cell r="R4559">
            <v>-5180</v>
          </cell>
        </row>
        <row r="4560">
          <cell r="E4560" t="str">
            <v>SHT0001258</v>
          </cell>
          <cell r="F4560" t="str">
            <v>座框横管梁</v>
          </cell>
          <cell r="G4560" t="str">
            <v>2.0老座框</v>
          </cell>
          <cell r="H4560" t="str">
            <v>EA</v>
          </cell>
          <cell r="I4560">
            <v>903</v>
          </cell>
          <cell r="J4560">
            <v>1.7184550151</v>
          </cell>
          <cell r="K4560">
            <v>1.841534</v>
          </cell>
          <cell r="L4560">
            <v>1551.7648786353</v>
          </cell>
          <cell r="M4560">
            <v>3153</v>
          </cell>
          <cell r="N4560">
            <v>1.7758683260999999</v>
          </cell>
          <cell r="O4560">
            <v>1.841534</v>
          </cell>
          <cell r="P4560">
            <v>-6.5665673899999999E-2</v>
          </cell>
          <cell r="Q4560">
            <v>5599.3128321933</v>
          </cell>
          <cell r="R4560">
            <v>-3298</v>
          </cell>
        </row>
        <row r="4561">
          <cell r="E4561" t="str">
            <v>SHT0001275</v>
          </cell>
          <cell r="F4561" t="str">
            <v>机械减震外绞架组件电泳</v>
          </cell>
          <cell r="H4561" t="str">
            <v>EA</v>
          </cell>
          <cell r="I4561">
            <v>50</v>
          </cell>
          <cell r="J4561">
            <v>21.0730686341</v>
          </cell>
          <cell r="K4561">
            <v>22.193129626899999</v>
          </cell>
          <cell r="L4561">
            <v>1053.653431705</v>
          </cell>
          <cell r="M4561">
            <v>460</v>
          </cell>
          <cell r="N4561">
            <v>17.130280443099998</v>
          </cell>
          <cell r="O4561">
            <v>22.193129626899999</v>
          </cell>
          <cell r="P4561">
            <v>-5.0628491838</v>
          </cell>
          <cell r="Q4561">
            <v>7879.9290038259996</v>
          </cell>
          <cell r="R4561">
            <v>-454</v>
          </cell>
        </row>
        <row r="4562">
          <cell r="E4562" t="str">
            <v>SHT0001278</v>
          </cell>
          <cell r="F4562" t="str">
            <v>左调调节臂组件电泳</v>
          </cell>
          <cell r="H4562" t="str">
            <v>EA</v>
          </cell>
          <cell r="I4562">
            <v>50</v>
          </cell>
          <cell r="J4562">
            <v>6.1228550113000004</v>
          </cell>
          <cell r="K4562">
            <v>6.2565401277000001</v>
          </cell>
          <cell r="L4562">
            <v>306.14275056499997</v>
          </cell>
          <cell r="M4562">
            <v>530</v>
          </cell>
          <cell r="N4562">
            <v>6.3854604321000004</v>
          </cell>
          <cell r="O4562">
            <v>6.2565401277000001</v>
          </cell>
          <cell r="P4562">
            <v>0.12892030439999999</v>
          </cell>
          <cell r="Q4562">
            <v>3384.294029013</v>
          </cell>
          <cell r="R4562">
            <v>-324</v>
          </cell>
        </row>
        <row r="4563">
          <cell r="E4563" t="str">
            <v>SHT0001279</v>
          </cell>
          <cell r="F4563" t="str">
            <v>前调调节臂组件电泳</v>
          </cell>
          <cell r="H4563" t="str">
            <v>EA</v>
          </cell>
          <cell r="I4563">
            <v>163</v>
          </cell>
          <cell r="J4563">
            <v>5.8012498044000003</v>
          </cell>
          <cell r="K4563">
            <v>5.9080255919000004</v>
          </cell>
          <cell r="L4563">
            <v>945.60371811719995</v>
          </cell>
          <cell r="M4563">
            <v>0</v>
          </cell>
          <cell r="N4563">
            <v>6.5386604584999999</v>
          </cell>
          <cell r="O4563">
            <v>5.9080255919000004</v>
          </cell>
          <cell r="P4563">
            <v>0.63063486660000001</v>
          </cell>
          <cell r="Q4563">
            <v>0</v>
          </cell>
          <cell r="R4563">
            <v>-104</v>
          </cell>
        </row>
        <row r="4564">
          <cell r="E4564" t="str">
            <v>SHT0001282</v>
          </cell>
          <cell r="F4564" t="str">
            <v>机械减震内绞架组件电泳</v>
          </cell>
          <cell r="H4564" t="str">
            <v>EA</v>
          </cell>
          <cell r="I4564">
            <v>181</v>
          </cell>
          <cell r="J4564">
            <v>20.566633553799999</v>
          </cell>
          <cell r="K4564">
            <v>21.666391730400001</v>
          </cell>
          <cell r="L4564">
            <v>3722.5606732378001</v>
          </cell>
          <cell r="M4564">
            <v>397</v>
          </cell>
          <cell r="N4564">
            <v>16.576934114</v>
          </cell>
          <cell r="O4564">
            <v>21.666391730400001</v>
          </cell>
          <cell r="P4564">
            <v>-5.0894576163999998</v>
          </cell>
          <cell r="Q4564">
            <v>6581.0428432580002</v>
          </cell>
          <cell r="R4564">
            <v>-454</v>
          </cell>
        </row>
        <row r="4565">
          <cell r="E4565" t="str">
            <v>SHT0001284</v>
          </cell>
          <cell r="F4565" t="str">
            <v>主驾前支撑焊接组件电泳</v>
          </cell>
          <cell r="H4565" t="str">
            <v>EA</v>
          </cell>
          <cell r="I4565">
            <v>263</v>
          </cell>
          <cell r="J4565">
            <v>5.9990944371000001</v>
          </cell>
          <cell r="K4565">
            <v>6.1920207448999998</v>
          </cell>
          <cell r="L4565">
            <v>1577.7618369572999</v>
          </cell>
          <cell r="M4565">
            <v>341</v>
          </cell>
          <cell r="N4565">
            <v>6.3876169787999997</v>
          </cell>
          <cell r="O4565">
            <v>6.1920207448999998</v>
          </cell>
          <cell r="P4565">
            <v>0.1955962339</v>
          </cell>
          <cell r="Q4565">
            <v>2178.1773897707999</v>
          </cell>
          <cell r="R4565">
            <v>-559</v>
          </cell>
        </row>
        <row r="4566">
          <cell r="E4566" t="str">
            <v>SHT0001285</v>
          </cell>
          <cell r="F4566" t="str">
            <v>后支撑焊接组件电泳</v>
          </cell>
          <cell r="G4566" t="str">
            <v>机械</v>
          </cell>
          <cell r="H4566" t="str">
            <v>EA</v>
          </cell>
          <cell r="I4566">
            <v>83</v>
          </cell>
          <cell r="J4566">
            <v>7.3260409118999998</v>
          </cell>
          <cell r="K4566">
            <v>7.6523407449</v>
          </cell>
          <cell r="L4566">
            <v>608.06139568770004</v>
          </cell>
          <cell r="M4566">
            <v>275</v>
          </cell>
          <cell r="N4566">
            <v>7.7594428691999999</v>
          </cell>
          <cell r="O4566">
            <v>7.6523407449</v>
          </cell>
          <cell r="P4566">
            <v>0.1071021243</v>
          </cell>
          <cell r="Q4566">
            <v>2133.8467890299999</v>
          </cell>
          <cell r="R4566">
            <v>-357</v>
          </cell>
        </row>
        <row r="4567">
          <cell r="E4567" t="str">
            <v>SHT0001288</v>
          </cell>
          <cell r="F4567" t="str">
            <v>升降器纵梁前加强片</v>
          </cell>
          <cell r="H4567" t="str">
            <v>EA</v>
          </cell>
          <cell r="I4567">
            <v>1383</v>
          </cell>
          <cell r="J4567">
            <v>0.32147657600000001</v>
          </cell>
          <cell r="K4567">
            <v>0.3307368</v>
          </cell>
          <cell r="L4567">
            <v>444.60210460799999</v>
          </cell>
          <cell r="M4567">
            <v>3200</v>
          </cell>
          <cell r="N4567">
            <v>0.3320209368</v>
          </cell>
          <cell r="O4567">
            <v>0.3307368</v>
          </cell>
          <cell r="P4567">
            <v>1.2841368E-3</v>
          </cell>
          <cell r="Q4567">
            <v>1062.4669977599999</v>
          </cell>
          <cell r="R4567">
            <v>-1401</v>
          </cell>
        </row>
        <row r="4568">
          <cell r="E4568" t="str">
            <v>SHT0001289</v>
          </cell>
          <cell r="F4568" t="str">
            <v>升降器纵梁后加强片</v>
          </cell>
          <cell r="H4568" t="str">
            <v>EA</v>
          </cell>
          <cell r="I4568">
            <v>5991</v>
          </cell>
          <cell r="J4568">
            <v>0.25732579570000003</v>
          </cell>
          <cell r="K4568">
            <v>0.26121840000000002</v>
          </cell>
          <cell r="L4568">
            <v>1541.6388420387</v>
          </cell>
          <cell r="M4568">
            <v>3200</v>
          </cell>
          <cell r="N4568">
            <v>0.26571588750000003</v>
          </cell>
          <cell r="O4568">
            <v>0.26121840000000002</v>
          </cell>
          <cell r="P4568">
            <v>4.4974875000000003E-3</v>
          </cell>
          <cell r="Q4568">
            <v>850.29084</v>
          </cell>
          <cell r="R4568">
            <v>-1401</v>
          </cell>
        </row>
        <row r="4569">
          <cell r="E4569" t="str">
            <v>SHT0001293</v>
          </cell>
          <cell r="F4569" t="str">
            <v>连接板2短轴左</v>
          </cell>
          <cell r="H4569" t="str">
            <v>EA</v>
          </cell>
          <cell r="I4569">
            <v>844</v>
          </cell>
          <cell r="J4569">
            <v>1.1923088674</v>
          </cell>
          <cell r="K4569">
            <v>1.269984</v>
          </cell>
          <cell r="L4569">
            <v>1006.3086840856</v>
          </cell>
          <cell r="M4569">
            <v>0</v>
          </cell>
          <cell r="N4569">
            <v>1.2320335625000001</v>
          </cell>
          <cell r="O4569">
            <v>1.269984</v>
          </cell>
          <cell r="P4569">
            <v>-3.7950437500000003E-2</v>
          </cell>
          <cell r="Q4569">
            <v>0</v>
          </cell>
          <cell r="R4569">
            <v>-317</v>
          </cell>
        </row>
        <row r="4570">
          <cell r="E4570" t="str">
            <v>SHT0001294</v>
          </cell>
          <cell r="F4570" t="str">
            <v>连接板2短轴右</v>
          </cell>
          <cell r="H4570" t="str">
            <v>EA</v>
          </cell>
          <cell r="I4570">
            <v>1134</v>
          </cell>
          <cell r="J4570">
            <v>1.1922904115999999</v>
          </cell>
          <cell r="K4570">
            <v>1.2699640000000001</v>
          </cell>
          <cell r="L4570">
            <v>1352.0573267544</v>
          </cell>
          <cell r="M4570">
            <v>0</v>
          </cell>
          <cell r="N4570">
            <v>1.232014487</v>
          </cell>
          <cell r="O4570">
            <v>1.2699640000000001</v>
          </cell>
          <cell r="P4570">
            <v>-3.7949512999999997E-2</v>
          </cell>
          <cell r="Q4570">
            <v>0</v>
          </cell>
          <cell r="R4570">
            <v>-429</v>
          </cell>
        </row>
        <row r="4571">
          <cell r="E4571" t="str">
            <v>SHT0001300</v>
          </cell>
          <cell r="F4571" t="str">
            <v>滑块固定板组件主后电泳</v>
          </cell>
          <cell r="G4571" t="str">
            <v>一汽</v>
          </cell>
          <cell r="H4571" t="str">
            <v>EA</v>
          </cell>
          <cell r="I4571">
            <v>267</v>
          </cell>
          <cell r="J4571">
            <v>1.9580102340000001</v>
          </cell>
          <cell r="K4571">
            <v>2.0797711122</v>
          </cell>
          <cell r="L4571">
            <v>522.78873247800004</v>
          </cell>
          <cell r="M4571">
            <v>0</v>
          </cell>
          <cell r="N4571">
            <v>2.0561752861999998</v>
          </cell>
          <cell r="O4571">
            <v>2.0797711122</v>
          </cell>
          <cell r="P4571">
            <v>-2.3595826E-2</v>
          </cell>
          <cell r="Q4571">
            <v>0</v>
          </cell>
          <cell r="R4571">
            <v>0</v>
          </cell>
        </row>
        <row r="4572">
          <cell r="E4572" t="str">
            <v>SHT0001301</v>
          </cell>
          <cell r="F4572" t="str">
            <v>滑块固定板组件主前电泳</v>
          </cell>
          <cell r="G4572" t="str">
            <v>一汽</v>
          </cell>
          <cell r="H4572" t="str">
            <v>EA</v>
          </cell>
          <cell r="I4572">
            <v>165</v>
          </cell>
          <cell r="J4572">
            <v>1.9580102340000001</v>
          </cell>
          <cell r="K4572">
            <v>2.0797711122</v>
          </cell>
          <cell r="L4572">
            <v>323.07168861000002</v>
          </cell>
          <cell r="M4572">
            <v>0</v>
          </cell>
          <cell r="N4572">
            <v>2.0561752861999998</v>
          </cell>
          <cell r="O4572">
            <v>2.0797711122</v>
          </cell>
          <cell r="P4572">
            <v>-2.3595826E-2</v>
          </cell>
          <cell r="Q4572">
            <v>0</v>
          </cell>
          <cell r="R4572">
            <v>0</v>
          </cell>
        </row>
        <row r="4573">
          <cell r="E4573" t="str">
            <v>SHT0001302</v>
          </cell>
          <cell r="F4573" t="str">
            <v>连杆板1电泳</v>
          </cell>
          <cell r="H4573" t="str">
            <v>EA</v>
          </cell>
          <cell r="I4573">
            <v>749</v>
          </cell>
          <cell r="J4573">
            <v>0.46063924839999998</v>
          </cell>
          <cell r="K4573">
            <v>0.47919985729999998</v>
          </cell>
          <cell r="L4573">
            <v>345.01879705160002</v>
          </cell>
          <cell r="M4573">
            <v>9000</v>
          </cell>
          <cell r="N4573">
            <v>0.48572687609999998</v>
          </cell>
          <cell r="O4573">
            <v>0.47919985729999998</v>
          </cell>
          <cell r="P4573">
            <v>6.5270188000000002E-3</v>
          </cell>
          <cell r="Q4573">
            <v>4371.5418848999998</v>
          </cell>
          <cell r="R4573">
            <v>-5190</v>
          </cell>
        </row>
        <row r="4574">
          <cell r="E4574" t="str">
            <v>SHT0001303</v>
          </cell>
          <cell r="F4574" t="str">
            <v>连杆板1</v>
          </cell>
          <cell r="H4574" t="str">
            <v>EA</v>
          </cell>
          <cell r="I4574">
            <v>14164</v>
          </cell>
          <cell r="J4574">
            <v>0.39505980740000002</v>
          </cell>
          <cell r="K4574">
            <v>0.41707139780000002</v>
          </cell>
          <cell r="L4574">
            <v>5595.6271120135998</v>
          </cell>
          <cell r="M4574">
            <v>0</v>
          </cell>
          <cell r="N4574">
            <v>0.40816912830000002</v>
          </cell>
          <cell r="O4574">
            <v>0.41707139780000002</v>
          </cell>
          <cell r="P4574">
            <v>-8.9022695000000006E-3</v>
          </cell>
          <cell r="Q4574">
            <v>0</v>
          </cell>
          <cell r="R4574">
            <v>-7214</v>
          </cell>
        </row>
        <row r="4575">
          <cell r="E4575" t="str">
            <v>SHT0001306</v>
          </cell>
          <cell r="F4575" t="str">
            <v>机械减震下框组件电泳</v>
          </cell>
          <cell r="G4575" t="str">
            <v>陕汽</v>
          </cell>
          <cell r="H4575" t="str">
            <v>EA</v>
          </cell>
          <cell r="I4575">
            <v>158</v>
          </cell>
          <cell r="J4575">
            <v>17.5417525282</v>
          </cell>
          <cell r="K4575">
            <v>18.379424577999998</v>
          </cell>
          <cell r="L4575">
            <v>2771.5968994556001</v>
          </cell>
          <cell r="M4575">
            <v>0</v>
          </cell>
          <cell r="N4575">
            <v>16.634220886800001</v>
          </cell>
          <cell r="O4575">
            <v>18.379424577999998</v>
          </cell>
          <cell r="P4575">
            <v>-1.7452036912</v>
          </cell>
          <cell r="Q4575">
            <v>0</v>
          </cell>
          <cell r="R4575">
            <v>-36</v>
          </cell>
        </row>
        <row r="4576">
          <cell r="E4576" t="str">
            <v>SHT0001309</v>
          </cell>
          <cell r="F4576" t="str">
            <v>气囊减震器上框组件电泳</v>
          </cell>
          <cell r="G4576" t="str">
            <v>欧曼</v>
          </cell>
          <cell r="H4576" t="str">
            <v>EA</v>
          </cell>
          <cell r="I4576">
            <v>26</v>
          </cell>
          <cell r="J4576">
            <v>19.029331610700002</v>
          </cell>
          <cell r="K4576">
            <v>20.1349007753</v>
          </cell>
          <cell r="L4576">
            <v>494.76262187819998</v>
          </cell>
          <cell r="M4576">
            <v>50</v>
          </cell>
          <cell r="N4576">
            <v>20.598964839299999</v>
          </cell>
          <cell r="O4576">
            <v>20.1349007753</v>
          </cell>
          <cell r="P4576">
            <v>0.464064064</v>
          </cell>
          <cell r="Q4576">
            <v>1029.9482419650001</v>
          </cell>
          <cell r="R4576">
            <v>-30</v>
          </cell>
        </row>
        <row r="4577">
          <cell r="E4577" t="str">
            <v>SHT0001311</v>
          </cell>
          <cell r="F4577" t="str">
            <v>内绞架组件电泳</v>
          </cell>
          <cell r="H4577" t="str">
            <v>EA</v>
          </cell>
          <cell r="I4577">
            <v>360</v>
          </cell>
          <cell r="J4577">
            <v>14.7739080824</v>
          </cell>
          <cell r="K4577">
            <v>15.629344898899999</v>
          </cell>
          <cell r="L4577">
            <v>5318.6069096640003</v>
          </cell>
          <cell r="M4577">
            <v>619</v>
          </cell>
          <cell r="N4577">
            <v>15.6541497232</v>
          </cell>
          <cell r="O4577">
            <v>15.629344898899999</v>
          </cell>
          <cell r="P4577">
            <v>2.48048243E-2</v>
          </cell>
          <cell r="Q4577">
            <v>9689.9186786608007</v>
          </cell>
          <cell r="R4577">
            <v>-760</v>
          </cell>
        </row>
        <row r="4578">
          <cell r="E4578" t="str">
            <v>SHT0001312</v>
          </cell>
          <cell r="F4578" t="str">
            <v>外绞架组件电泳</v>
          </cell>
          <cell r="G4578" t="str">
            <v>欧曼</v>
          </cell>
          <cell r="H4578" t="str">
            <v>EA</v>
          </cell>
          <cell r="I4578">
            <v>46</v>
          </cell>
          <cell r="J4578">
            <v>12.939349755</v>
          </cell>
          <cell r="K4578">
            <v>13.822261101</v>
          </cell>
          <cell r="L4578">
            <v>595.21008873000005</v>
          </cell>
          <cell r="M4578">
            <v>0</v>
          </cell>
          <cell r="N4578">
            <v>13.5393838976</v>
          </cell>
          <cell r="O4578">
            <v>13.822261101</v>
          </cell>
          <cell r="P4578">
            <v>-0.2828772034</v>
          </cell>
          <cell r="Q4578">
            <v>0</v>
          </cell>
          <cell r="R4578">
            <v>-30</v>
          </cell>
        </row>
        <row r="4579">
          <cell r="E4579" t="str">
            <v>SHT0001313</v>
          </cell>
          <cell r="F4579" t="str">
            <v>减震扣组件电泳</v>
          </cell>
          <cell r="G4579" t="str">
            <v>欧曼气囊</v>
          </cell>
          <cell r="H4579" t="str">
            <v>EA</v>
          </cell>
          <cell r="I4579">
            <v>73</v>
          </cell>
          <cell r="J4579">
            <v>0.203474865</v>
          </cell>
          <cell r="K4579">
            <v>0.2205</v>
          </cell>
          <cell r="L4579">
            <v>14.853665145000001</v>
          </cell>
          <cell r="M4579">
            <v>40</v>
          </cell>
          <cell r="N4579">
            <v>0.21030782319999999</v>
          </cell>
          <cell r="O4579">
            <v>0.2205</v>
          </cell>
          <cell r="P4579">
            <v>-1.0192176799999999E-2</v>
          </cell>
          <cell r="Q4579">
            <v>8.4123129280000004</v>
          </cell>
          <cell r="R4579">
            <v>-101</v>
          </cell>
        </row>
        <row r="4580">
          <cell r="E4580" t="str">
            <v>SHT0001323</v>
          </cell>
          <cell r="F4580" t="str">
            <v>后支撑焊接组件电泳</v>
          </cell>
          <cell r="G4580" t="str">
            <v>欧曼右舵</v>
          </cell>
          <cell r="H4580" t="str">
            <v>EA</v>
          </cell>
          <cell r="I4580">
            <v>59</v>
          </cell>
          <cell r="J4580">
            <v>5.1022583282999996</v>
          </cell>
          <cell r="K4580">
            <v>5.2643199339000004</v>
          </cell>
          <cell r="L4580">
            <v>301.03324136970002</v>
          </cell>
          <cell r="M4580">
            <v>637</v>
          </cell>
          <cell r="N4580">
            <v>5.4150765062000001</v>
          </cell>
          <cell r="O4580">
            <v>5.2643199339000004</v>
          </cell>
          <cell r="P4580">
            <v>0.1507565723</v>
          </cell>
          <cell r="Q4580">
            <v>3449.4037344494</v>
          </cell>
          <cell r="R4580">
            <v>-470</v>
          </cell>
        </row>
        <row r="4581">
          <cell r="E4581" t="str">
            <v>SHT0001324</v>
          </cell>
          <cell r="F4581" t="str">
            <v>滑块固定板组件主后电泳</v>
          </cell>
          <cell r="H4581" t="str">
            <v>EA</v>
          </cell>
          <cell r="I4581">
            <v>106</v>
          </cell>
          <cell r="J4581">
            <v>1.9303178248999999</v>
          </cell>
          <cell r="K4581">
            <v>2.0497616257</v>
          </cell>
          <cell r="L4581">
            <v>204.61368943939999</v>
          </cell>
          <cell r="M4581">
            <v>1765</v>
          </cell>
          <cell r="N4581">
            <v>2.0242517380999998</v>
          </cell>
          <cell r="O4581">
            <v>2.0497616257</v>
          </cell>
          <cell r="P4581">
            <v>-2.55098876E-2</v>
          </cell>
          <cell r="Q4581">
            <v>3572.8043177465001</v>
          </cell>
          <cell r="R4581">
            <v>-1635</v>
          </cell>
        </row>
        <row r="4582">
          <cell r="E4582" t="str">
            <v>SHT0001325</v>
          </cell>
          <cell r="F4582" t="str">
            <v>滑块固定板组件主前电泳</v>
          </cell>
          <cell r="H4582" t="str">
            <v>EA</v>
          </cell>
          <cell r="I4582">
            <v>197</v>
          </cell>
          <cell r="J4582">
            <v>1.9303178248999999</v>
          </cell>
          <cell r="K4582">
            <v>2.0497616257</v>
          </cell>
          <cell r="L4582">
            <v>380.27261150530001</v>
          </cell>
          <cell r="M4582">
            <v>1903</v>
          </cell>
          <cell r="N4582">
            <v>2.0242517380999998</v>
          </cell>
          <cell r="O4582">
            <v>2.0497616257</v>
          </cell>
          <cell r="P4582">
            <v>-2.55098876E-2</v>
          </cell>
          <cell r="Q4582">
            <v>3852.1510576043001</v>
          </cell>
          <cell r="R4582">
            <v>-1635</v>
          </cell>
        </row>
        <row r="4583">
          <cell r="E4583" t="str">
            <v>SHT0001331</v>
          </cell>
          <cell r="F4583" t="str">
            <v>气囊减震器下框组件电泳</v>
          </cell>
          <cell r="G4583" t="str">
            <v>M3000</v>
          </cell>
          <cell r="H4583" t="str">
            <v>EA</v>
          </cell>
          <cell r="I4583">
            <v>8</v>
          </cell>
          <cell r="J4583">
            <v>20.982167873000002</v>
          </cell>
          <cell r="K4583">
            <v>22.312930615399999</v>
          </cell>
          <cell r="L4583">
            <v>167.85734298400001</v>
          </cell>
          <cell r="M4583">
            <v>0</v>
          </cell>
          <cell r="N4583">
            <v>22.301345904400002</v>
          </cell>
          <cell r="O4583">
            <v>22.312930615399999</v>
          </cell>
          <cell r="P4583">
            <v>-1.1584710999999999E-2</v>
          </cell>
          <cell r="Q4583">
            <v>0</v>
          </cell>
          <cell r="R4583">
            <v>0</v>
          </cell>
        </row>
        <row r="4584">
          <cell r="E4584" t="str">
            <v>SHT0001335</v>
          </cell>
          <cell r="F4584" t="str">
            <v>副驾座框骨架焊接总成电泳</v>
          </cell>
          <cell r="G4584" t="str">
            <v>陕汽</v>
          </cell>
          <cell r="H4584" t="str">
            <v>EA</v>
          </cell>
          <cell r="I4584">
            <v>198</v>
          </cell>
          <cell r="J4584">
            <v>42.624575850799999</v>
          </cell>
          <cell r="K4584">
            <v>44.876781328200003</v>
          </cell>
          <cell r="L4584">
            <v>8439.6660184583998</v>
          </cell>
          <cell r="M4584">
            <v>371</v>
          </cell>
          <cell r="N4584">
            <v>36.252439199599998</v>
          </cell>
          <cell r="O4584">
            <v>44.876781328200003</v>
          </cell>
          <cell r="P4584">
            <v>-8.6243421286000004</v>
          </cell>
          <cell r="Q4584">
            <v>13449.654943051601</v>
          </cell>
          <cell r="R4584">
            <v>-404</v>
          </cell>
        </row>
        <row r="4585">
          <cell r="E4585" t="str">
            <v>SHT0001339</v>
          </cell>
          <cell r="F4585" t="str">
            <v>气囊减震器上框组件电泳</v>
          </cell>
          <cell r="G4585" t="str">
            <v>一汽</v>
          </cell>
          <cell r="H4585" t="str">
            <v>EA</v>
          </cell>
          <cell r="I4585">
            <v>29</v>
          </cell>
          <cell r="J4585">
            <v>14.9586662094</v>
          </cell>
          <cell r="K4585">
            <v>15.7236349362</v>
          </cell>
          <cell r="L4585">
            <v>433.80132007259999</v>
          </cell>
          <cell r="M4585">
            <v>0</v>
          </cell>
          <cell r="N4585">
            <v>16.1209034024</v>
          </cell>
          <cell r="O4585">
            <v>15.7236349362</v>
          </cell>
          <cell r="P4585">
            <v>0.3972684662</v>
          </cell>
          <cell r="Q4585">
            <v>0</v>
          </cell>
          <cell r="R4585">
            <v>0</v>
          </cell>
        </row>
        <row r="4586">
          <cell r="E4586" t="str">
            <v>SHT0001343</v>
          </cell>
          <cell r="F4586" t="str">
            <v>减震扣组件电泳</v>
          </cell>
          <cell r="G4586" t="str">
            <v>一汽</v>
          </cell>
          <cell r="H4586" t="str">
            <v>EA</v>
          </cell>
          <cell r="I4586">
            <v>25</v>
          </cell>
          <cell r="J4586">
            <v>0.1370340927</v>
          </cell>
          <cell r="K4586">
            <v>0.14849999999999999</v>
          </cell>
          <cell r="L4586">
            <v>3.4258523175</v>
          </cell>
          <cell r="M4586">
            <v>1</v>
          </cell>
          <cell r="N4586">
            <v>0.14163588090000001</v>
          </cell>
          <cell r="O4586">
            <v>0.14849999999999999</v>
          </cell>
          <cell r="P4586">
            <v>-6.8641190999999997E-3</v>
          </cell>
          <cell r="Q4586">
            <v>0.14163588090000001</v>
          </cell>
          <cell r="R4586">
            <v>0</v>
          </cell>
        </row>
        <row r="4587">
          <cell r="E4587" t="str">
            <v>SHT0001345</v>
          </cell>
          <cell r="F4587" t="str">
            <v>气囊减震器下框组件电泳</v>
          </cell>
          <cell r="G4587" t="str">
            <v>一汽</v>
          </cell>
          <cell r="H4587" t="str">
            <v>EA</v>
          </cell>
          <cell r="I4587">
            <v>22</v>
          </cell>
          <cell r="J4587">
            <v>19.454165439099999</v>
          </cell>
          <cell r="K4587">
            <v>20.568797276200002</v>
          </cell>
          <cell r="L4587">
            <v>427.99163966020001</v>
          </cell>
          <cell r="M4587">
            <v>0</v>
          </cell>
          <cell r="N4587">
            <v>20.720773583</v>
          </cell>
          <cell r="O4587">
            <v>20.568797276200002</v>
          </cell>
          <cell r="P4587">
            <v>0.15197630679999999</v>
          </cell>
          <cell r="Q4587">
            <v>0</v>
          </cell>
          <cell r="R4587">
            <v>0</v>
          </cell>
        </row>
        <row r="4588">
          <cell r="E4588" t="str">
            <v>SHT0001347</v>
          </cell>
          <cell r="F4588" t="str">
            <v>主驾前支撑焊接组件电泳</v>
          </cell>
          <cell r="G4588" t="str">
            <v>一汽</v>
          </cell>
          <cell r="H4588" t="str">
            <v>EA</v>
          </cell>
          <cell r="I4588">
            <v>69</v>
          </cell>
          <cell r="J4588">
            <v>7.0487544133000002</v>
          </cell>
          <cell r="K4588">
            <v>7.3297654956000002</v>
          </cell>
          <cell r="L4588">
            <v>486.36405451770003</v>
          </cell>
          <cell r="M4588">
            <v>0</v>
          </cell>
          <cell r="N4588">
            <v>7.4725300871</v>
          </cell>
          <cell r="O4588">
            <v>7.3297654956000002</v>
          </cell>
          <cell r="P4588">
            <v>0.14276459150000001</v>
          </cell>
          <cell r="Q4588">
            <v>0</v>
          </cell>
          <cell r="R4588">
            <v>0</v>
          </cell>
        </row>
        <row r="4589">
          <cell r="E4589" t="str">
            <v>SHT0001348</v>
          </cell>
          <cell r="F4589" t="str">
            <v>后支撑焊接组件电泳</v>
          </cell>
          <cell r="G4589" t="str">
            <v>一汽</v>
          </cell>
          <cell r="H4589" t="str">
            <v>EA</v>
          </cell>
          <cell r="I4589">
            <v>59</v>
          </cell>
          <cell r="J4589">
            <v>6.6749584334999996</v>
          </cell>
          <cell r="K4589">
            <v>6.9023479338999998</v>
          </cell>
          <cell r="L4589">
            <v>393.82254757650003</v>
          </cell>
          <cell r="M4589">
            <v>0</v>
          </cell>
          <cell r="N4589">
            <v>7.0396460893999997</v>
          </cell>
          <cell r="O4589">
            <v>6.9023479338999998</v>
          </cell>
          <cell r="P4589">
            <v>0.13729815549999999</v>
          </cell>
          <cell r="Q4589">
            <v>0</v>
          </cell>
          <cell r="R4589">
            <v>0</v>
          </cell>
        </row>
        <row r="4590">
          <cell r="E4590" t="str">
            <v>SHT0001350</v>
          </cell>
          <cell r="F4590" t="str">
            <v>气囊减震器上框组件电泳</v>
          </cell>
          <cell r="H4590" t="str">
            <v>EA</v>
          </cell>
          <cell r="I4590">
            <v>84</v>
          </cell>
          <cell r="J4590">
            <v>20.413052971399999</v>
          </cell>
          <cell r="K4590">
            <v>21.634400775300001</v>
          </cell>
          <cell r="L4590">
            <v>1714.6964495975999</v>
          </cell>
          <cell r="M4590">
            <v>106</v>
          </cell>
          <cell r="N4590">
            <v>22.029153414500001</v>
          </cell>
          <cell r="O4590">
            <v>21.634400775300001</v>
          </cell>
          <cell r="P4590">
            <v>0.39475263919999998</v>
          </cell>
          <cell r="Q4590">
            <v>2335.0902619369999</v>
          </cell>
          <cell r="R4590">
            <v>-80</v>
          </cell>
        </row>
        <row r="4591">
          <cell r="E4591" t="str">
            <v>SHT0001351</v>
          </cell>
          <cell r="F4591" t="str">
            <v>气囊减震器下框组件电泳</v>
          </cell>
          <cell r="H4591" t="str">
            <v>EA</v>
          </cell>
          <cell r="I4591">
            <v>52</v>
          </cell>
          <cell r="J4591">
            <v>17.8856176639</v>
          </cell>
          <cell r="K4591">
            <v>18.891040761500001</v>
          </cell>
          <cell r="L4591">
            <v>930.05211852280001</v>
          </cell>
          <cell r="M4591">
            <v>160</v>
          </cell>
          <cell r="N4591">
            <v>19.1097693247</v>
          </cell>
          <cell r="O4591">
            <v>18.891040761500001</v>
          </cell>
          <cell r="P4591">
            <v>0.2187285632</v>
          </cell>
          <cell r="Q4591">
            <v>3057.5630919519999</v>
          </cell>
          <cell r="R4591">
            <v>-80</v>
          </cell>
        </row>
        <row r="4592">
          <cell r="E4592" t="str">
            <v>SHT0001352</v>
          </cell>
          <cell r="F4592" t="str">
            <v>外十字支撑架组件电泳</v>
          </cell>
          <cell r="H4592" t="str">
            <v>EA</v>
          </cell>
          <cell r="I4592">
            <v>338</v>
          </cell>
          <cell r="J4592">
            <v>13.998185622699999</v>
          </cell>
          <cell r="K4592">
            <v>14.8196142402</v>
          </cell>
          <cell r="L4592">
            <v>4731.3867404725997</v>
          </cell>
          <cell r="M4592">
            <v>719</v>
          </cell>
          <cell r="N4592">
            <v>14.631637814699999</v>
          </cell>
          <cell r="O4592">
            <v>14.8196142402</v>
          </cell>
          <cell r="P4592">
            <v>-0.18797642549999999</v>
          </cell>
          <cell r="Q4592">
            <v>10520.1475887693</v>
          </cell>
          <cell r="R4592">
            <v>-730</v>
          </cell>
        </row>
        <row r="4593">
          <cell r="E4593" t="str">
            <v>SHT0001353</v>
          </cell>
          <cell r="F4593" t="str">
            <v>安全带限位板电泳</v>
          </cell>
          <cell r="H4593" t="str">
            <v>EA</v>
          </cell>
          <cell r="I4593">
            <v>1997</v>
          </cell>
          <cell r="J4593">
            <v>0.42770791180000001</v>
          </cell>
          <cell r="K4593">
            <v>0.454556919</v>
          </cell>
          <cell r="L4593">
            <v>854.1326998646</v>
          </cell>
          <cell r="M4593">
            <v>12543</v>
          </cell>
          <cell r="N4593">
            <v>0.4617505495</v>
          </cell>
          <cell r="O4593">
            <v>0.454556919</v>
          </cell>
          <cell r="P4593">
            <v>7.1936305000000001E-3</v>
          </cell>
          <cell r="Q4593">
            <v>5791.7371423784998</v>
          </cell>
          <cell r="R4593">
            <v>-11860</v>
          </cell>
        </row>
        <row r="4594">
          <cell r="E4594" t="str">
            <v>SHT0001354</v>
          </cell>
          <cell r="F4594" t="str">
            <v>主驾座框骨架焊接总成电泳</v>
          </cell>
          <cell r="G4594" t="str">
            <v>H3A</v>
          </cell>
          <cell r="H4594" t="str">
            <v>EA</v>
          </cell>
          <cell r="I4594">
            <v>31</v>
          </cell>
          <cell r="J4594">
            <v>38.1863142586</v>
          </cell>
          <cell r="K4594">
            <v>40.5637385267</v>
          </cell>
          <cell r="L4594">
            <v>1183.7757420165999</v>
          </cell>
          <cell r="M4594">
            <v>116</v>
          </cell>
          <cell r="N4594">
            <v>32.486867991899999</v>
          </cell>
          <cell r="O4594">
            <v>40.5637385267</v>
          </cell>
          <cell r="P4594">
            <v>-8.0768705347999994</v>
          </cell>
          <cell r="Q4594">
            <v>3768.4766870603999</v>
          </cell>
          <cell r="R4594">
            <v>-85</v>
          </cell>
        </row>
        <row r="4595">
          <cell r="E4595" t="str">
            <v>SHT0001357</v>
          </cell>
          <cell r="F4595" t="str">
            <v>左旋转钣金件总成电泳</v>
          </cell>
          <cell r="H4595" t="str">
            <v>EA</v>
          </cell>
          <cell r="I4595">
            <v>167</v>
          </cell>
          <cell r="J4595">
            <v>1.6412256747</v>
          </cell>
          <cell r="K4595">
            <v>1.7210580633999999</v>
          </cell>
          <cell r="L4595">
            <v>274.08468767490001</v>
          </cell>
          <cell r="M4595">
            <v>857</v>
          </cell>
          <cell r="N4595">
            <v>1.7252317979</v>
          </cell>
          <cell r="O4595">
            <v>1.7210580633999999</v>
          </cell>
          <cell r="P4595">
            <v>4.1737344999999999E-3</v>
          </cell>
          <cell r="Q4595">
            <v>1478.5236508002999</v>
          </cell>
          <cell r="R4595">
            <v>-833</v>
          </cell>
        </row>
        <row r="4596">
          <cell r="E4596" t="str">
            <v>SHT0001358</v>
          </cell>
          <cell r="F4596" t="str">
            <v>右旋转钣金件总成电泳</v>
          </cell>
          <cell r="H4596" t="str">
            <v>EA</v>
          </cell>
          <cell r="I4596">
            <v>135</v>
          </cell>
          <cell r="J4596">
            <v>1.6412256747</v>
          </cell>
          <cell r="K4596">
            <v>1.7210580633999999</v>
          </cell>
          <cell r="L4596">
            <v>221.5654660845</v>
          </cell>
          <cell r="M4596">
            <v>841</v>
          </cell>
          <cell r="N4596">
            <v>1.7252317979</v>
          </cell>
          <cell r="O4596">
            <v>1.7210580633999999</v>
          </cell>
          <cell r="P4596">
            <v>4.1737344999999999E-3</v>
          </cell>
          <cell r="Q4596">
            <v>1450.9199420339</v>
          </cell>
          <cell r="R4596">
            <v>-875</v>
          </cell>
        </row>
        <row r="4597">
          <cell r="E4597" t="str">
            <v>SHT0001369</v>
          </cell>
          <cell r="F4597" t="str">
            <v>上框前支架总成电泳</v>
          </cell>
          <cell r="G4597" t="str">
            <v>H4-2019款</v>
          </cell>
          <cell r="H4597" t="str">
            <v>EA</v>
          </cell>
          <cell r="I4597">
            <v>16</v>
          </cell>
          <cell r="J4597">
            <v>6.0185239124000001</v>
          </cell>
          <cell r="K4597">
            <v>6.3621000406999997</v>
          </cell>
          <cell r="L4597">
            <v>96.296382598400001</v>
          </cell>
          <cell r="M4597">
            <v>0</v>
          </cell>
          <cell r="N4597">
            <v>6.4131231267000004</v>
          </cell>
          <cell r="O4597">
            <v>6.3621000406999997</v>
          </cell>
          <cell r="P4597">
            <v>5.1023086000000002E-2</v>
          </cell>
          <cell r="Q4597">
            <v>0</v>
          </cell>
          <cell r="R4597">
            <v>0</v>
          </cell>
        </row>
        <row r="4598">
          <cell r="E4598" t="str">
            <v>SHT0001375</v>
          </cell>
          <cell r="F4598" t="str">
            <v>下框前支架电泳</v>
          </cell>
          <cell r="G4598" t="str">
            <v>H4-2019款</v>
          </cell>
          <cell r="H4598" t="str">
            <v>EA</v>
          </cell>
          <cell r="I4598">
            <v>61</v>
          </cell>
          <cell r="J4598">
            <v>2.9958660715000001</v>
          </cell>
          <cell r="K4598">
            <v>3.1395162304999999</v>
          </cell>
          <cell r="L4598">
            <v>182.74783036150001</v>
          </cell>
          <cell r="M4598">
            <v>0</v>
          </cell>
          <cell r="N4598">
            <v>0.77974611559999996</v>
          </cell>
          <cell r="O4598">
            <v>3.1395162304999999</v>
          </cell>
          <cell r="P4598">
            <v>-2.3597701148999999</v>
          </cell>
          <cell r="Q4598">
            <v>0</v>
          </cell>
          <cell r="R4598">
            <v>0</v>
          </cell>
        </row>
        <row r="4599">
          <cell r="E4599" t="str">
            <v>SHT0001387</v>
          </cell>
          <cell r="F4599" t="str">
            <v>调角器左下连接板组件</v>
          </cell>
          <cell r="G4599" t="str">
            <v>H4A</v>
          </cell>
          <cell r="H4599" t="str">
            <v>EA</v>
          </cell>
          <cell r="I4599">
            <v>2637</v>
          </cell>
          <cell r="J4599">
            <v>3.8387078949000002</v>
          </cell>
          <cell r="K4599">
            <v>4.1599000000000004</v>
          </cell>
          <cell r="L4599">
            <v>10122.6727188513</v>
          </cell>
          <cell r="M4599">
            <v>2016</v>
          </cell>
          <cell r="N4599">
            <v>3.9676168415999999</v>
          </cell>
          <cell r="O4599">
            <v>4.1599000000000004</v>
          </cell>
          <cell r="P4599">
            <v>-0.19228315839999999</v>
          </cell>
          <cell r="Q4599">
            <v>7998.7155526655997</v>
          </cell>
          <cell r="R4599">
            <v>-2723</v>
          </cell>
        </row>
        <row r="4600">
          <cell r="E4600" t="str">
            <v>SHT0001388</v>
          </cell>
          <cell r="F4600" t="str">
            <v>调角器左上连接板组件</v>
          </cell>
          <cell r="G4600" t="str">
            <v>H4A</v>
          </cell>
          <cell r="H4600" t="str">
            <v>EA</v>
          </cell>
          <cell r="I4600">
            <v>2474</v>
          </cell>
          <cell r="J4600">
            <v>3.0920797168999998</v>
          </cell>
          <cell r="K4600">
            <v>3.3508</v>
          </cell>
          <cell r="L4600">
            <v>7649.8052196106</v>
          </cell>
          <cell r="M4600">
            <v>2096</v>
          </cell>
          <cell r="N4600">
            <v>3.1959158904999998</v>
          </cell>
          <cell r="O4600">
            <v>3.3508</v>
          </cell>
          <cell r="P4600">
            <v>-0.15488410950000001</v>
          </cell>
          <cell r="Q4600">
            <v>6698.6397064880002</v>
          </cell>
          <cell r="R4600">
            <v>-2722</v>
          </cell>
        </row>
        <row r="4601">
          <cell r="E4601" t="str">
            <v>SHT0001389</v>
          </cell>
          <cell r="F4601" t="str">
            <v>调角器右下连接板组件</v>
          </cell>
          <cell r="G4601" t="str">
            <v>H4A</v>
          </cell>
          <cell r="H4601" t="str">
            <v>EA</v>
          </cell>
          <cell r="I4601">
            <v>2701</v>
          </cell>
          <cell r="J4601">
            <v>3.8387078949000002</v>
          </cell>
          <cell r="K4601">
            <v>4.1599000000000004</v>
          </cell>
          <cell r="L4601">
            <v>10368.3500241249</v>
          </cell>
          <cell r="M4601">
            <v>2016</v>
          </cell>
          <cell r="N4601">
            <v>3.9676168415999999</v>
          </cell>
          <cell r="O4601">
            <v>4.1599000000000004</v>
          </cell>
          <cell r="P4601">
            <v>-0.19228315839999999</v>
          </cell>
          <cell r="Q4601">
            <v>7998.7155526655997</v>
          </cell>
          <cell r="R4601">
            <v>-2722</v>
          </cell>
        </row>
        <row r="4602">
          <cell r="E4602" t="str">
            <v>SHT0001390</v>
          </cell>
          <cell r="F4602" t="str">
            <v>调角器右上连接板组件</v>
          </cell>
          <cell r="G4602" t="str">
            <v>H4A</v>
          </cell>
          <cell r="H4602" t="str">
            <v>EA</v>
          </cell>
          <cell r="I4602">
            <v>3160</v>
          </cell>
          <cell r="J4602">
            <v>3.0920797168999998</v>
          </cell>
          <cell r="K4602">
            <v>3.3508</v>
          </cell>
          <cell r="L4602">
            <v>9770.9719054039997</v>
          </cell>
          <cell r="M4602">
            <v>2101</v>
          </cell>
          <cell r="N4602">
            <v>3.1959158904999998</v>
          </cell>
          <cell r="O4602">
            <v>3.3508</v>
          </cell>
          <cell r="P4602">
            <v>-0.15488410950000001</v>
          </cell>
          <cell r="Q4602">
            <v>6714.6192859405</v>
          </cell>
          <cell r="R4602">
            <v>-2724</v>
          </cell>
        </row>
        <row r="4603">
          <cell r="E4603" t="str">
            <v>SHT0001391</v>
          </cell>
          <cell r="F4603" t="str">
            <v>副驾调角器解锁手柄</v>
          </cell>
          <cell r="G4603" t="str">
            <v>H4A/X3000</v>
          </cell>
          <cell r="H4603" t="str">
            <v>EA</v>
          </cell>
          <cell r="I4603">
            <v>8000</v>
          </cell>
          <cell r="J4603">
            <v>0.4998745322</v>
          </cell>
          <cell r="K4603">
            <v>0.54169999999999996</v>
          </cell>
          <cell r="L4603">
            <v>3998.9962575999998</v>
          </cell>
          <cell r="M4603">
            <v>0</v>
          </cell>
          <cell r="N4603">
            <v>0.51666098780000003</v>
          </cell>
          <cell r="O4603">
            <v>0.54169999999999996</v>
          </cell>
          <cell r="P4603">
            <v>-2.5039012199999999E-2</v>
          </cell>
          <cell r="Q4603">
            <v>0</v>
          </cell>
          <cell r="R4603">
            <v>0</v>
          </cell>
        </row>
        <row r="4604">
          <cell r="E4604" t="str">
            <v>SHT0001396</v>
          </cell>
          <cell r="F4604" t="str">
            <v>前支撑焊接组件电泳</v>
          </cell>
          <cell r="G4604" t="str">
            <v>H3000气囊</v>
          </cell>
          <cell r="H4604" t="str">
            <v>EA</v>
          </cell>
          <cell r="I4604">
            <v>155</v>
          </cell>
          <cell r="J4604">
            <v>6.5313354528999996</v>
          </cell>
          <cell r="K4604">
            <v>6.7911407448999999</v>
          </cell>
          <cell r="L4604">
            <v>1012.3569951995</v>
          </cell>
          <cell r="M4604">
            <v>909</v>
          </cell>
          <cell r="N4604">
            <v>6.9380501376000003</v>
          </cell>
          <cell r="O4604">
            <v>6.7911407448999999</v>
          </cell>
          <cell r="P4604">
            <v>0.1469093927</v>
          </cell>
          <cell r="Q4604">
            <v>6306.6875750784002</v>
          </cell>
          <cell r="R4604">
            <v>-753</v>
          </cell>
        </row>
        <row r="4605">
          <cell r="E4605" t="str">
            <v>SHT0001398</v>
          </cell>
          <cell r="F4605" t="str">
            <v>压力轴承（侧调小孔）</v>
          </cell>
          <cell r="G4605" t="str">
            <v>机械侧调</v>
          </cell>
          <cell r="H4605" t="str">
            <v>EA</v>
          </cell>
          <cell r="I4605">
            <v>655</v>
          </cell>
          <cell r="J4605">
            <v>1.8455770065999999</v>
          </cell>
          <cell r="K4605">
            <v>2</v>
          </cell>
          <cell r="L4605">
            <v>1208.8529393230001</v>
          </cell>
          <cell r="M4605">
            <v>0</v>
          </cell>
          <cell r="N4605">
            <v>1.9075539516</v>
          </cell>
          <cell r="O4605">
            <v>2</v>
          </cell>
          <cell r="P4605">
            <v>-9.2446048399999994E-2</v>
          </cell>
          <cell r="Q4605">
            <v>0</v>
          </cell>
          <cell r="R4605">
            <v>-344</v>
          </cell>
        </row>
        <row r="4606">
          <cell r="E4606" t="str">
            <v>SHT0001401</v>
          </cell>
          <cell r="F4606" t="str">
            <v>安全带固定板组件电泳</v>
          </cell>
          <cell r="G4606" t="str">
            <v>一汽</v>
          </cell>
          <cell r="H4606" t="str">
            <v>EA</v>
          </cell>
          <cell r="I4606">
            <v>64</v>
          </cell>
          <cell r="J4606">
            <v>6.9832036310000003</v>
          </cell>
          <cell r="K4606">
            <v>7.4005334254999999</v>
          </cell>
          <cell r="L4606">
            <v>446.92503238400002</v>
          </cell>
          <cell r="M4606">
            <v>0</v>
          </cell>
          <cell r="N4606">
            <v>7.2912547334999998</v>
          </cell>
          <cell r="O4606">
            <v>7.4005334254999999</v>
          </cell>
          <cell r="P4606">
            <v>-0.109278692</v>
          </cell>
          <cell r="Q4606">
            <v>0</v>
          </cell>
          <cell r="R4606">
            <v>0</v>
          </cell>
        </row>
        <row r="4607">
          <cell r="E4607" t="str">
            <v>SHT0001407</v>
          </cell>
          <cell r="F4607" t="str">
            <v>司机调角器解锁手柄</v>
          </cell>
          <cell r="G4607" t="str">
            <v>一汽</v>
          </cell>
          <cell r="H4607" t="str">
            <v>EA</v>
          </cell>
          <cell r="I4607">
            <v>610</v>
          </cell>
          <cell r="J4607">
            <v>0.42411359609999999</v>
          </cell>
          <cell r="K4607">
            <v>0.45960000000000001</v>
          </cell>
          <cell r="L4607">
            <v>258.70929362099997</v>
          </cell>
          <cell r="M4607">
            <v>0</v>
          </cell>
          <cell r="N4607">
            <v>0.43835589809999997</v>
          </cell>
          <cell r="O4607">
            <v>0.45960000000000001</v>
          </cell>
          <cell r="P4607">
            <v>-2.1244101899999999E-2</v>
          </cell>
          <cell r="Q4607">
            <v>0</v>
          </cell>
          <cell r="R4607">
            <v>0</v>
          </cell>
        </row>
        <row r="4608">
          <cell r="E4608" t="str">
            <v>SHT0001409</v>
          </cell>
          <cell r="F4608" t="str">
            <v>角度限位片</v>
          </cell>
          <cell r="G4608" t="str">
            <v>一汽</v>
          </cell>
          <cell r="H4608" t="str">
            <v>EA</v>
          </cell>
          <cell r="I4608">
            <v>466</v>
          </cell>
          <cell r="J4608">
            <v>0.32795903409999999</v>
          </cell>
          <cell r="K4608">
            <v>0.35539999999999999</v>
          </cell>
          <cell r="L4608">
            <v>152.82890989059999</v>
          </cell>
          <cell r="M4608">
            <v>0</v>
          </cell>
          <cell r="N4608">
            <v>0.33897233719999997</v>
          </cell>
          <cell r="O4608">
            <v>0.35539999999999999</v>
          </cell>
          <cell r="P4608">
            <v>-1.6427662799999999E-2</v>
          </cell>
          <cell r="Q4608">
            <v>0</v>
          </cell>
          <cell r="R4608">
            <v>0</v>
          </cell>
        </row>
        <row r="4609">
          <cell r="E4609" t="str">
            <v>SHT0001411</v>
          </cell>
          <cell r="F4609" t="str">
            <v>主驾座框骨架焊接总成电泳</v>
          </cell>
          <cell r="G4609" t="str">
            <v>M4机械</v>
          </cell>
          <cell r="H4609" t="str">
            <v>EA</v>
          </cell>
          <cell r="I4609">
            <v>1</v>
          </cell>
          <cell r="J4609">
            <v>41.538539015399998</v>
          </cell>
          <cell r="K4609">
            <v>43.819051680299999</v>
          </cell>
          <cell r="L4609">
            <v>41.538539015399998</v>
          </cell>
          <cell r="M4609">
            <v>113</v>
          </cell>
          <cell r="N4609">
            <v>35.1580389748</v>
          </cell>
          <cell r="O4609">
            <v>43.819051680299999</v>
          </cell>
          <cell r="P4609">
            <v>-8.6610127054999992</v>
          </cell>
          <cell r="Q4609">
            <v>3972.8584041524</v>
          </cell>
          <cell r="R4609">
            <v>-91</v>
          </cell>
        </row>
        <row r="4610">
          <cell r="E4610" t="str">
            <v>SHT0001416</v>
          </cell>
          <cell r="F4610" t="str">
            <v>机械减震上框组件电泳</v>
          </cell>
          <cell r="G4610" t="str">
            <v>欧曼</v>
          </cell>
          <cell r="H4610" t="str">
            <v>EA</v>
          </cell>
          <cell r="I4610">
            <v>2</v>
          </cell>
          <cell r="J4610">
            <v>27.465998519900001</v>
          </cell>
          <cell r="K4610">
            <v>28.880290568900001</v>
          </cell>
          <cell r="L4610">
            <v>54.931997039800002</v>
          </cell>
          <cell r="M4610">
            <v>172</v>
          </cell>
          <cell r="N4610">
            <v>29.3132884694</v>
          </cell>
          <cell r="O4610">
            <v>28.880290568900001</v>
          </cell>
          <cell r="P4610">
            <v>0.43299790049999998</v>
          </cell>
          <cell r="Q4610">
            <v>5041.8856167368003</v>
          </cell>
          <cell r="R4610">
            <v>-90</v>
          </cell>
        </row>
        <row r="4611">
          <cell r="E4611" t="str">
            <v>SHT0001417</v>
          </cell>
          <cell r="F4611" t="str">
            <v>机械减震下框组件电泳</v>
          </cell>
          <cell r="G4611" t="str">
            <v>欧曼</v>
          </cell>
          <cell r="H4611" t="str">
            <v>EA</v>
          </cell>
          <cell r="I4611">
            <v>34</v>
          </cell>
          <cell r="J4611">
            <v>19.042181315600001</v>
          </cell>
          <cell r="K4611">
            <v>19.8950118347</v>
          </cell>
          <cell r="L4611">
            <v>647.43416473039997</v>
          </cell>
          <cell r="M4611">
            <v>147</v>
          </cell>
          <cell r="N4611">
            <v>18.275897017799998</v>
          </cell>
          <cell r="O4611">
            <v>19.8950118347</v>
          </cell>
          <cell r="P4611">
            <v>-1.6191148169</v>
          </cell>
          <cell r="Q4611">
            <v>2686.5568616166001</v>
          </cell>
          <cell r="R4611">
            <v>-90</v>
          </cell>
        </row>
        <row r="4612">
          <cell r="E4612" t="str">
            <v>SHT0001425</v>
          </cell>
          <cell r="F4612" t="str">
            <v>陕汽左围框</v>
          </cell>
          <cell r="H4612" t="str">
            <v>EA</v>
          </cell>
          <cell r="I4612">
            <v>662</v>
          </cell>
          <cell r="J4612">
            <v>6.9926202863000002</v>
          </cell>
          <cell r="K4612">
            <v>7.4806160000000004</v>
          </cell>
          <cell r="L4612">
            <v>4629.1146295305998</v>
          </cell>
          <cell r="M4612">
            <v>500</v>
          </cell>
          <cell r="N4612">
            <v>3.2590142329999998</v>
          </cell>
          <cell r="O4612">
            <v>7.4806160000000004</v>
          </cell>
          <cell r="P4612">
            <v>-4.2216017670000001</v>
          </cell>
          <cell r="Q4612">
            <v>1629.5071164999999</v>
          </cell>
          <cell r="R4612">
            <v>-442</v>
          </cell>
        </row>
        <row r="4613">
          <cell r="E4613" t="str">
            <v>SHT0001426</v>
          </cell>
          <cell r="F4613" t="str">
            <v>陕汽右围框</v>
          </cell>
          <cell r="H4613" t="str">
            <v>EA</v>
          </cell>
          <cell r="I4613">
            <v>1400</v>
          </cell>
          <cell r="J4613">
            <v>6.9926202863000002</v>
          </cell>
          <cell r="K4613">
            <v>7.4806160000000004</v>
          </cell>
          <cell r="L4613">
            <v>9789.6684008200009</v>
          </cell>
          <cell r="M4613">
            <v>1200</v>
          </cell>
          <cell r="N4613">
            <v>3.2590142329999998</v>
          </cell>
          <cell r="O4613">
            <v>7.4806160000000004</v>
          </cell>
          <cell r="P4613">
            <v>-4.2216017670000001</v>
          </cell>
          <cell r="Q4613">
            <v>3910.8170795999999</v>
          </cell>
          <cell r="R4613">
            <v>-1152</v>
          </cell>
        </row>
        <row r="4614">
          <cell r="E4614" t="str">
            <v>SHT0001429</v>
          </cell>
          <cell r="F4614" t="str">
            <v>连接板2短轴左SQ</v>
          </cell>
          <cell r="H4614" t="str">
            <v>EA</v>
          </cell>
          <cell r="I4614">
            <v>547</v>
          </cell>
          <cell r="J4614">
            <v>1.9345999395</v>
          </cell>
          <cell r="K4614">
            <v>2.0743839999999998</v>
          </cell>
          <cell r="L4614">
            <v>1058.2261669065001</v>
          </cell>
          <cell r="M4614">
            <v>0</v>
          </cell>
          <cell r="N4614">
            <v>1.9992517619000001</v>
          </cell>
          <cell r="O4614">
            <v>2.0743839999999998</v>
          </cell>
          <cell r="P4614">
            <v>-7.5132238099999998E-2</v>
          </cell>
          <cell r="Q4614">
            <v>0</v>
          </cell>
          <cell r="R4614">
            <v>-275</v>
          </cell>
        </row>
        <row r="4615">
          <cell r="E4615" t="str">
            <v>SHT0001430</v>
          </cell>
          <cell r="F4615" t="str">
            <v>连接板2短轴右SQ</v>
          </cell>
          <cell r="H4615" t="str">
            <v>EA</v>
          </cell>
          <cell r="I4615">
            <v>505</v>
          </cell>
          <cell r="J4615">
            <v>1.9345999395</v>
          </cell>
          <cell r="K4615">
            <v>2.0743839999999998</v>
          </cell>
          <cell r="L4615">
            <v>976.97296944749996</v>
          </cell>
          <cell r="M4615">
            <v>0</v>
          </cell>
          <cell r="N4615">
            <v>1.9992517619000001</v>
          </cell>
          <cell r="O4615">
            <v>2.0743839999999998</v>
          </cell>
          <cell r="P4615">
            <v>-7.5132238099999998E-2</v>
          </cell>
          <cell r="Q4615">
            <v>0</v>
          </cell>
          <cell r="R4615">
            <v>-275</v>
          </cell>
        </row>
        <row r="4616">
          <cell r="E4616" t="str">
            <v>SHT0001455</v>
          </cell>
          <cell r="F4616" t="str">
            <v>内绞架加强片</v>
          </cell>
          <cell r="G4616" t="str">
            <v>机械减震内绞架</v>
          </cell>
          <cell r="H4616" t="str">
            <v>EA</v>
          </cell>
          <cell r="I4616">
            <v>469</v>
          </cell>
          <cell r="J4616">
            <v>7.5760936099999995E-2</v>
          </cell>
          <cell r="K4616">
            <v>8.2100000000000006E-2</v>
          </cell>
          <cell r="L4616">
            <v>35.531879030900001</v>
          </cell>
          <cell r="M4616">
            <v>2000</v>
          </cell>
          <cell r="N4616">
            <v>7.8305089699999997E-2</v>
          </cell>
          <cell r="O4616">
            <v>8.2100000000000006E-2</v>
          </cell>
          <cell r="P4616">
            <v>-3.7949103E-3</v>
          </cell>
          <cell r="Q4616">
            <v>156.61017939999999</v>
          </cell>
          <cell r="R4616">
            <v>-1588</v>
          </cell>
        </row>
        <row r="4617">
          <cell r="E4617" t="str">
            <v>SHT0001516</v>
          </cell>
          <cell r="F4617" t="str">
            <v>主驾前支撑焊接组件电泳</v>
          </cell>
          <cell r="G4617" t="str">
            <v>H3改型/M4</v>
          </cell>
          <cell r="H4617" t="str">
            <v>EA</v>
          </cell>
          <cell r="I4617">
            <v>105</v>
          </cell>
          <cell r="J4617">
            <v>6.5313354528999996</v>
          </cell>
          <cell r="K4617">
            <v>6.7911407448999999</v>
          </cell>
          <cell r="L4617">
            <v>685.79022255450002</v>
          </cell>
          <cell r="M4617">
            <v>50</v>
          </cell>
          <cell r="N4617">
            <v>6.9380501376000003</v>
          </cell>
          <cell r="O4617">
            <v>6.7911407448999999</v>
          </cell>
          <cell r="P4617">
            <v>0.1469093927</v>
          </cell>
          <cell r="Q4617">
            <v>346.90250687999998</v>
          </cell>
          <cell r="R4617">
            <v>-80</v>
          </cell>
        </row>
        <row r="4618">
          <cell r="E4618" t="str">
            <v>SHT0001525</v>
          </cell>
          <cell r="F4618" t="str">
            <v>气囊减震器上框组件电泳</v>
          </cell>
          <cell r="G4618" t="str">
            <v>H3000</v>
          </cell>
          <cell r="H4618" t="str">
            <v>EA</v>
          </cell>
          <cell r="I4618">
            <v>91</v>
          </cell>
          <cell r="J4618">
            <v>20.696424268499999</v>
          </cell>
          <cell r="K4618">
            <v>21.937068292999999</v>
          </cell>
          <cell r="L4618">
            <v>1883.3746084335</v>
          </cell>
          <cell r="M4618">
            <v>805</v>
          </cell>
          <cell r="N4618">
            <v>22.051280177199999</v>
          </cell>
          <cell r="O4618">
            <v>21.937068292999999</v>
          </cell>
          <cell r="P4618">
            <v>0.1142118842</v>
          </cell>
          <cell r="Q4618">
            <v>17751.280542646</v>
          </cell>
          <cell r="R4618">
            <v>-650</v>
          </cell>
        </row>
        <row r="4619">
          <cell r="E4619" t="str">
            <v>SHT0001526</v>
          </cell>
          <cell r="F4619" t="str">
            <v>气囊减震器下框组件电泳</v>
          </cell>
          <cell r="G4619" t="str">
            <v>H3000</v>
          </cell>
          <cell r="H4619" t="str">
            <v>EA</v>
          </cell>
          <cell r="I4619">
            <v>149</v>
          </cell>
          <cell r="J4619">
            <v>20.2959290963</v>
          </cell>
          <cell r="K4619">
            <v>21.480992924700001</v>
          </cell>
          <cell r="L4619">
            <v>3024.0934353487</v>
          </cell>
          <cell r="M4619">
            <v>593</v>
          </cell>
          <cell r="N4619">
            <v>21.554491691199999</v>
          </cell>
          <cell r="O4619">
            <v>21.480992924700001</v>
          </cell>
          <cell r="P4619">
            <v>7.3498766500000007E-2</v>
          </cell>
          <cell r="Q4619">
            <v>12781.8135728816</v>
          </cell>
          <cell r="R4619">
            <v>-650</v>
          </cell>
        </row>
        <row r="4620">
          <cell r="E4620" t="str">
            <v>SHT0001527</v>
          </cell>
          <cell r="F4620" t="str">
            <v>减震扣组件电泳</v>
          </cell>
          <cell r="G4620" t="str">
            <v>H3000</v>
          </cell>
          <cell r="H4620" t="str">
            <v>EA</v>
          </cell>
          <cell r="I4620">
            <v>346</v>
          </cell>
          <cell r="J4620">
            <v>2.5392371245000001</v>
          </cell>
          <cell r="K4620">
            <v>2.7517</v>
          </cell>
          <cell r="L4620">
            <v>878.576045077</v>
          </cell>
          <cell r="M4620">
            <v>406</v>
          </cell>
          <cell r="N4620">
            <v>2.6245081042999998</v>
          </cell>
          <cell r="O4620">
            <v>2.7517</v>
          </cell>
          <cell r="P4620">
            <v>-0.1271918957</v>
          </cell>
          <cell r="Q4620">
            <v>1065.5502903458</v>
          </cell>
          <cell r="R4620">
            <v>-650</v>
          </cell>
        </row>
        <row r="4621">
          <cell r="E4621" t="str">
            <v>SHT0001528</v>
          </cell>
          <cell r="F4621" t="str">
            <v>主驾座框骨架焊接总成电泳</v>
          </cell>
          <cell r="G4621" t="str">
            <v>H3000气囊</v>
          </cell>
          <cell r="H4621" t="str">
            <v>EA</v>
          </cell>
          <cell r="I4621">
            <v>109</v>
          </cell>
          <cell r="J4621">
            <v>40.7477644262</v>
          </cell>
          <cell r="K4621">
            <v>43.1805885403</v>
          </cell>
          <cell r="L4621">
            <v>4441.5063224557998</v>
          </cell>
          <cell r="M4621">
            <v>710</v>
          </cell>
          <cell r="N4621">
            <v>35.158480818999998</v>
          </cell>
          <cell r="O4621">
            <v>43.1805885403</v>
          </cell>
          <cell r="P4621">
            <v>-8.0221077212999994</v>
          </cell>
          <cell r="Q4621">
            <v>24962.521381490002</v>
          </cell>
          <cell r="R4621">
            <v>-753</v>
          </cell>
        </row>
        <row r="4622">
          <cell r="E4622" t="str">
            <v>SHT0001536</v>
          </cell>
          <cell r="F4622" t="str">
            <v>调节手轮</v>
          </cell>
          <cell r="G4622" t="str">
            <v>机械前调</v>
          </cell>
          <cell r="H4622" t="str">
            <v>EA</v>
          </cell>
          <cell r="I4622">
            <v>273</v>
          </cell>
          <cell r="J4622">
            <v>4.7322440025999999</v>
          </cell>
          <cell r="K4622">
            <v>5.1281999999999996</v>
          </cell>
          <cell r="L4622">
            <v>1291.9026127098</v>
          </cell>
          <cell r="M4622">
            <v>0</v>
          </cell>
          <cell r="N4622">
            <v>4.8911590873000002</v>
          </cell>
          <cell r="O4622">
            <v>5.1281999999999996</v>
          </cell>
          <cell r="P4622">
            <v>-0.23704091269999999</v>
          </cell>
          <cell r="Q4622">
            <v>0</v>
          </cell>
          <cell r="R4622">
            <v>-94</v>
          </cell>
        </row>
        <row r="4623">
          <cell r="E4623" t="str">
            <v>SHT0001537</v>
          </cell>
          <cell r="F4623" t="str">
            <v>气囊减震器下框组件电泳</v>
          </cell>
          <cell r="G4623" t="str">
            <v>陕汽</v>
          </cell>
          <cell r="H4623" t="str">
            <v>EA</v>
          </cell>
          <cell r="I4623">
            <v>24</v>
          </cell>
          <cell r="J4623">
            <v>15.300188460999999</v>
          </cell>
          <cell r="K4623">
            <v>16.133459010199999</v>
          </cell>
          <cell r="L4623">
            <v>367.204523064</v>
          </cell>
          <cell r="M4623">
            <v>10</v>
          </cell>
          <cell r="N4623">
            <v>16.438147214099999</v>
          </cell>
          <cell r="O4623">
            <v>16.133459010199999</v>
          </cell>
          <cell r="P4623">
            <v>0.30468820390000001</v>
          </cell>
          <cell r="Q4623">
            <v>164.38147214099999</v>
          </cell>
          <cell r="R4623">
            <v>-30</v>
          </cell>
        </row>
        <row r="4624">
          <cell r="E4624" t="str">
            <v>SHT0001542</v>
          </cell>
          <cell r="F4624" t="str">
            <v>副驾前支撑焊接组件电泳</v>
          </cell>
          <cell r="G4624" t="str">
            <v>陕汽</v>
          </cell>
          <cell r="H4624" t="str">
            <v>EA</v>
          </cell>
          <cell r="I4624">
            <v>95</v>
          </cell>
          <cell r="J4624">
            <v>6.0539080741999998</v>
          </cell>
          <cell r="K4624">
            <v>6.2514207448999999</v>
          </cell>
          <cell r="L4624">
            <v>575.12126704900004</v>
          </cell>
          <cell r="M4624">
            <v>586</v>
          </cell>
          <cell r="N4624">
            <v>6.4442713311000004</v>
          </cell>
          <cell r="O4624">
            <v>6.2514207448999999</v>
          </cell>
          <cell r="P4624">
            <v>0.19285058620000001</v>
          </cell>
          <cell r="Q4624">
            <v>3776.3430000245999</v>
          </cell>
          <cell r="R4624">
            <v>-384</v>
          </cell>
        </row>
        <row r="4625">
          <cell r="E4625" t="str">
            <v>SHT0001597</v>
          </cell>
          <cell r="F4625" t="str">
            <v>一汽升降器左围框</v>
          </cell>
          <cell r="H4625" t="str">
            <v>EA</v>
          </cell>
          <cell r="I4625">
            <v>51</v>
          </cell>
          <cell r="J4625">
            <v>3.3851855218</v>
          </cell>
          <cell r="K4625">
            <v>3.5713401999999999</v>
          </cell>
          <cell r="L4625">
            <v>172.64446161180001</v>
          </cell>
          <cell r="M4625">
            <v>0</v>
          </cell>
          <cell r="N4625">
            <v>3.4974815584000001</v>
          </cell>
          <cell r="O4625">
            <v>3.5713401999999999</v>
          </cell>
          <cell r="P4625">
            <v>-7.3858641599999997E-2</v>
          </cell>
          <cell r="Q4625">
            <v>0</v>
          </cell>
          <cell r="R4625">
            <v>0</v>
          </cell>
        </row>
        <row r="4626">
          <cell r="E4626" t="str">
            <v>SHT0001598</v>
          </cell>
          <cell r="F4626" t="str">
            <v>一汽升降器右围框</v>
          </cell>
          <cell r="H4626" t="str">
            <v>EA</v>
          </cell>
          <cell r="I4626">
            <v>75</v>
          </cell>
          <cell r="J4626">
            <v>3.3851855218</v>
          </cell>
          <cell r="K4626">
            <v>3.5713401999999999</v>
          </cell>
          <cell r="L4626">
            <v>253.88891413499999</v>
          </cell>
          <cell r="M4626">
            <v>0</v>
          </cell>
          <cell r="N4626">
            <v>3.4974815584000001</v>
          </cell>
          <cell r="O4626">
            <v>3.5713401999999999</v>
          </cell>
          <cell r="P4626">
            <v>-7.3858641599999997E-2</v>
          </cell>
          <cell r="Q4626">
            <v>0</v>
          </cell>
          <cell r="R4626">
            <v>0</v>
          </cell>
        </row>
        <row r="4627">
          <cell r="E4627" t="str">
            <v>SHT0001599</v>
          </cell>
          <cell r="F4627" t="str">
            <v>H3000围框</v>
          </cell>
          <cell r="H4627" t="str">
            <v>EA</v>
          </cell>
          <cell r="I4627">
            <v>700</v>
          </cell>
          <cell r="J4627">
            <v>6.9926202863000002</v>
          </cell>
          <cell r="K4627">
            <v>7.4806160000000004</v>
          </cell>
          <cell r="L4627">
            <v>4894.8342004100004</v>
          </cell>
          <cell r="M4627">
            <v>700</v>
          </cell>
          <cell r="N4627">
            <v>3.2590142329999998</v>
          </cell>
          <cell r="O4627">
            <v>7.4806160000000004</v>
          </cell>
          <cell r="P4627">
            <v>-4.2216017670000001</v>
          </cell>
          <cell r="Q4627">
            <v>2281.3099631</v>
          </cell>
          <cell r="R4627">
            <v>-939</v>
          </cell>
        </row>
        <row r="4628">
          <cell r="E4628" t="str">
            <v>SHT0001643</v>
          </cell>
          <cell r="F4628" t="str">
            <v>主驾靠背骨架总成电泳</v>
          </cell>
          <cell r="G4628" t="str">
            <v>X3000</v>
          </cell>
          <cell r="H4628" t="str">
            <v>EA</v>
          </cell>
          <cell r="I4628">
            <v>1924</v>
          </cell>
          <cell r="J4628">
            <v>45.610444233599999</v>
          </cell>
          <cell r="K4628">
            <v>48.339988429100003</v>
          </cell>
          <cell r="L4628">
            <v>87754.494705446399</v>
          </cell>
          <cell r="M4628">
            <v>615</v>
          </cell>
          <cell r="N4628">
            <v>49.001695683599998</v>
          </cell>
          <cell r="O4628">
            <v>48.339988429100003</v>
          </cell>
          <cell r="P4628">
            <v>0.66170725450000001</v>
          </cell>
          <cell r="Q4628">
            <v>30136.042845413998</v>
          </cell>
          <cell r="R4628">
            <v>-666</v>
          </cell>
        </row>
        <row r="4629">
          <cell r="E4629" t="str">
            <v>SHT0001644</v>
          </cell>
          <cell r="F4629" t="str">
            <v>主驾驶调角器总成</v>
          </cell>
          <cell r="G4629" t="str">
            <v>X3000/F3000</v>
          </cell>
          <cell r="H4629" t="str">
            <v>EA</v>
          </cell>
          <cell r="I4629">
            <v>3061</v>
          </cell>
          <cell r="J4629">
            <v>70.490870559699999</v>
          </cell>
          <cell r="K4629">
            <v>75.694095242800003</v>
          </cell>
          <cell r="L4629">
            <v>215772.554783242</v>
          </cell>
          <cell r="M4629">
            <v>1034</v>
          </cell>
          <cell r="N4629">
            <v>69.507529638600005</v>
          </cell>
          <cell r="O4629">
            <v>75.694095242800003</v>
          </cell>
          <cell r="P4629">
            <v>-6.1865656042000001</v>
          </cell>
          <cell r="Q4629">
            <v>71870.785646312404</v>
          </cell>
          <cell r="R4629">
            <v>-1888</v>
          </cell>
        </row>
        <row r="4630">
          <cell r="E4630" t="str">
            <v>SHT0001666</v>
          </cell>
          <cell r="F4630" t="str">
            <v>副驾调角器总成</v>
          </cell>
          <cell r="G4630" t="str">
            <v>X3000/F3000</v>
          </cell>
          <cell r="H4630" t="str">
            <v>EA</v>
          </cell>
          <cell r="I4630">
            <v>610</v>
          </cell>
          <cell r="J4630">
            <v>60.155532542000003</v>
          </cell>
          <cell r="K4630">
            <v>64.493979527500002</v>
          </cell>
          <cell r="L4630">
            <v>36694.874850619999</v>
          </cell>
          <cell r="M4630">
            <v>1617</v>
          </cell>
          <cell r="N4630">
            <v>58.825117143100002</v>
          </cell>
          <cell r="O4630">
            <v>64.493979527500002</v>
          </cell>
          <cell r="P4630">
            <v>-5.6688623843999997</v>
          </cell>
          <cell r="Q4630">
            <v>95120.214420392702</v>
          </cell>
          <cell r="R4630">
            <v>-1408</v>
          </cell>
        </row>
        <row r="4631">
          <cell r="E4631" t="str">
            <v>SHT0001760</v>
          </cell>
          <cell r="F4631" t="str">
            <v>绞架小孔侧板</v>
          </cell>
          <cell r="G4631" t="str">
            <v>2.0平台内绞架</v>
          </cell>
          <cell r="H4631" t="str">
            <v>EA</v>
          </cell>
          <cell r="I4631">
            <v>5756</v>
          </cell>
          <cell r="J4631">
            <v>9.6893475384999999</v>
          </cell>
          <cell r="K4631">
            <v>10.431665799999999</v>
          </cell>
          <cell r="L4631">
            <v>55771.884431605999</v>
          </cell>
          <cell r="M4631">
            <v>8000</v>
          </cell>
          <cell r="N4631">
            <v>4.6177112283000001</v>
          </cell>
          <cell r="O4631">
            <v>10.431665799999999</v>
          </cell>
          <cell r="P4631">
            <v>-5.8139545717000001</v>
          </cell>
          <cell r="Q4631">
            <v>36941.689826399997</v>
          </cell>
          <cell r="R4631">
            <v>-9383</v>
          </cell>
        </row>
        <row r="4632">
          <cell r="E4632" t="str">
            <v>SHT0001761</v>
          </cell>
          <cell r="F4632" t="str">
            <v>连接杆1（带槽）</v>
          </cell>
          <cell r="G4632" t="str">
            <v>2.0平台内绞架</v>
          </cell>
          <cell r="H4632" t="str">
            <v>EA</v>
          </cell>
          <cell r="I4632">
            <v>2936</v>
          </cell>
          <cell r="J4632">
            <v>3.3343116990000001</v>
          </cell>
          <cell r="K4632">
            <v>3.6133000000000002</v>
          </cell>
          <cell r="L4632">
            <v>9789.5391482640007</v>
          </cell>
          <cell r="M4632">
            <v>6660</v>
          </cell>
          <cell r="N4632">
            <v>3.4462823466999999</v>
          </cell>
          <cell r="O4632">
            <v>3.6133000000000002</v>
          </cell>
          <cell r="P4632">
            <v>-0.16701765330000001</v>
          </cell>
          <cell r="Q4632">
            <v>22952.240429022</v>
          </cell>
          <cell r="R4632">
            <v>-4711</v>
          </cell>
        </row>
        <row r="4633">
          <cell r="E4633" t="str">
            <v>SHT0001769</v>
          </cell>
          <cell r="F4633" t="str">
            <v>拉线固定支架焊接总成</v>
          </cell>
          <cell r="H4633" t="str">
            <v>EA</v>
          </cell>
          <cell r="I4633">
            <v>1123</v>
          </cell>
          <cell r="J4633">
            <v>0.65517983729999996</v>
          </cell>
          <cell r="K4633">
            <v>0.71</v>
          </cell>
          <cell r="L4633">
            <v>735.76695728790003</v>
          </cell>
          <cell r="M4633">
            <v>3000</v>
          </cell>
          <cell r="N4633">
            <v>0.67718165279999998</v>
          </cell>
          <cell r="O4633">
            <v>0.71</v>
          </cell>
          <cell r="P4633">
            <v>-3.28183472E-2</v>
          </cell>
          <cell r="Q4633">
            <v>2031.5449584</v>
          </cell>
          <cell r="R4633">
            <v>-3000</v>
          </cell>
        </row>
        <row r="4634">
          <cell r="E4634" t="str">
            <v>SHT0001772</v>
          </cell>
          <cell r="F4634" t="str">
            <v>旋转片</v>
          </cell>
          <cell r="H4634" t="str">
            <v>EA</v>
          </cell>
          <cell r="I4634">
            <v>2120</v>
          </cell>
          <cell r="J4634">
            <v>0.46139425160000003</v>
          </cell>
          <cell r="K4634">
            <v>0.5</v>
          </cell>
          <cell r="L4634">
            <v>978.15581339200003</v>
          </cell>
          <cell r="M4634">
            <v>14000</v>
          </cell>
          <cell r="N4634">
            <v>0.47688848789999999</v>
          </cell>
          <cell r="O4634">
            <v>0.5</v>
          </cell>
          <cell r="P4634">
            <v>-2.3111512099999999E-2</v>
          </cell>
          <cell r="Q4634">
            <v>6676.4388306000001</v>
          </cell>
          <cell r="R4634">
            <v>-14000</v>
          </cell>
        </row>
        <row r="4635">
          <cell r="E4635" t="str">
            <v>SHT0001773</v>
          </cell>
          <cell r="F4635" t="str">
            <v>可变阻尼总成K24501</v>
          </cell>
          <cell r="G4635" t="str">
            <v>2.0平台</v>
          </cell>
          <cell r="H4635" t="str">
            <v>EA</v>
          </cell>
          <cell r="I4635">
            <v>2912</v>
          </cell>
          <cell r="J4635">
            <v>109.5442232267</v>
          </cell>
          <cell r="K4635">
            <v>118.71</v>
          </cell>
          <cell r="L4635">
            <v>318992.77803614998</v>
          </cell>
          <cell r="M4635">
            <v>0</v>
          </cell>
          <cell r="N4635">
            <v>113.2228647972</v>
          </cell>
          <cell r="O4635">
            <v>118.71</v>
          </cell>
          <cell r="P4635">
            <v>-5.4871352028000002</v>
          </cell>
          <cell r="Q4635">
            <v>0</v>
          </cell>
          <cell r="R4635">
            <v>-2509</v>
          </cell>
        </row>
        <row r="4636">
          <cell r="E4636" t="str">
            <v>SHT0001780</v>
          </cell>
          <cell r="F4636" t="str">
            <v>仰角调节机构钣金件1左</v>
          </cell>
          <cell r="H4636" t="str">
            <v>EA</v>
          </cell>
          <cell r="I4636">
            <v>500</v>
          </cell>
          <cell r="J4636">
            <v>1.8455770065999999</v>
          </cell>
          <cell r="K4636">
            <v>2</v>
          </cell>
          <cell r="L4636">
            <v>922.7885033</v>
          </cell>
          <cell r="M4636">
            <v>0</v>
          </cell>
          <cell r="N4636">
            <v>1.9075539516</v>
          </cell>
          <cell r="O4636">
            <v>2</v>
          </cell>
          <cell r="P4636">
            <v>-9.2446048399999994E-2</v>
          </cell>
          <cell r="Q4636">
            <v>0</v>
          </cell>
          <cell r="R4636">
            <v>0</v>
          </cell>
        </row>
        <row r="4637">
          <cell r="E4637" t="str">
            <v>SHT0001784</v>
          </cell>
          <cell r="F4637" t="str">
            <v>左侧主板焊接组件</v>
          </cell>
          <cell r="G4637" t="str">
            <v>X3000</v>
          </cell>
          <cell r="H4637" t="str">
            <v>EA</v>
          </cell>
          <cell r="I4637">
            <v>60</v>
          </cell>
          <cell r="J4637">
            <v>5.8569386304000002</v>
          </cell>
          <cell r="K4637">
            <v>6.3470000000000004</v>
          </cell>
          <cell r="L4637">
            <v>351.41631782399998</v>
          </cell>
          <cell r="M4637">
            <v>620</v>
          </cell>
          <cell r="N4637">
            <v>6.0536224654000002</v>
          </cell>
          <cell r="O4637">
            <v>6.3470000000000004</v>
          </cell>
          <cell r="P4637">
            <v>-0.29337753459999999</v>
          </cell>
          <cell r="Q4637">
            <v>3753.2459285479999</v>
          </cell>
          <cell r="R4637">
            <v>-466</v>
          </cell>
        </row>
        <row r="4638">
          <cell r="E4638" t="str">
            <v>SHT0001785</v>
          </cell>
          <cell r="F4638" t="str">
            <v>右侧主板焊接组件</v>
          </cell>
          <cell r="G4638" t="str">
            <v>X3000</v>
          </cell>
          <cell r="H4638" t="str">
            <v>EA</v>
          </cell>
          <cell r="I4638">
            <v>210</v>
          </cell>
          <cell r="J4638">
            <v>5.8569386304000002</v>
          </cell>
          <cell r="K4638">
            <v>6.3470000000000004</v>
          </cell>
          <cell r="L4638">
            <v>1229.9571123840001</v>
          </cell>
          <cell r="M4638">
            <v>670</v>
          </cell>
          <cell r="N4638">
            <v>6.0536224654000002</v>
          </cell>
          <cell r="O4638">
            <v>6.3470000000000004</v>
          </cell>
          <cell r="P4638">
            <v>-0.29337753459999999</v>
          </cell>
          <cell r="Q4638">
            <v>4055.9270518180001</v>
          </cell>
          <cell r="R4638">
            <v>-465</v>
          </cell>
        </row>
        <row r="4639">
          <cell r="E4639" t="str">
            <v>SHT0001786</v>
          </cell>
          <cell r="F4639" t="str">
            <v>靠背主管</v>
          </cell>
          <cell r="G4639" t="str">
            <v>X3000</v>
          </cell>
          <cell r="H4639" t="str">
            <v>EA</v>
          </cell>
          <cell r="I4639">
            <v>232</v>
          </cell>
          <cell r="J4639">
            <v>6.8791275728999999</v>
          </cell>
          <cell r="K4639">
            <v>7.4340099999999998</v>
          </cell>
          <cell r="L4639">
            <v>1595.9575969128</v>
          </cell>
          <cell r="M4639">
            <v>699</v>
          </cell>
          <cell r="N4639">
            <v>7.1098431725999998</v>
          </cell>
          <cell r="O4639">
            <v>7.4340099999999998</v>
          </cell>
          <cell r="P4639">
            <v>-0.32416682740000002</v>
          </cell>
          <cell r="Q4639">
            <v>4969.7803776474002</v>
          </cell>
          <cell r="R4639">
            <v>-465</v>
          </cell>
        </row>
        <row r="4640">
          <cell r="E4640" t="str">
            <v>SHT0001787</v>
          </cell>
          <cell r="F4640" t="str">
            <v>靠背钢管上横骨架</v>
          </cell>
          <cell r="G4640" t="str">
            <v>X3000</v>
          </cell>
          <cell r="H4640" t="str">
            <v>EA</v>
          </cell>
          <cell r="I4640">
            <v>700</v>
          </cell>
          <cell r="J4640">
            <v>1.7303368399000001</v>
          </cell>
          <cell r="K4640">
            <v>1.8544099999999999</v>
          </cell>
          <cell r="L4640">
            <v>1211.23578793</v>
          </cell>
          <cell r="M4640">
            <v>0</v>
          </cell>
          <cell r="N4640">
            <v>1.7881491585</v>
          </cell>
          <cell r="O4640">
            <v>1.8544099999999999</v>
          </cell>
          <cell r="P4640">
            <v>-6.6260841500000001E-2</v>
          </cell>
          <cell r="Q4640">
            <v>0</v>
          </cell>
          <cell r="R4640">
            <v>-465</v>
          </cell>
        </row>
        <row r="4641">
          <cell r="E4641" t="str">
            <v>SHT0001788</v>
          </cell>
          <cell r="F4641" t="str">
            <v>靠背钢管下横骨架</v>
          </cell>
          <cell r="G4641" t="str">
            <v>X3000</v>
          </cell>
          <cell r="H4641" t="str">
            <v>EA</v>
          </cell>
          <cell r="I4641">
            <v>758</v>
          </cell>
          <cell r="J4641">
            <v>1.9283672527</v>
          </cell>
          <cell r="K4641">
            <v>2.06901</v>
          </cell>
          <cell r="L4641">
            <v>1461.7023775466</v>
          </cell>
          <cell r="M4641">
            <v>615</v>
          </cell>
          <cell r="N4641">
            <v>1.9928296974999999</v>
          </cell>
          <cell r="O4641">
            <v>2.06901</v>
          </cell>
          <cell r="P4641">
            <v>-7.6180302500000005E-2</v>
          </cell>
          <cell r="Q4641">
            <v>1225.5902639625001</v>
          </cell>
          <cell r="R4641">
            <v>-465</v>
          </cell>
        </row>
        <row r="4642">
          <cell r="E4642" t="str">
            <v>SHT0001789</v>
          </cell>
          <cell r="F4642" t="str">
            <v>支撑钢丝</v>
          </cell>
          <cell r="G4642" t="str">
            <v>X3000</v>
          </cell>
          <cell r="H4642" t="str">
            <v>EA</v>
          </cell>
          <cell r="I4642">
            <v>1389</v>
          </cell>
          <cell r="J4642">
            <v>0.30452020610000002</v>
          </cell>
          <cell r="K4642">
            <v>0.33</v>
          </cell>
          <cell r="L4642">
            <v>422.97856627290003</v>
          </cell>
          <cell r="M4642">
            <v>2498</v>
          </cell>
          <cell r="N4642">
            <v>0.31474640199999998</v>
          </cell>
          <cell r="O4642">
            <v>0.33</v>
          </cell>
          <cell r="P4642">
            <v>-1.5253598E-2</v>
          </cell>
          <cell r="Q4642">
            <v>786.23651219600004</v>
          </cell>
          <cell r="R4642">
            <v>-1032</v>
          </cell>
        </row>
        <row r="4643">
          <cell r="E4643" t="str">
            <v>SHT0001790</v>
          </cell>
          <cell r="F4643" t="str">
            <v>背饰板上固定点支架</v>
          </cell>
          <cell r="G4643" t="str">
            <v>X3000</v>
          </cell>
          <cell r="H4643" t="str">
            <v>EA</v>
          </cell>
          <cell r="I4643">
            <v>607</v>
          </cell>
          <cell r="J4643">
            <v>0.32297597620000001</v>
          </cell>
          <cell r="K4643">
            <v>0.35</v>
          </cell>
          <cell r="L4643">
            <v>196.0464175534</v>
          </cell>
          <cell r="M4643">
            <v>1378</v>
          </cell>
          <cell r="N4643">
            <v>0.3338219415</v>
          </cell>
          <cell r="O4643">
            <v>0.35</v>
          </cell>
          <cell r="P4643">
            <v>-1.6178058499999998E-2</v>
          </cell>
          <cell r="Q4643">
            <v>460.00663538700002</v>
          </cell>
          <cell r="R4643">
            <v>-930</v>
          </cell>
        </row>
        <row r="4644">
          <cell r="E4644" t="str">
            <v>SHT0001792</v>
          </cell>
          <cell r="F4644" t="str">
            <v>护面上固定钢丝</v>
          </cell>
          <cell r="G4644" t="str">
            <v>X3000</v>
          </cell>
          <cell r="H4644" t="str">
            <v>EA</v>
          </cell>
          <cell r="I4644">
            <v>40</v>
          </cell>
          <cell r="J4644">
            <v>0.37834328639999998</v>
          </cell>
          <cell r="K4644">
            <v>0.41</v>
          </cell>
          <cell r="L4644">
            <v>15.133731456</v>
          </cell>
          <cell r="M4644">
            <v>600</v>
          </cell>
          <cell r="N4644">
            <v>0.3910485601</v>
          </cell>
          <cell r="O4644">
            <v>0.41</v>
          </cell>
          <cell r="P4644">
            <v>-1.8951439899999999E-2</v>
          </cell>
          <cell r="Q4644">
            <v>234.62913606000001</v>
          </cell>
          <cell r="R4644">
            <v>-447</v>
          </cell>
        </row>
        <row r="4645">
          <cell r="E4645" t="str">
            <v>SHT0001794</v>
          </cell>
          <cell r="F4645" t="str">
            <v>主驾安全带导向钢丝组件</v>
          </cell>
          <cell r="G4645" t="str">
            <v>X3000</v>
          </cell>
          <cell r="H4645" t="str">
            <v>EA</v>
          </cell>
          <cell r="I4645">
            <v>187</v>
          </cell>
          <cell r="J4645">
            <v>9.7815581349999992</v>
          </cell>
          <cell r="K4645">
            <v>10.6</v>
          </cell>
          <cell r="L4645">
            <v>1829.1513712450001</v>
          </cell>
          <cell r="M4645">
            <v>450</v>
          </cell>
          <cell r="N4645">
            <v>10.1100359435</v>
          </cell>
          <cell r="O4645">
            <v>10.6</v>
          </cell>
          <cell r="P4645">
            <v>-0.48996405650000002</v>
          </cell>
          <cell r="Q4645">
            <v>4549.5161745750002</v>
          </cell>
          <cell r="R4645">
            <v>-615</v>
          </cell>
        </row>
        <row r="4646">
          <cell r="E4646" t="str">
            <v>SHT0001838</v>
          </cell>
          <cell r="F4646" t="str">
            <v>主驾主边调角器总成</v>
          </cell>
          <cell r="G4646" t="str">
            <v>M3000-H</v>
          </cell>
          <cell r="H4646" t="str">
            <v>EA</v>
          </cell>
          <cell r="I4646">
            <v>5284</v>
          </cell>
          <cell r="J4646">
            <v>37.899781221399998</v>
          </cell>
          <cell r="K4646">
            <v>40.483272912300002</v>
          </cell>
          <cell r="L4646">
            <v>200262.44397387799</v>
          </cell>
          <cell r="M4646">
            <v>1212</v>
          </cell>
          <cell r="N4646">
            <v>39.385310399399998</v>
          </cell>
          <cell r="O4646">
            <v>40.483272912300002</v>
          </cell>
          <cell r="P4646">
            <v>-1.0979625128999999</v>
          </cell>
          <cell r="Q4646">
            <v>47734.996204072799</v>
          </cell>
          <cell r="R4646">
            <v>-700</v>
          </cell>
        </row>
        <row r="4647">
          <cell r="E4647" t="str">
            <v>SHT0001839</v>
          </cell>
          <cell r="F4647" t="str">
            <v>主驾副边调角器总成</v>
          </cell>
          <cell r="G4647" t="str">
            <v>M3000-H</v>
          </cell>
          <cell r="H4647" t="str">
            <v>EA</v>
          </cell>
          <cell r="I4647">
            <v>9602</v>
          </cell>
          <cell r="J4647">
            <v>47.741578367499997</v>
          </cell>
          <cell r="K4647">
            <v>51.670024947000002</v>
          </cell>
          <cell r="L4647">
            <v>458414.63548473502</v>
          </cell>
          <cell r="M4647">
            <v>2830</v>
          </cell>
          <cell r="N4647">
            <v>45.834889281400002</v>
          </cell>
          <cell r="O4647">
            <v>51.670024947000002</v>
          </cell>
          <cell r="P4647">
            <v>-5.8351356656000002</v>
          </cell>
          <cell r="Q4647">
            <v>129712.73666636201</v>
          </cell>
          <cell r="R4647">
            <v>-2960</v>
          </cell>
        </row>
        <row r="4648">
          <cell r="E4648" t="str">
            <v>SHT0001849</v>
          </cell>
          <cell r="F4648" t="str">
            <v>支撑垫块</v>
          </cell>
          <cell r="G4648" t="str">
            <v>M3000-H</v>
          </cell>
          <cell r="H4648" t="str">
            <v>EA</v>
          </cell>
          <cell r="I4648">
            <v>890</v>
          </cell>
          <cell r="J4648">
            <v>30.4520206089</v>
          </cell>
          <cell r="K4648">
            <v>33</v>
          </cell>
          <cell r="L4648">
            <v>27102.298341921</v>
          </cell>
          <cell r="M4648">
            <v>2400</v>
          </cell>
          <cell r="N4648">
            <v>31.4746402014</v>
          </cell>
          <cell r="O4648">
            <v>33</v>
          </cell>
          <cell r="P4648">
            <v>-1.5253597986</v>
          </cell>
          <cell r="Q4648">
            <v>75539.136483359995</v>
          </cell>
          <cell r="R4648">
            <v>-2830</v>
          </cell>
        </row>
        <row r="4649">
          <cell r="E4649" t="str">
            <v>SHT0001853</v>
          </cell>
          <cell r="F4649" t="str">
            <v>仰角轴支架总成</v>
          </cell>
          <cell r="G4649" t="str">
            <v>2.0平台</v>
          </cell>
          <cell r="H4649" t="str">
            <v>EA</v>
          </cell>
          <cell r="I4649">
            <v>134</v>
          </cell>
          <cell r="J4649">
            <v>1.9603718964000001</v>
          </cell>
          <cell r="K4649">
            <v>2.1244000000000001</v>
          </cell>
          <cell r="L4649">
            <v>262.68983411760001</v>
          </cell>
          <cell r="M4649">
            <v>0</v>
          </cell>
          <cell r="N4649">
            <v>2.0262038073999999</v>
          </cell>
          <cell r="O4649">
            <v>2.1244000000000001</v>
          </cell>
          <cell r="P4649">
            <v>-9.8196192599999996E-2</v>
          </cell>
          <cell r="Q4649">
            <v>0</v>
          </cell>
          <cell r="R4649">
            <v>0</v>
          </cell>
        </row>
        <row r="4650">
          <cell r="E4650" t="str">
            <v>SHT0001854</v>
          </cell>
          <cell r="F4650" t="str">
            <v>左纵梁</v>
          </cell>
          <cell r="G4650" t="str">
            <v>2.0平台上框</v>
          </cell>
          <cell r="H4650" t="str">
            <v>EA</v>
          </cell>
          <cell r="I4650">
            <v>539</v>
          </cell>
          <cell r="J4650">
            <v>3.7728207957</v>
          </cell>
          <cell r="K4650">
            <v>4.0884999999999998</v>
          </cell>
          <cell r="L4650">
            <v>2033.5504088823</v>
          </cell>
          <cell r="M4650">
            <v>6603</v>
          </cell>
          <cell r="N4650">
            <v>3.8995171655999998</v>
          </cell>
          <cell r="O4650">
            <v>4.0884999999999998</v>
          </cell>
          <cell r="P4650">
            <v>-0.18898283439999999</v>
          </cell>
          <cell r="Q4650">
            <v>25748.5118444568</v>
          </cell>
          <cell r="R4650">
            <v>-5855</v>
          </cell>
        </row>
        <row r="4651">
          <cell r="E4651" t="str">
            <v>SHT0001855</v>
          </cell>
          <cell r="F4651" t="str">
            <v>右纵梁</v>
          </cell>
          <cell r="G4651" t="str">
            <v>2.0平台上框</v>
          </cell>
          <cell r="H4651" t="str">
            <v>EA</v>
          </cell>
          <cell r="I4651">
            <v>1298</v>
          </cell>
          <cell r="J4651">
            <v>3.7728207957</v>
          </cell>
          <cell r="K4651">
            <v>4.0884999999999998</v>
          </cell>
          <cell r="L4651">
            <v>4897.1213928185998</v>
          </cell>
          <cell r="M4651">
            <v>3604</v>
          </cell>
          <cell r="N4651">
            <v>3.8995171655999998</v>
          </cell>
          <cell r="O4651">
            <v>4.0884999999999998</v>
          </cell>
          <cell r="P4651">
            <v>-0.18898283439999999</v>
          </cell>
          <cell r="Q4651">
            <v>14053.8598648224</v>
          </cell>
          <cell r="R4651">
            <v>-2838</v>
          </cell>
        </row>
        <row r="4652">
          <cell r="E4652" t="str">
            <v>SHT0001856</v>
          </cell>
          <cell r="F4652" t="str">
            <v>上框前横梁</v>
          </cell>
          <cell r="G4652" t="str">
            <v>2.0平台上框</v>
          </cell>
          <cell r="H4652" t="str">
            <v>EA</v>
          </cell>
          <cell r="I4652">
            <v>3563</v>
          </cell>
          <cell r="J4652">
            <v>2.8073994635999999</v>
          </cell>
          <cell r="K4652">
            <v>3.0423</v>
          </cell>
          <cell r="L4652">
            <v>10002.7642888068</v>
          </cell>
          <cell r="M4652">
            <v>4300</v>
          </cell>
          <cell r="N4652">
            <v>2.9016756935000001</v>
          </cell>
          <cell r="O4652">
            <v>3.0423</v>
          </cell>
          <cell r="P4652">
            <v>-0.14062430649999999</v>
          </cell>
          <cell r="Q4652">
            <v>12477.20548205</v>
          </cell>
          <cell r="R4652">
            <v>-4858</v>
          </cell>
        </row>
        <row r="4653">
          <cell r="E4653" t="str">
            <v>SHT0001857</v>
          </cell>
          <cell r="F4653" t="str">
            <v>上框后横梁总成</v>
          </cell>
          <cell r="G4653" t="str">
            <v>2.0平台</v>
          </cell>
          <cell r="H4653" t="str">
            <v>EA</v>
          </cell>
          <cell r="I4653">
            <v>1376</v>
          </cell>
          <cell r="J4653">
            <v>3.6801728300000001</v>
          </cell>
          <cell r="K4653">
            <v>3.9881000000000002</v>
          </cell>
          <cell r="L4653">
            <v>5063.9178140800004</v>
          </cell>
          <cell r="M4653">
            <v>4320</v>
          </cell>
          <cell r="N4653">
            <v>3.8037579572000002</v>
          </cell>
          <cell r="O4653">
            <v>3.9881000000000002</v>
          </cell>
          <cell r="P4653">
            <v>-0.18434204279999999</v>
          </cell>
          <cell r="Q4653">
            <v>16432.234375103999</v>
          </cell>
          <cell r="R4653">
            <v>-4321</v>
          </cell>
        </row>
        <row r="4654">
          <cell r="E4654" t="str">
            <v>SHT0001859</v>
          </cell>
          <cell r="F4654" t="str">
            <v>下框横梁</v>
          </cell>
          <cell r="G4654" t="str">
            <v>2.0平台下框</v>
          </cell>
          <cell r="H4654" t="str">
            <v>EA</v>
          </cell>
          <cell r="I4654">
            <v>2768</v>
          </cell>
          <cell r="J4654">
            <v>2.6986949778999998</v>
          </cell>
          <cell r="K4654">
            <v>2.9245000000000001</v>
          </cell>
          <cell r="L4654">
            <v>7469.9876988271999</v>
          </cell>
          <cell r="M4654">
            <v>4880</v>
          </cell>
          <cell r="N4654">
            <v>2.7893207656999999</v>
          </cell>
          <cell r="O4654">
            <v>2.9245000000000001</v>
          </cell>
          <cell r="P4654">
            <v>-0.13517923430000001</v>
          </cell>
          <cell r="Q4654">
            <v>13611.885336616</v>
          </cell>
          <cell r="R4654">
            <v>-5049</v>
          </cell>
        </row>
        <row r="4655">
          <cell r="E4655" t="str">
            <v>SHT0001860</v>
          </cell>
          <cell r="F4655" t="str">
            <v>下框左纵梁</v>
          </cell>
          <cell r="G4655" t="str">
            <v>2.0平台下框</v>
          </cell>
          <cell r="H4655" t="str">
            <v>EA</v>
          </cell>
          <cell r="I4655">
            <v>1715</v>
          </cell>
          <cell r="J4655">
            <v>4.0994879259000001</v>
          </cell>
          <cell r="K4655">
            <v>4.4424999999999999</v>
          </cell>
          <cell r="L4655">
            <v>7030.6217929185004</v>
          </cell>
          <cell r="M4655">
            <v>5484</v>
          </cell>
          <cell r="N4655">
            <v>4.2371542150000003</v>
          </cell>
          <cell r="O4655">
            <v>4.4424999999999999</v>
          </cell>
          <cell r="P4655">
            <v>-0.205345785</v>
          </cell>
          <cell r="Q4655">
            <v>23236.553715059999</v>
          </cell>
          <cell r="R4655">
            <v>-5003</v>
          </cell>
        </row>
        <row r="4656">
          <cell r="E4656" t="str">
            <v>SHT0001861</v>
          </cell>
          <cell r="F4656" t="str">
            <v>下框右纵梁</v>
          </cell>
          <cell r="G4656" t="str">
            <v>2.0平台下框</v>
          </cell>
          <cell r="H4656" t="str">
            <v>EA</v>
          </cell>
          <cell r="I4656">
            <v>1606</v>
          </cell>
          <cell r="J4656">
            <v>4.0994879259000001</v>
          </cell>
          <cell r="K4656">
            <v>4.4424999999999999</v>
          </cell>
          <cell r="L4656">
            <v>6583.7776089954004</v>
          </cell>
          <cell r="M4656">
            <v>5484</v>
          </cell>
          <cell r="N4656">
            <v>4.2371542150000003</v>
          </cell>
          <cell r="O4656">
            <v>4.4424999999999999</v>
          </cell>
          <cell r="P4656">
            <v>-0.205345785</v>
          </cell>
          <cell r="Q4656">
            <v>23236.553715059999</v>
          </cell>
          <cell r="R4656">
            <v>-5003</v>
          </cell>
        </row>
        <row r="4657">
          <cell r="E4657" t="str">
            <v>SHT0001862</v>
          </cell>
          <cell r="F4657" t="str">
            <v>左滑轨链接钣</v>
          </cell>
          <cell r="G4657" t="str">
            <v>X3000</v>
          </cell>
          <cell r="H4657" t="str">
            <v>EA</v>
          </cell>
          <cell r="I4657">
            <v>51</v>
          </cell>
          <cell r="J4657">
            <v>2.8010322229</v>
          </cell>
          <cell r="K4657">
            <v>3.0354000000000001</v>
          </cell>
          <cell r="L4657">
            <v>142.85264336789999</v>
          </cell>
          <cell r="M4657">
            <v>1800</v>
          </cell>
          <cell r="N4657">
            <v>2.8950946323000002</v>
          </cell>
          <cell r="O4657">
            <v>3.0354000000000001</v>
          </cell>
          <cell r="P4657">
            <v>-0.14030536769999999</v>
          </cell>
          <cell r="Q4657">
            <v>5211.1703381400002</v>
          </cell>
          <cell r="R4657">
            <v>-1553</v>
          </cell>
        </row>
        <row r="4658">
          <cell r="E4658" t="str">
            <v>SHT0001863</v>
          </cell>
          <cell r="F4658" t="str">
            <v>右滑轨链接钣</v>
          </cell>
          <cell r="G4658" t="str">
            <v>X3000</v>
          </cell>
          <cell r="H4658" t="str">
            <v>EA</v>
          </cell>
          <cell r="I4658">
            <v>0</v>
          </cell>
          <cell r="J4658">
            <v>3.0354000000000001</v>
          </cell>
          <cell r="K4658">
            <v>3.0354000000000001</v>
          </cell>
          <cell r="L4658">
            <v>0</v>
          </cell>
          <cell r="M4658">
            <v>1800</v>
          </cell>
          <cell r="N4658">
            <v>2.8950946323000002</v>
          </cell>
          <cell r="O4658">
            <v>3.0354000000000001</v>
          </cell>
          <cell r="P4658">
            <v>-0.14030536769999999</v>
          </cell>
          <cell r="Q4658">
            <v>5211.1703381400002</v>
          </cell>
          <cell r="R4658">
            <v>-1553</v>
          </cell>
        </row>
        <row r="4659">
          <cell r="E4659" t="str">
            <v>SHT0001864</v>
          </cell>
          <cell r="F4659" t="str">
            <v>气囊下支架</v>
          </cell>
          <cell r="G4659" t="str">
            <v>2.0平台下框</v>
          </cell>
          <cell r="H4659" t="str">
            <v>EA</v>
          </cell>
          <cell r="I4659">
            <v>2464</v>
          </cell>
          <cell r="J4659">
            <v>9.9446866128</v>
          </cell>
          <cell r="K4659">
            <v>10.706860000000001</v>
          </cell>
          <cell r="L4659">
            <v>24503.7078139392</v>
          </cell>
          <cell r="M4659">
            <v>4793</v>
          </cell>
          <cell r="N4659">
            <v>3.4231055660999998</v>
          </cell>
          <cell r="O4659">
            <v>10.706860000000001</v>
          </cell>
          <cell r="P4659">
            <v>-7.2837544339000004</v>
          </cell>
          <cell r="Q4659">
            <v>16406.9449783173</v>
          </cell>
          <cell r="R4659">
            <v>-5795</v>
          </cell>
        </row>
        <row r="4660">
          <cell r="E4660" t="str">
            <v>SHT0001865</v>
          </cell>
          <cell r="F4660" t="str">
            <v>下框后横梁组件</v>
          </cell>
          <cell r="G4660" t="str">
            <v>2.0平台</v>
          </cell>
          <cell r="H4660" t="str">
            <v>EA</v>
          </cell>
          <cell r="I4660">
            <v>2510</v>
          </cell>
          <cell r="J4660">
            <v>3.4733759264000001</v>
          </cell>
          <cell r="K4660">
            <v>3.7639999999999998</v>
          </cell>
          <cell r="L4660">
            <v>8718.1735752639997</v>
          </cell>
          <cell r="M4660">
            <v>3840</v>
          </cell>
          <cell r="N4660">
            <v>3.5900165368999999</v>
          </cell>
          <cell r="O4660">
            <v>3.7639999999999998</v>
          </cell>
          <cell r="P4660">
            <v>-0.17398346310000001</v>
          </cell>
          <cell r="Q4660">
            <v>13785.663501696001</v>
          </cell>
          <cell r="R4660">
            <v>-3840</v>
          </cell>
        </row>
        <row r="4661">
          <cell r="E4661" t="str">
            <v>SHT0001874</v>
          </cell>
          <cell r="F4661" t="str">
            <v>绞架大孔侧板</v>
          </cell>
          <cell r="G4661" t="str">
            <v>2.0平台外绞架</v>
          </cell>
          <cell r="H4661" t="str">
            <v>EA</v>
          </cell>
          <cell r="I4661">
            <v>3815</v>
          </cell>
          <cell r="J4661">
            <v>9.6815038361999992</v>
          </cell>
          <cell r="K4661">
            <v>10.4231658</v>
          </cell>
          <cell r="L4661">
            <v>36934.937135102999</v>
          </cell>
          <cell r="M4661">
            <v>8000</v>
          </cell>
          <cell r="N4661">
            <v>4.6096041239999996</v>
          </cell>
          <cell r="O4661">
            <v>10.4231658</v>
          </cell>
          <cell r="P4661">
            <v>-5.813561676</v>
          </cell>
          <cell r="Q4661">
            <v>36876.832992000003</v>
          </cell>
          <cell r="R4661">
            <v>-9436</v>
          </cell>
        </row>
        <row r="4662">
          <cell r="E4662" t="str">
            <v>SHT0001876</v>
          </cell>
          <cell r="F4662" t="str">
            <v>旋转块</v>
          </cell>
          <cell r="H4662" t="str">
            <v>EA</v>
          </cell>
          <cell r="I4662">
            <v>331</v>
          </cell>
          <cell r="J4662">
            <v>0.69273732939999999</v>
          </cell>
          <cell r="K4662">
            <v>0.75070000000000003</v>
          </cell>
          <cell r="L4662">
            <v>229.29605603140001</v>
          </cell>
          <cell r="M4662">
            <v>3487</v>
          </cell>
          <cell r="N4662">
            <v>0.71600037569999997</v>
          </cell>
          <cell r="O4662">
            <v>0.75070000000000003</v>
          </cell>
          <cell r="P4662">
            <v>-3.4699624300000002E-2</v>
          </cell>
          <cell r="Q4662">
            <v>2496.6933100658998</v>
          </cell>
          <cell r="R4662">
            <v>-3334</v>
          </cell>
        </row>
        <row r="4663">
          <cell r="E4663" t="str">
            <v>SHT0001879</v>
          </cell>
          <cell r="F4663" t="str">
            <v>导向盒体</v>
          </cell>
          <cell r="H4663" t="str">
            <v>EA</v>
          </cell>
          <cell r="I4663">
            <v>634</v>
          </cell>
          <cell r="J4663">
            <v>1.5226010303999999</v>
          </cell>
          <cell r="K4663">
            <v>1.65</v>
          </cell>
          <cell r="L4663">
            <v>965.32905327360004</v>
          </cell>
          <cell r="M4663">
            <v>3700</v>
          </cell>
          <cell r="N4663">
            <v>1.5737320101000001</v>
          </cell>
          <cell r="O4663">
            <v>1.65</v>
          </cell>
          <cell r="P4663">
            <v>-7.6267989899999999E-2</v>
          </cell>
          <cell r="Q4663">
            <v>5822.8084373700003</v>
          </cell>
          <cell r="R4663">
            <v>-3559</v>
          </cell>
        </row>
        <row r="4664">
          <cell r="E4664" t="str">
            <v>SHT0001880</v>
          </cell>
          <cell r="F4664" t="str">
            <v>X3000导向体盖</v>
          </cell>
          <cell r="H4664" t="str">
            <v>Ea</v>
          </cell>
          <cell r="I4664">
            <v>-40414</v>
          </cell>
          <cell r="J4664">
            <v>2.6166498521000001</v>
          </cell>
          <cell r="K4664">
            <v>2.8355899999999998</v>
          </cell>
          <cell r="L4664">
            <v>-105749.287122769</v>
          </cell>
          <cell r="M4664">
            <v>0</v>
          </cell>
          <cell r="N4664">
            <v>2.7045204547999999</v>
          </cell>
          <cell r="O4664">
            <v>2.8355899999999998</v>
          </cell>
          <cell r="P4664">
            <v>-0.1310695452</v>
          </cell>
          <cell r="Q4664">
            <v>0</v>
          </cell>
          <cell r="R4664">
            <v>-3537</v>
          </cell>
        </row>
        <row r="4665">
          <cell r="E4665" t="str">
            <v>SHT0001882</v>
          </cell>
          <cell r="F4665" t="str">
            <v>上尼龙固定块</v>
          </cell>
          <cell r="H4665" t="str">
            <v>EA</v>
          </cell>
          <cell r="I4665">
            <v>674</v>
          </cell>
          <cell r="J4665">
            <v>1.3103596746999999</v>
          </cell>
          <cell r="K4665">
            <v>1.42</v>
          </cell>
          <cell r="L4665">
            <v>883.18242074780005</v>
          </cell>
          <cell r="M4665">
            <v>7002</v>
          </cell>
          <cell r="N4665">
            <v>1.3543633056</v>
          </cell>
          <cell r="O4665">
            <v>1.42</v>
          </cell>
          <cell r="P4665">
            <v>-6.5636694400000001E-2</v>
          </cell>
          <cell r="Q4665">
            <v>9483.2518658112003</v>
          </cell>
          <cell r="R4665">
            <v>-6596</v>
          </cell>
        </row>
        <row r="4666">
          <cell r="E4666" t="str">
            <v>SHT0001887</v>
          </cell>
          <cell r="F4666" t="str">
            <v>下限位缓冲块组件</v>
          </cell>
          <cell r="G4666" t="str">
            <v>2.0平台</v>
          </cell>
          <cell r="H4666" t="str">
            <v>EA</v>
          </cell>
          <cell r="I4666">
            <v>1144</v>
          </cell>
          <cell r="J4666">
            <v>0.64023066360000003</v>
          </cell>
          <cell r="K4666">
            <v>0.69379999999999997</v>
          </cell>
          <cell r="L4666">
            <v>732.42387915840004</v>
          </cell>
          <cell r="M4666">
            <v>9000</v>
          </cell>
          <cell r="N4666">
            <v>0.66173046579999995</v>
          </cell>
          <cell r="O4666">
            <v>0.69379999999999997</v>
          </cell>
          <cell r="P4666">
            <v>-3.2069534199999999E-2</v>
          </cell>
          <cell r="Q4666">
            <v>5955.5741921999997</v>
          </cell>
          <cell r="R4666">
            <v>-9986</v>
          </cell>
        </row>
        <row r="4667">
          <cell r="E4667" t="str">
            <v>SHT0001889</v>
          </cell>
          <cell r="F4667" t="str">
            <v>减震器限位拉带总成</v>
          </cell>
          <cell r="H4667" t="str">
            <v>EA</v>
          </cell>
          <cell r="I4667">
            <v>419</v>
          </cell>
          <cell r="J4667">
            <v>1.1436117921</v>
          </cell>
          <cell r="K4667">
            <v>1.2393000000000001</v>
          </cell>
          <cell r="L4667">
            <v>479.17334088989998</v>
          </cell>
          <cell r="M4667">
            <v>5189</v>
          </cell>
          <cell r="N4667">
            <v>1.1820158060999999</v>
          </cell>
          <cell r="O4667">
            <v>1.2393000000000001</v>
          </cell>
          <cell r="P4667">
            <v>-5.7284193900000002E-2</v>
          </cell>
          <cell r="Q4667">
            <v>6133.4800178529003</v>
          </cell>
          <cell r="R4667">
            <v>-5170</v>
          </cell>
        </row>
        <row r="4668">
          <cell r="E4668" t="str">
            <v>SHT0001894</v>
          </cell>
          <cell r="F4668" t="str">
            <v>仰角旋转轴</v>
          </cell>
          <cell r="H4668" t="str">
            <v>EA</v>
          </cell>
          <cell r="I4668">
            <v>2007</v>
          </cell>
          <cell r="J4668">
            <v>1.2986402607</v>
          </cell>
          <cell r="K4668">
            <v>1.4073</v>
          </cell>
          <cell r="L4668">
            <v>2606.3710032249001</v>
          </cell>
          <cell r="M4668">
            <v>6000</v>
          </cell>
          <cell r="N4668">
            <v>1.3422503379999999</v>
          </cell>
          <cell r="O4668">
            <v>1.4073</v>
          </cell>
          <cell r="P4668">
            <v>-6.5049661999999994E-2</v>
          </cell>
          <cell r="Q4668">
            <v>8053.5020279999999</v>
          </cell>
          <cell r="R4668">
            <v>-6612</v>
          </cell>
        </row>
        <row r="4669">
          <cell r="E4669" t="str">
            <v>SHT0001898</v>
          </cell>
          <cell r="F4669" t="str">
            <v>右侧边板</v>
          </cell>
          <cell r="G4669" t="str">
            <v>座框</v>
          </cell>
          <cell r="H4669" t="str">
            <v>EA</v>
          </cell>
          <cell r="I4669">
            <v>2385</v>
          </cell>
          <cell r="J4669">
            <v>5.0107415728999998</v>
          </cell>
          <cell r="K4669">
            <v>5.43</v>
          </cell>
          <cell r="L4669">
            <v>11950.6186513665</v>
          </cell>
          <cell r="M4669">
            <v>2000</v>
          </cell>
          <cell r="N4669">
            <v>5.1790089785999998</v>
          </cell>
          <cell r="O4669">
            <v>5.43</v>
          </cell>
          <cell r="P4669">
            <v>-0.25099102140000001</v>
          </cell>
          <cell r="Q4669">
            <v>10358.0179572</v>
          </cell>
          <cell r="R4669">
            <v>-3299</v>
          </cell>
        </row>
        <row r="4670">
          <cell r="E4670" t="str">
            <v>SHT0001899</v>
          </cell>
          <cell r="F4670" t="str">
            <v>左滑块托架</v>
          </cell>
          <cell r="G4670" t="str">
            <v>座框</v>
          </cell>
          <cell r="H4670" t="str">
            <v>EA</v>
          </cell>
          <cell r="I4670">
            <v>1085</v>
          </cell>
          <cell r="J4670">
            <v>0.96357575510000004</v>
          </cell>
          <cell r="K4670">
            <v>1.0442</v>
          </cell>
          <cell r="L4670">
            <v>1045.4796942835001</v>
          </cell>
          <cell r="M4670">
            <v>6000</v>
          </cell>
          <cell r="N4670">
            <v>0.99593391809999998</v>
          </cell>
          <cell r="O4670">
            <v>1.0442</v>
          </cell>
          <cell r="P4670">
            <v>-4.82660819E-2</v>
          </cell>
          <cell r="Q4670">
            <v>5975.6035086000002</v>
          </cell>
          <cell r="R4670">
            <v>-6586</v>
          </cell>
        </row>
        <row r="4671">
          <cell r="E4671" t="str">
            <v>SHT0001900</v>
          </cell>
          <cell r="F4671" t="str">
            <v>卡板</v>
          </cell>
          <cell r="G4671" t="str">
            <v>座框</v>
          </cell>
          <cell r="H4671" t="str">
            <v>EA</v>
          </cell>
          <cell r="I4671">
            <v>3609</v>
          </cell>
          <cell r="J4671">
            <v>1.6332433719999999</v>
          </cell>
          <cell r="K4671">
            <v>1.7699</v>
          </cell>
          <cell r="L4671">
            <v>5894.3753295480001</v>
          </cell>
          <cell r="M4671">
            <v>2700</v>
          </cell>
          <cell r="N4671">
            <v>1.6880898695</v>
          </cell>
          <cell r="O4671">
            <v>1.7699</v>
          </cell>
          <cell r="P4671">
            <v>-8.1810130499999995E-2</v>
          </cell>
          <cell r="Q4671">
            <v>4557.8426476499999</v>
          </cell>
          <cell r="R4671">
            <v>-2764</v>
          </cell>
        </row>
        <row r="4672">
          <cell r="E4672" t="str">
            <v>SHT0001901</v>
          </cell>
          <cell r="F4672" t="str">
            <v>右侧限位支座焊接总成</v>
          </cell>
          <cell r="G4672" t="str">
            <v>座框</v>
          </cell>
          <cell r="H4672" t="str">
            <v>EA</v>
          </cell>
          <cell r="I4672">
            <v>2786</v>
          </cell>
          <cell r="J4672">
            <v>1.3521619939</v>
          </cell>
          <cell r="K4672">
            <v>1.4653</v>
          </cell>
          <cell r="L4672">
            <v>3767.1233150053999</v>
          </cell>
          <cell r="M4672">
            <v>1600</v>
          </cell>
          <cell r="N4672">
            <v>1.3975694026000001</v>
          </cell>
          <cell r="O4672">
            <v>1.4653</v>
          </cell>
          <cell r="P4672">
            <v>-6.7730597399999995E-2</v>
          </cell>
          <cell r="Q4672">
            <v>2236.1110441599999</v>
          </cell>
          <cell r="R4672">
            <v>-991</v>
          </cell>
        </row>
        <row r="4673">
          <cell r="E4673" t="str">
            <v>SHT0001903</v>
          </cell>
          <cell r="F4673" t="str">
            <v>左侧边板</v>
          </cell>
          <cell r="G4673" t="str">
            <v>座框</v>
          </cell>
          <cell r="H4673" t="str">
            <v>EA</v>
          </cell>
          <cell r="I4673">
            <v>2781</v>
          </cell>
          <cell r="J4673">
            <v>5.0107415728999998</v>
          </cell>
          <cell r="K4673">
            <v>5.43</v>
          </cell>
          <cell r="L4673">
            <v>13934.872314234901</v>
          </cell>
          <cell r="M4673">
            <v>2000</v>
          </cell>
          <cell r="N4673">
            <v>5.1790089785999998</v>
          </cell>
          <cell r="O4673">
            <v>5.43</v>
          </cell>
          <cell r="P4673">
            <v>-0.25099102140000001</v>
          </cell>
          <cell r="Q4673">
            <v>10358.0179572</v>
          </cell>
          <cell r="R4673">
            <v>-3300</v>
          </cell>
        </row>
        <row r="4674">
          <cell r="E4674" t="str">
            <v>SHT0001904</v>
          </cell>
          <cell r="F4674" t="str">
            <v>左侧限位支座焊接总成</v>
          </cell>
          <cell r="G4674" t="str">
            <v>座框</v>
          </cell>
          <cell r="H4674" t="str">
            <v>EA</v>
          </cell>
          <cell r="I4674">
            <v>0</v>
          </cell>
          <cell r="J4674">
            <v>1.4653</v>
          </cell>
          <cell r="K4674">
            <v>1.4653</v>
          </cell>
          <cell r="L4674">
            <v>0</v>
          </cell>
          <cell r="M4674">
            <v>1600</v>
          </cell>
          <cell r="N4674">
            <v>1.3975694026000001</v>
          </cell>
          <cell r="O4674">
            <v>1.4653</v>
          </cell>
          <cell r="P4674">
            <v>-6.7730597399999995E-2</v>
          </cell>
          <cell r="Q4674">
            <v>2236.1110441599999</v>
          </cell>
          <cell r="R4674">
            <v>-1379</v>
          </cell>
        </row>
        <row r="4675">
          <cell r="E4675" t="str">
            <v>SHT0001911</v>
          </cell>
          <cell r="F4675" t="str">
            <v>限位块</v>
          </cell>
          <cell r="H4675" t="str">
            <v>EA</v>
          </cell>
          <cell r="I4675">
            <v>810</v>
          </cell>
          <cell r="J4675">
            <v>1.0753254429000001</v>
          </cell>
          <cell r="K4675">
            <v>1.1653</v>
          </cell>
          <cell r="L4675">
            <v>871.01360874900001</v>
          </cell>
          <cell r="M4675">
            <v>2500</v>
          </cell>
          <cell r="N4675">
            <v>1.1114363099</v>
          </cell>
          <cell r="O4675">
            <v>1.1653</v>
          </cell>
          <cell r="P4675">
            <v>-5.38636901E-2</v>
          </cell>
          <cell r="Q4675">
            <v>2778.59077475</v>
          </cell>
          <cell r="R4675">
            <v>-2942</v>
          </cell>
        </row>
        <row r="4676">
          <cell r="E4676" t="str">
            <v>SHT0001923</v>
          </cell>
          <cell r="F4676" t="str">
            <v>仰角调节机构钣金件1</v>
          </cell>
          <cell r="G4676" t="str">
            <v>X3000副驾座框</v>
          </cell>
          <cell r="H4676" t="str">
            <v>EA</v>
          </cell>
          <cell r="I4676">
            <v>663</v>
          </cell>
          <cell r="J4676">
            <v>0.83549271089999999</v>
          </cell>
          <cell r="K4676">
            <v>0.90539999999999998</v>
          </cell>
          <cell r="L4676">
            <v>553.93166732669999</v>
          </cell>
          <cell r="M4676">
            <v>0</v>
          </cell>
          <cell r="N4676">
            <v>0.86354967390000004</v>
          </cell>
          <cell r="O4676">
            <v>0.90539999999999998</v>
          </cell>
          <cell r="P4676">
            <v>-4.1850326100000002E-2</v>
          </cell>
          <cell r="Q4676">
            <v>0</v>
          </cell>
          <cell r="R4676">
            <v>0</v>
          </cell>
        </row>
        <row r="4677">
          <cell r="E4677" t="str">
            <v>SHT0001927</v>
          </cell>
          <cell r="F4677" t="str">
            <v>头枕主体管</v>
          </cell>
          <cell r="G4677" t="str">
            <v>H4A</v>
          </cell>
          <cell r="H4677" t="str">
            <v>EA</v>
          </cell>
          <cell r="I4677">
            <v>1695</v>
          </cell>
          <cell r="J4677">
            <v>1.5840104625</v>
          </cell>
          <cell r="K4677">
            <v>1.7000115</v>
          </cell>
          <cell r="L4677">
            <v>2684.8977339375001</v>
          </cell>
          <cell r="M4677">
            <v>2100</v>
          </cell>
          <cell r="N4677">
            <v>1.636968311</v>
          </cell>
          <cell r="O4677">
            <v>1.7000115</v>
          </cell>
          <cell r="P4677">
            <v>-6.3043188999999999E-2</v>
          </cell>
          <cell r="Q4677">
            <v>3437.6334531000002</v>
          </cell>
          <cell r="R4677">
            <v>-3023</v>
          </cell>
        </row>
        <row r="4678">
          <cell r="E4678" t="str">
            <v>SHT0001928</v>
          </cell>
          <cell r="F4678" t="str">
            <v>靠背钢管上横管</v>
          </cell>
          <cell r="G4678" t="str">
            <v>H5-6802114</v>
          </cell>
          <cell r="H4678" t="str">
            <v>EA</v>
          </cell>
          <cell r="I4678">
            <v>1557</v>
          </cell>
          <cell r="J4678">
            <v>2.0947127993999999</v>
          </cell>
          <cell r="K4678">
            <v>2.2492740000000002</v>
          </cell>
          <cell r="L4678">
            <v>3261.4678286658</v>
          </cell>
          <cell r="M4678">
            <v>3445</v>
          </cell>
          <cell r="N4678">
            <v>2.1647613502</v>
          </cell>
          <cell r="O4678">
            <v>2.2492740000000002</v>
          </cell>
          <cell r="P4678">
            <v>-8.4512649800000006E-2</v>
          </cell>
          <cell r="Q4678">
            <v>7457.602851439</v>
          </cell>
          <cell r="R4678">
            <v>-2516</v>
          </cell>
        </row>
        <row r="4679">
          <cell r="E4679" t="str">
            <v>SHT0001931</v>
          </cell>
          <cell r="F4679" t="str">
            <v>安全带固定板支架</v>
          </cell>
          <cell r="H4679" t="str">
            <v>EA</v>
          </cell>
          <cell r="I4679">
            <v>132</v>
          </cell>
          <cell r="J4679">
            <v>0.19378558570000001</v>
          </cell>
          <cell r="K4679">
            <v>0.21</v>
          </cell>
          <cell r="L4679">
            <v>25.5796973124</v>
          </cell>
          <cell r="M4679">
            <v>0</v>
          </cell>
          <cell r="N4679">
            <v>0.20029316489999999</v>
          </cell>
          <cell r="O4679">
            <v>0.21</v>
          </cell>
          <cell r="P4679">
            <v>-9.7068351000000001E-3</v>
          </cell>
          <cell r="Q4679">
            <v>0</v>
          </cell>
          <cell r="R4679">
            <v>0</v>
          </cell>
        </row>
        <row r="4680">
          <cell r="E4680" t="str">
            <v>SHT0001932</v>
          </cell>
          <cell r="F4680" t="str">
            <v>支撑框线1</v>
          </cell>
          <cell r="H4680" t="str">
            <v>EA</v>
          </cell>
          <cell r="I4680">
            <v>0</v>
          </cell>
          <cell r="J4680">
            <v>1.28</v>
          </cell>
          <cell r="K4680">
            <v>1.28</v>
          </cell>
          <cell r="L4680">
            <v>0</v>
          </cell>
          <cell r="M4680">
            <v>277</v>
          </cell>
          <cell r="N4680">
            <v>1.28</v>
          </cell>
          <cell r="O4680">
            <v>1.28</v>
          </cell>
          <cell r="P4680">
            <v>0</v>
          </cell>
          <cell r="Q4680">
            <v>354.56</v>
          </cell>
          <cell r="R4680">
            <v>-277</v>
          </cell>
        </row>
        <row r="4681">
          <cell r="E4681" t="str">
            <v>SHT0001933</v>
          </cell>
          <cell r="F4681" t="str">
            <v>靠背钢管下横管</v>
          </cell>
          <cell r="G4681" t="str">
            <v>H5-6802115</v>
          </cell>
          <cell r="H4681" t="str">
            <v>EA</v>
          </cell>
          <cell r="I4681">
            <v>2070</v>
          </cell>
          <cell r="J4681">
            <v>2.0947127993999999</v>
          </cell>
          <cell r="K4681">
            <v>2.2492740000000002</v>
          </cell>
          <cell r="L4681">
            <v>4336.0554947580003</v>
          </cell>
          <cell r="M4681">
            <v>5933</v>
          </cell>
          <cell r="N4681">
            <v>2.1647613502</v>
          </cell>
          <cell r="O4681">
            <v>2.2492740000000002</v>
          </cell>
          <cell r="P4681">
            <v>-8.4512649800000006E-2</v>
          </cell>
          <cell r="Q4681">
            <v>12843.5290907366</v>
          </cell>
          <cell r="R4681">
            <v>-5717</v>
          </cell>
        </row>
        <row r="4682">
          <cell r="E4682" t="str">
            <v>SHT0001934</v>
          </cell>
          <cell r="F4682" t="str">
            <v>左侧主板总成</v>
          </cell>
          <cell r="H4682" t="str">
            <v>EA</v>
          </cell>
          <cell r="I4682">
            <v>4006</v>
          </cell>
          <cell r="J4682">
            <v>5.5112620570999997</v>
          </cell>
          <cell r="K4682">
            <v>5.9724000000000004</v>
          </cell>
          <cell r="L4682">
            <v>22078.115800742598</v>
          </cell>
          <cell r="M4682">
            <v>3500</v>
          </cell>
          <cell r="N4682">
            <v>5.6963376102999996</v>
          </cell>
          <cell r="O4682">
            <v>5.9724000000000004</v>
          </cell>
          <cell r="P4682">
            <v>-0.27606238970000002</v>
          </cell>
          <cell r="Q4682">
            <v>19937.181636050002</v>
          </cell>
          <cell r="R4682">
            <v>-4214</v>
          </cell>
        </row>
        <row r="4683">
          <cell r="E4683" t="str">
            <v>SHT0001935</v>
          </cell>
          <cell r="F4683" t="str">
            <v>侧翼支撑上安装钢丝</v>
          </cell>
          <cell r="G4683" t="str">
            <v>F3000</v>
          </cell>
          <cell r="H4683" t="str">
            <v>EA</v>
          </cell>
          <cell r="I4683">
            <v>24</v>
          </cell>
          <cell r="J4683">
            <v>0.87591084730000002</v>
          </cell>
          <cell r="K4683">
            <v>0.94920000000000004</v>
          </cell>
          <cell r="L4683">
            <v>21.0218603352</v>
          </cell>
          <cell r="M4683">
            <v>672</v>
          </cell>
          <cell r="N4683">
            <v>0.9053251054</v>
          </cell>
          <cell r="O4683">
            <v>0.94920000000000004</v>
          </cell>
          <cell r="P4683">
            <v>-4.3874894599999999E-2</v>
          </cell>
          <cell r="Q4683">
            <v>608.3784708288</v>
          </cell>
          <cell r="R4683">
            <v>-594</v>
          </cell>
        </row>
        <row r="4684">
          <cell r="E4684" t="str">
            <v>SHT0001936</v>
          </cell>
          <cell r="F4684" t="str">
            <v>右侧主板总成</v>
          </cell>
          <cell r="H4684" t="str">
            <v>EA</v>
          </cell>
          <cell r="I4684">
            <v>3038</v>
          </cell>
          <cell r="J4684">
            <v>5.5112620570999997</v>
          </cell>
          <cell r="K4684">
            <v>5.9724000000000004</v>
          </cell>
          <cell r="L4684">
            <v>16743.214129469801</v>
          </cell>
          <cell r="M4684">
            <v>3500</v>
          </cell>
          <cell r="N4684">
            <v>5.6963376102999996</v>
          </cell>
          <cell r="O4684">
            <v>5.9724000000000004</v>
          </cell>
          <cell r="P4684">
            <v>-0.27606238970000002</v>
          </cell>
          <cell r="Q4684">
            <v>19937.181636050002</v>
          </cell>
          <cell r="R4684">
            <v>-4212</v>
          </cell>
        </row>
        <row r="4685">
          <cell r="E4685" t="str">
            <v>SHT0001937</v>
          </cell>
          <cell r="F4685" t="str">
            <v>头枕横衬板</v>
          </cell>
          <cell r="G4685" t="str">
            <v>H4A</v>
          </cell>
          <cell r="H4685" t="str">
            <v>EA</v>
          </cell>
          <cell r="I4685">
            <v>880</v>
          </cell>
          <cell r="J4685">
            <v>0.27806979030000001</v>
          </cell>
          <cell r="K4685">
            <v>0.29029260000000001</v>
          </cell>
          <cell r="L4685">
            <v>244.70141546400001</v>
          </cell>
          <cell r="M4685">
            <v>0</v>
          </cell>
          <cell r="N4685">
            <v>0.28725042989999999</v>
          </cell>
          <cell r="O4685">
            <v>0.29029260000000001</v>
          </cell>
          <cell r="P4685">
            <v>-3.0421700999999999E-3</v>
          </cell>
          <cell r="Q4685">
            <v>0</v>
          </cell>
          <cell r="R4685">
            <v>-221</v>
          </cell>
        </row>
        <row r="4686">
          <cell r="E4686" t="str">
            <v>SHT0001940</v>
          </cell>
          <cell r="F4686" t="str">
            <v>靠背支撑板条2</v>
          </cell>
          <cell r="G4686" t="str">
            <v>H4A</v>
          </cell>
          <cell r="H4686" t="str">
            <v>EA</v>
          </cell>
          <cell r="I4686">
            <v>55</v>
          </cell>
          <cell r="J4686">
            <v>0.48496951729999999</v>
          </cell>
          <cell r="K4686">
            <v>0.50346020000000002</v>
          </cell>
          <cell r="L4686">
            <v>26.6733234515</v>
          </cell>
          <cell r="M4686">
            <v>0</v>
          </cell>
          <cell r="N4686">
            <v>0.50094081069999996</v>
          </cell>
          <cell r="O4686">
            <v>0.50346020000000002</v>
          </cell>
          <cell r="P4686">
            <v>-2.5193893E-3</v>
          </cell>
          <cell r="Q4686">
            <v>0</v>
          </cell>
          <cell r="R4686">
            <v>0</v>
          </cell>
        </row>
        <row r="4687">
          <cell r="E4687" t="str">
            <v>SHT0001942</v>
          </cell>
          <cell r="F4687" t="str">
            <v>腰托下固定片</v>
          </cell>
          <cell r="H4687" t="str">
            <v>EA</v>
          </cell>
          <cell r="I4687">
            <v>2157</v>
          </cell>
          <cell r="J4687">
            <v>0.1199625054</v>
          </cell>
          <cell r="K4687">
            <v>0.13</v>
          </cell>
          <cell r="L4687">
            <v>258.75912414779998</v>
          </cell>
          <cell r="M4687">
            <v>1000</v>
          </cell>
          <cell r="N4687">
            <v>0.12399100690000001</v>
          </cell>
          <cell r="O4687">
            <v>0.13</v>
          </cell>
          <cell r="P4687">
            <v>-6.0089931000000003E-3</v>
          </cell>
          <cell r="Q4687">
            <v>123.9910069</v>
          </cell>
          <cell r="R4687">
            <v>-2042</v>
          </cell>
        </row>
        <row r="4688">
          <cell r="E4688" t="str">
            <v>SHT0001945</v>
          </cell>
          <cell r="F4688" t="str">
            <v>调角器左下连接板</v>
          </cell>
          <cell r="G4688" t="str">
            <v>X3000</v>
          </cell>
          <cell r="H4688" t="str">
            <v>EA</v>
          </cell>
          <cell r="I4688">
            <v>1774</v>
          </cell>
          <cell r="J4688">
            <v>6.7008287167000002</v>
          </cell>
          <cell r="K4688">
            <v>7.2614999999999998</v>
          </cell>
          <cell r="L4688">
            <v>11887.2701434258</v>
          </cell>
          <cell r="M4688">
            <v>4220</v>
          </cell>
          <cell r="N4688">
            <v>6.9258515098000002</v>
          </cell>
          <cell r="O4688">
            <v>7.2614999999999998</v>
          </cell>
          <cell r="P4688">
            <v>-0.33564849019999998</v>
          </cell>
          <cell r="Q4688">
            <v>29227.093371356001</v>
          </cell>
          <cell r="R4688">
            <v>-4846</v>
          </cell>
        </row>
        <row r="4689">
          <cell r="E4689" t="str">
            <v>SHT0001950</v>
          </cell>
          <cell r="F4689" t="str">
            <v>调角器右下连接板</v>
          </cell>
          <cell r="G4689" t="str">
            <v>X3000</v>
          </cell>
          <cell r="H4689" t="str">
            <v>EA</v>
          </cell>
          <cell r="I4689">
            <v>2185</v>
          </cell>
          <cell r="J4689">
            <v>6.7008287167000002</v>
          </cell>
          <cell r="K4689">
            <v>7.2614999999999998</v>
          </cell>
          <cell r="L4689">
            <v>14641.3107459895</v>
          </cell>
          <cell r="M4689">
            <v>4750</v>
          </cell>
          <cell r="N4689">
            <v>3.1593862323000002</v>
          </cell>
          <cell r="O4689">
            <v>7.2614999999999998</v>
          </cell>
          <cell r="P4689">
            <v>-4.1021137676999997</v>
          </cell>
          <cell r="Q4689">
            <v>15007.084603425001</v>
          </cell>
          <cell r="R4689">
            <v>-5683</v>
          </cell>
        </row>
        <row r="4690">
          <cell r="E4690" t="str">
            <v>SHT0001951</v>
          </cell>
          <cell r="F4690" t="str">
            <v>调角器右上连接板</v>
          </cell>
          <cell r="G4690" t="str">
            <v>X3000</v>
          </cell>
          <cell r="H4690" t="str">
            <v>EA</v>
          </cell>
          <cell r="I4690">
            <v>500</v>
          </cell>
          <cell r="J4690">
            <v>2.0101101966999999</v>
          </cell>
          <cell r="K4690">
            <v>2.1783000000000001</v>
          </cell>
          <cell r="L4690">
            <v>1005.05509835</v>
          </cell>
          <cell r="M4690">
            <v>0</v>
          </cell>
          <cell r="N4690">
            <v>2.0776123863999998</v>
          </cell>
          <cell r="O4690">
            <v>2.1783000000000001</v>
          </cell>
          <cell r="P4690">
            <v>-0.1006876136</v>
          </cell>
          <cell r="Q4690">
            <v>0</v>
          </cell>
          <cell r="R4690">
            <v>0</v>
          </cell>
        </row>
        <row r="4691">
          <cell r="E4691" t="str">
            <v>SHT0001953</v>
          </cell>
          <cell r="F4691" t="str">
            <v>腰托固定横衬条</v>
          </cell>
          <cell r="H4691" t="str">
            <v>EA</v>
          </cell>
          <cell r="I4691">
            <v>3465</v>
          </cell>
          <cell r="J4691">
            <v>0.42400191440000001</v>
          </cell>
          <cell r="K4691">
            <v>0.43739131999999997</v>
          </cell>
          <cell r="L4691">
            <v>1469.166633396</v>
          </cell>
          <cell r="M4691">
            <v>11480</v>
          </cell>
          <cell r="N4691">
            <v>0.43792583410000002</v>
          </cell>
          <cell r="O4691">
            <v>0.43739131999999997</v>
          </cell>
          <cell r="P4691">
            <v>5.3451409999999997E-4</v>
          </cell>
          <cell r="Q4691">
            <v>5027.3885754680005</v>
          </cell>
          <cell r="R4691">
            <v>-7711</v>
          </cell>
        </row>
        <row r="4692">
          <cell r="E4692" t="str">
            <v>SHT0001954</v>
          </cell>
          <cell r="F4692" t="str">
            <v>支撑框线组件</v>
          </cell>
          <cell r="G4692" t="str">
            <v>X3000</v>
          </cell>
          <cell r="H4692" t="str">
            <v>EA</v>
          </cell>
          <cell r="I4692">
            <v>510</v>
          </cell>
          <cell r="J4692">
            <v>1.7348423862</v>
          </cell>
          <cell r="K4692">
            <v>1.88</v>
          </cell>
          <cell r="L4692">
            <v>884.76961696199999</v>
          </cell>
          <cell r="M4692">
            <v>600</v>
          </cell>
          <cell r="N4692">
            <v>1.7931007145</v>
          </cell>
          <cell r="O4692">
            <v>1.88</v>
          </cell>
          <cell r="P4692">
            <v>-8.6899285500000006E-2</v>
          </cell>
          <cell r="Q4692">
            <v>1075.8604287000001</v>
          </cell>
          <cell r="R4692">
            <v>-467</v>
          </cell>
        </row>
        <row r="4693">
          <cell r="E4693" t="str">
            <v>SHT0001967</v>
          </cell>
          <cell r="F4693" t="str">
            <v>悬浮机构支架总成</v>
          </cell>
          <cell r="H4693" t="str">
            <v>EA</v>
          </cell>
          <cell r="I4693">
            <v>1159</v>
          </cell>
          <cell r="J4693">
            <v>0.4337105966</v>
          </cell>
          <cell r="K4693">
            <v>0.47</v>
          </cell>
          <cell r="L4693">
            <v>502.67058145940001</v>
          </cell>
          <cell r="M4693">
            <v>4428</v>
          </cell>
          <cell r="N4693">
            <v>0.44827517859999999</v>
          </cell>
          <cell r="O4693">
            <v>0.47</v>
          </cell>
          <cell r="P4693">
            <v>-2.17248214E-2</v>
          </cell>
          <cell r="Q4693">
            <v>1984.9624908408</v>
          </cell>
          <cell r="R4693">
            <v>-4348</v>
          </cell>
        </row>
        <row r="4694">
          <cell r="E4694" t="str">
            <v>SHT0001970</v>
          </cell>
          <cell r="F4694" t="str">
            <v>前连接钣</v>
          </cell>
          <cell r="G4694" t="str">
            <v>X3000座垫延伸</v>
          </cell>
          <cell r="H4694" t="str">
            <v>EA</v>
          </cell>
          <cell r="I4694">
            <v>0</v>
          </cell>
          <cell r="J4694">
            <v>3.5280999999999998</v>
          </cell>
          <cell r="K4694">
            <v>3.5280999999999998</v>
          </cell>
          <cell r="L4694">
            <v>0</v>
          </cell>
          <cell r="M4694">
            <v>600</v>
          </cell>
          <cell r="N4694">
            <v>3.3650205483</v>
          </cell>
          <cell r="O4694">
            <v>3.5280999999999998</v>
          </cell>
          <cell r="P4694">
            <v>-0.16307945169999999</v>
          </cell>
          <cell r="Q4694">
            <v>2019.0123289799999</v>
          </cell>
          <cell r="R4694">
            <v>-481</v>
          </cell>
        </row>
        <row r="4695">
          <cell r="E4695" t="str">
            <v>SHT0001971</v>
          </cell>
          <cell r="F4695" t="str">
            <v>限位门</v>
          </cell>
          <cell r="G4695" t="str">
            <v>座垫延伸</v>
          </cell>
          <cell r="H4695" t="str">
            <v>EA</v>
          </cell>
          <cell r="I4695">
            <v>1267</v>
          </cell>
          <cell r="J4695">
            <v>0.53078794709999999</v>
          </cell>
          <cell r="K4695">
            <v>0.57520000000000004</v>
          </cell>
          <cell r="L4695">
            <v>672.50832897570001</v>
          </cell>
          <cell r="M4695">
            <v>2625</v>
          </cell>
          <cell r="N4695">
            <v>0.54861251649999998</v>
          </cell>
          <cell r="O4695">
            <v>0.57520000000000004</v>
          </cell>
          <cell r="P4695">
            <v>-2.6587483499999998E-2</v>
          </cell>
          <cell r="Q4695">
            <v>1440.1078558125</v>
          </cell>
          <cell r="R4695">
            <v>-3091</v>
          </cell>
        </row>
        <row r="4696">
          <cell r="E4696" t="str">
            <v>SHT0001972</v>
          </cell>
          <cell r="F4696" t="str">
            <v>罩壳前固定片</v>
          </cell>
          <cell r="G4696" t="str">
            <v>座垫延伸</v>
          </cell>
          <cell r="H4696" t="str">
            <v>EA</v>
          </cell>
          <cell r="I4696">
            <v>4930</v>
          </cell>
          <cell r="J4696">
            <v>0.47719342009999999</v>
          </cell>
          <cell r="K4696">
            <v>0.47262799999999999</v>
          </cell>
          <cell r="L4696">
            <v>2352.5635610929999</v>
          </cell>
          <cell r="M4696">
            <v>6000</v>
          </cell>
          <cell r="N4696">
            <v>0.49258442260000002</v>
          </cell>
          <cell r="O4696">
            <v>0.47262799999999999</v>
          </cell>
          <cell r="P4696">
            <v>1.9956422599999999E-2</v>
          </cell>
          <cell r="Q4696">
            <v>2955.5065356</v>
          </cell>
          <cell r="R4696">
            <v>-5702</v>
          </cell>
        </row>
        <row r="4697">
          <cell r="E4697" t="str">
            <v>SHT0001973</v>
          </cell>
          <cell r="F4697" t="str">
            <v>H5座椅坐垫延伸滑块</v>
          </cell>
          <cell r="H4697" t="str">
            <v>Ea</v>
          </cell>
          <cell r="I4697">
            <v>-99521</v>
          </cell>
          <cell r="J4697">
            <v>5.7718759862000004</v>
          </cell>
          <cell r="K4697">
            <v>6.2548199999999996</v>
          </cell>
          <cell r="L4697">
            <v>-574422.87002260995</v>
          </cell>
          <cell r="M4697">
            <v>45</v>
          </cell>
          <cell r="N4697">
            <v>5.9444340772000004</v>
          </cell>
          <cell r="O4697">
            <v>6.2548199999999996</v>
          </cell>
          <cell r="P4697">
            <v>-0.31038592279999999</v>
          </cell>
          <cell r="Q4697">
            <v>267.49953347399997</v>
          </cell>
          <cell r="R4697">
            <v>-17164</v>
          </cell>
        </row>
        <row r="4698">
          <cell r="E4698" t="str">
            <v>SHT0001980</v>
          </cell>
          <cell r="F4698" t="str">
            <v>主驾上框焊接组件电泳</v>
          </cell>
          <cell r="G4698" t="str">
            <v>X3000-2.0</v>
          </cell>
          <cell r="H4698" t="str">
            <v>EA</v>
          </cell>
          <cell r="I4698">
            <v>831</v>
          </cell>
          <cell r="J4698">
            <v>16.531628684200001</v>
          </cell>
          <cell r="K4698">
            <v>17.525327035099998</v>
          </cell>
          <cell r="L4698">
            <v>13737.7834365702</v>
          </cell>
          <cell r="M4698">
            <v>1044</v>
          </cell>
          <cell r="N4698">
            <v>17.639132164500001</v>
          </cell>
          <cell r="O4698">
            <v>17.525327035099998</v>
          </cell>
          <cell r="P4698">
            <v>0.1138051294</v>
          </cell>
          <cell r="Q4698">
            <v>18415.253979738001</v>
          </cell>
          <cell r="R4698">
            <v>-1452</v>
          </cell>
        </row>
        <row r="4699">
          <cell r="E4699" t="str">
            <v>SHT0001981</v>
          </cell>
          <cell r="F4699" t="str">
            <v>主驾上框后横梁总成电泳</v>
          </cell>
          <cell r="G4699" t="str">
            <v>2.0平台</v>
          </cell>
          <cell r="H4699" t="str">
            <v>EA</v>
          </cell>
          <cell r="I4699">
            <v>2520</v>
          </cell>
          <cell r="J4699">
            <v>3.8722367660999999</v>
          </cell>
          <cell r="K4699">
            <v>4.1738889465</v>
          </cell>
          <cell r="L4699">
            <v>9758.0366505719994</v>
          </cell>
          <cell r="M4699">
            <v>4409</v>
          </cell>
          <cell r="N4699">
            <v>4.1373017024000003</v>
          </cell>
          <cell r="O4699">
            <v>4.1738889465</v>
          </cell>
          <cell r="P4699">
            <v>-3.6587244099999999E-2</v>
          </cell>
          <cell r="Q4699">
            <v>18241.3632058816</v>
          </cell>
          <cell r="R4699">
            <v>-5180</v>
          </cell>
        </row>
        <row r="4700">
          <cell r="E4700" t="str">
            <v>SHT0001982</v>
          </cell>
          <cell r="F4700" t="str">
            <v>主驾下框焊接组件电泳</v>
          </cell>
          <cell r="G4700" t="str">
            <v>X3000-2.0</v>
          </cell>
          <cell r="H4700" t="str">
            <v>EA</v>
          </cell>
          <cell r="I4700">
            <v>42</v>
          </cell>
          <cell r="J4700">
            <v>29.582272853100001</v>
          </cell>
          <cell r="K4700">
            <v>31.602440063</v>
          </cell>
          <cell r="L4700">
            <v>1242.4554598302</v>
          </cell>
          <cell r="M4700">
            <v>1651</v>
          </cell>
          <cell r="N4700">
            <v>24.734727084700001</v>
          </cell>
          <cell r="O4700">
            <v>31.602440063</v>
          </cell>
          <cell r="P4700">
            <v>-6.8677129783000002</v>
          </cell>
          <cell r="Q4700">
            <v>40837.034416839699</v>
          </cell>
          <cell r="R4700">
            <v>-980</v>
          </cell>
        </row>
        <row r="4701">
          <cell r="E4701" t="str">
            <v>SHT0001983</v>
          </cell>
          <cell r="F4701" t="str">
            <v>内绞架组件电泳</v>
          </cell>
          <cell r="G4701" t="str">
            <v>2.0平台</v>
          </cell>
          <cell r="H4701" t="str">
            <v>EA</v>
          </cell>
          <cell r="I4701">
            <v>1050</v>
          </cell>
          <cell r="J4701">
            <v>40.579396256599999</v>
          </cell>
          <cell r="K4701">
            <v>43.300532462</v>
          </cell>
          <cell r="L4701">
            <v>42608.366069429998</v>
          </cell>
          <cell r="M4701">
            <v>4412</v>
          </cell>
          <cell r="N4701">
            <v>31.714820422900001</v>
          </cell>
          <cell r="O4701">
            <v>43.300532462</v>
          </cell>
          <cell r="P4701">
            <v>-11.585712039100001</v>
          </cell>
          <cell r="Q4701">
            <v>139925.78770583501</v>
          </cell>
          <cell r="R4701">
            <v>-4975</v>
          </cell>
        </row>
        <row r="4702">
          <cell r="E4702" t="str">
            <v>SHT0001984</v>
          </cell>
          <cell r="F4702" t="str">
            <v>外绞架组件电泳</v>
          </cell>
          <cell r="G4702" t="str">
            <v>2.0平台</v>
          </cell>
          <cell r="H4702" t="str">
            <v>EA</v>
          </cell>
          <cell r="I4702">
            <v>1796</v>
          </cell>
          <cell r="J4702">
            <v>33.8953779621</v>
          </cell>
          <cell r="K4702">
            <v>36.165392432600001</v>
          </cell>
          <cell r="L4702">
            <v>60876.098819931598</v>
          </cell>
          <cell r="M4702">
            <v>4511</v>
          </cell>
          <cell r="N4702">
            <v>24.639523584900001</v>
          </cell>
          <cell r="O4702">
            <v>36.165392432600001</v>
          </cell>
          <cell r="P4702">
            <v>-11.5258688477</v>
          </cell>
          <cell r="Q4702">
            <v>111148.890891484</v>
          </cell>
          <cell r="R4702">
            <v>-4975</v>
          </cell>
        </row>
        <row r="4703">
          <cell r="E4703" t="str">
            <v>SHT0001985</v>
          </cell>
          <cell r="F4703" t="str">
            <v>拉线固定支架焊接总成电泳</v>
          </cell>
          <cell r="G4703" t="str">
            <v>2.0平台</v>
          </cell>
          <cell r="H4703" t="str">
            <v>EA</v>
          </cell>
          <cell r="I4703">
            <v>571</v>
          </cell>
          <cell r="J4703">
            <v>0.72243780570000005</v>
          </cell>
          <cell r="K4703">
            <v>0.77394743249999998</v>
          </cell>
          <cell r="L4703">
            <v>412.5119870547</v>
          </cell>
          <cell r="M4703">
            <v>3087</v>
          </cell>
          <cell r="N4703">
            <v>0.76307667670000001</v>
          </cell>
          <cell r="O4703">
            <v>0.77394743249999998</v>
          </cell>
          <cell r="P4703">
            <v>-1.08707558E-2</v>
          </cell>
          <cell r="Q4703">
            <v>2355.6177009728999</v>
          </cell>
          <cell r="R4703">
            <v>-3334</v>
          </cell>
        </row>
        <row r="4704">
          <cell r="E4704" t="str">
            <v>SHT0001986</v>
          </cell>
          <cell r="F4704" t="str">
            <v>旋转片电泳</v>
          </cell>
          <cell r="G4704" t="str">
            <v>2.0平台</v>
          </cell>
          <cell r="H4704" t="str">
            <v>EA</v>
          </cell>
          <cell r="I4704">
            <v>628</v>
          </cell>
          <cell r="J4704">
            <v>0.52613442889999995</v>
          </cell>
          <cell r="K4704">
            <v>0.56121897300000001</v>
          </cell>
          <cell r="L4704">
            <v>330.41242134919997</v>
          </cell>
          <cell r="M4704">
            <v>14000</v>
          </cell>
          <cell r="N4704">
            <v>0.55027759750000005</v>
          </cell>
          <cell r="O4704">
            <v>0.56121897300000001</v>
          </cell>
          <cell r="P4704">
            <v>-1.0941375499999999E-2</v>
          </cell>
          <cell r="Q4704">
            <v>7703.8863650000003</v>
          </cell>
          <cell r="R4704">
            <v>-6773</v>
          </cell>
        </row>
        <row r="4705">
          <cell r="E4705" t="str">
            <v>SHT0001990</v>
          </cell>
          <cell r="F4705" t="str">
            <v>主驾坐框焊接总成电泳</v>
          </cell>
          <cell r="G4705" t="str">
            <v>F3000-2.0</v>
          </cell>
          <cell r="H4705" t="str">
            <v>EA</v>
          </cell>
          <cell r="I4705">
            <v>594</v>
          </cell>
          <cell r="J4705">
            <v>49.545004411599997</v>
          </cell>
          <cell r="K4705">
            <v>52.918896728299998</v>
          </cell>
          <cell r="L4705">
            <v>29429.732620490398</v>
          </cell>
          <cell r="M4705">
            <v>779</v>
          </cell>
          <cell r="N4705">
            <v>52.6437173387</v>
          </cell>
          <cell r="O4705">
            <v>52.918896728299998</v>
          </cell>
          <cell r="P4705">
            <v>-0.27517938959999999</v>
          </cell>
          <cell r="Q4705">
            <v>41009.455806847298</v>
          </cell>
          <cell r="R4705">
            <v>-1018</v>
          </cell>
        </row>
        <row r="4706">
          <cell r="E4706" t="str">
            <v>SHT0002007</v>
          </cell>
          <cell r="F4706" t="str">
            <v>靠背主体管</v>
          </cell>
          <cell r="G4706" t="str">
            <v>一汽D04</v>
          </cell>
          <cell r="H4706" t="str">
            <v>EA</v>
          </cell>
          <cell r="I4706">
            <v>118</v>
          </cell>
          <cell r="J4706">
            <v>7.6882158488999996</v>
          </cell>
          <cell r="K4706">
            <v>8.1969796800000001</v>
          </cell>
          <cell r="L4706">
            <v>907.20947017020001</v>
          </cell>
          <cell r="M4706">
            <v>0</v>
          </cell>
          <cell r="N4706">
            <v>7.9444818843</v>
          </cell>
          <cell r="O4706">
            <v>8.1969796800000001</v>
          </cell>
          <cell r="P4706">
            <v>-0.25249779570000003</v>
          </cell>
          <cell r="Q4706">
            <v>0</v>
          </cell>
          <cell r="R4706">
            <v>0</v>
          </cell>
        </row>
        <row r="4707">
          <cell r="E4707" t="str">
            <v>SHT0002008</v>
          </cell>
          <cell r="F4707" t="str">
            <v>靠背下弯管</v>
          </cell>
          <cell r="G4707" t="str">
            <v>一汽D04</v>
          </cell>
          <cell r="H4707" t="str">
            <v>EA</v>
          </cell>
          <cell r="I4707">
            <v>131</v>
          </cell>
          <cell r="J4707">
            <v>2.6574250856999999</v>
          </cell>
          <cell r="K4707">
            <v>2.7970215999999999</v>
          </cell>
          <cell r="L4707">
            <v>348.12268622670001</v>
          </cell>
          <cell r="M4707">
            <v>0</v>
          </cell>
          <cell r="N4707">
            <v>2.7454872054999999</v>
          </cell>
          <cell r="O4707">
            <v>2.7970215999999999</v>
          </cell>
          <cell r="P4707">
            <v>-5.1534394499999997E-2</v>
          </cell>
          <cell r="Q4707">
            <v>0</v>
          </cell>
          <cell r="R4707">
            <v>0</v>
          </cell>
        </row>
        <row r="4708">
          <cell r="E4708" t="str">
            <v>SHT0002009</v>
          </cell>
          <cell r="F4708" t="str">
            <v>头枕主体管</v>
          </cell>
          <cell r="G4708" t="str">
            <v>一汽D04</v>
          </cell>
          <cell r="H4708" t="str">
            <v>EA</v>
          </cell>
          <cell r="I4708">
            <v>51</v>
          </cell>
          <cell r="J4708">
            <v>4.9897067310000001</v>
          </cell>
          <cell r="K4708">
            <v>5.3244497559999999</v>
          </cell>
          <cell r="L4708">
            <v>254.47504328100001</v>
          </cell>
          <cell r="M4708">
            <v>0</v>
          </cell>
          <cell r="N4708">
            <v>5.1560899886999998</v>
          </cell>
          <cell r="O4708">
            <v>5.3244497559999999</v>
          </cell>
          <cell r="P4708">
            <v>-0.16835976729999999</v>
          </cell>
          <cell r="Q4708">
            <v>0</v>
          </cell>
          <cell r="R4708">
            <v>0</v>
          </cell>
        </row>
        <row r="4709">
          <cell r="E4709" t="str">
            <v>SHT0002015</v>
          </cell>
          <cell r="F4709" t="str">
            <v>主驾左星盘 2577814X有轴</v>
          </cell>
          <cell r="G4709" t="str">
            <v>一汽</v>
          </cell>
          <cell r="H4709" t="str">
            <v>EA</v>
          </cell>
          <cell r="I4709">
            <v>917</v>
          </cell>
          <cell r="J4709">
            <v>19.470837419599999</v>
          </cell>
          <cell r="K4709">
            <v>21.1</v>
          </cell>
          <cell r="L4709">
            <v>17854.757913773199</v>
          </cell>
          <cell r="M4709">
            <v>0</v>
          </cell>
          <cell r="N4709">
            <v>20.1246941894</v>
          </cell>
          <cell r="O4709">
            <v>21.1</v>
          </cell>
          <cell r="P4709">
            <v>-0.97530581059999999</v>
          </cell>
          <cell r="Q4709">
            <v>0</v>
          </cell>
          <cell r="R4709">
            <v>0</v>
          </cell>
        </row>
        <row r="4710">
          <cell r="E4710" t="str">
            <v>SHT0002016</v>
          </cell>
          <cell r="F4710" t="str">
            <v>副驾右星盘 2577815X有轴</v>
          </cell>
          <cell r="G4710" t="str">
            <v>一汽</v>
          </cell>
          <cell r="H4710" t="str">
            <v>EA</v>
          </cell>
          <cell r="I4710">
            <v>4149</v>
          </cell>
          <cell r="J4710">
            <v>19.470837419599999</v>
          </cell>
          <cell r="K4710">
            <v>21.1</v>
          </cell>
          <cell r="L4710">
            <v>80784.504453920395</v>
          </cell>
          <cell r="M4710">
            <v>0</v>
          </cell>
          <cell r="N4710">
            <v>20.1246941894</v>
          </cell>
          <cell r="O4710">
            <v>21.1</v>
          </cell>
          <cell r="P4710">
            <v>-0.97530581059999999</v>
          </cell>
          <cell r="Q4710">
            <v>0</v>
          </cell>
          <cell r="R4710">
            <v>-3</v>
          </cell>
        </row>
        <row r="4711">
          <cell r="E4711" t="str">
            <v>SHT0002036</v>
          </cell>
          <cell r="F4711" t="str">
            <v>夹簧片</v>
          </cell>
          <cell r="G4711" t="str">
            <v>司机背/6窄车大背/6</v>
          </cell>
          <cell r="H4711" t="str">
            <v>EA</v>
          </cell>
          <cell r="I4711">
            <v>391</v>
          </cell>
          <cell r="J4711">
            <v>6.0627204699999999E-2</v>
          </cell>
          <cell r="K4711">
            <v>6.5699999999999995E-2</v>
          </cell>
          <cell r="L4711">
            <v>23.705237037700002</v>
          </cell>
          <cell r="M4711">
            <v>0</v>
          </cell>
          <cell r="N4711">
            <v>6.5699999999999995E-2</v>
          </cell>
          <cell r="O4711">
            <v>6.5699999999999995E-2</v>
          </cell>
          <cell r="P4711">
            <v>0</v>
          </cell>
          <cell r="Q4711">
            <v>0</v>
          </cell>
          <cell r="R4711">
            <v>-391</v>
          </cell>
        </row>
        <row r="4712">
          <cell r="E4712" t="str">
            <v>SHT0002038</v>
          </cell>
          <cell r="F4712" t="str">
            <v>阻尼器上固定轴</v>
          </cell>
          <cell r="G4712" t="str">
            <v>H4A</v>
          </cell>
          <cell r="H4712" t="str">
            <v>EA</v>
          </cell>
          <cell r="I4712">
            <v>87</v>
          </cell>
          <cell r="J4712">
            <v>1.8215845055</v>
          </cell>
          <cell r="K4712">
            <v>1.974</v>
          </cell>
          <cell r="L4712">
            <v>158.47785197850001</v>
          </cell>
          <cell r="M4712">
            <v>0</v>
          </cell>
          <cell r="N4712">
            <v>1.8827557502000001</v>
          </cell>
          <cell r="O4712">
            <v>1.974</v>
          </cell>
          <cell r="P4712">
            <v>-9.1244249799999996E-2</v>
          </cell>
          <cell r="Q4712">
            <v>0</v>
          </cell>
          <cell r="R4712">
            <v>0</v>
          </cell>
        </row>
        <row r="4713">
          <cell r="E4713" t="str">
            <v>SHT0002041</v>
          </cell>
          <cell r="F4713" t="str">
            <v>防尘罩总成</v>
          </cell>
          <cell r="G4713" t="str">
            <v>M4气囊右舵</v>
          </cell>
          <cell r="H4713" t="str">
            <v>EA</v>
          </cell>
          <cell r="I4713">
            <v>38</v>
          </cell>
          <cell r="J4713">
            <v>21.4257648639</v>
          </cell>
          <cell r="K4713">
            <v>23.218499999999999</v>
          </cell>
          <cell r="L4713">
            <v>814.17906482820001</v>
          </cell>
          <cell r="M4713">
            <v>2</v>
          </cell>
          <cell r="N4713">
            <v>22.145270712599999</v>
          </cell>
          <cell r="O4713">
            <v>23.218499999999999</v>
          </cell>
          <cell r="P4713">
            <v>-1.0732292874</v>
          </cell>
          <cell r="Q4713">
            <v>44.290541425199997</v>
          </cell>
          <cell r="R4713">
            <v>0</v>
          </cell>
        </row>
        <row r="4714">
          <cell r="E4714" t="str">
            <v>SHT0002047</v>
          </cell>
          <cell r="F4714" t="str">
            <v>升降器前手柄钣金件</v>
          </cell>
          <cell r="G4714" t="str">
            <v>M4</v>
          </cell>
          <cell r="H4714" t="str">
            <v>EA</v>
          </cell>
          <cell r="I4714">
            <v>0</v>
          </cell>
          <cell r="J4714">
            <v>1.3484</v>
          </cell>
          <cell r="K4714">
            <v>1.3484</v>
          </cell>
          <cell r="L4714">
            <v>0</v>
          </cell>
          <cell r="M4714">
            <v>200</v>
          </cell>
          <cell r="N4714">
            <v>1.3484</v>
          </cell>
          <cell r="O4714">
            <v>1.3484</v>
          </cell>
          <cell r="P4714">
            <v>0</v>
          </cell>
          <cell r="Q4714">
            <v>269.68</v>
          </cell>
          <cell r="R4714">
            <v>-200</v>
          </cell>
        </row>
        <row r="4715">
          <cell r="E4715" t="str">
            <v>SHT0002048</v>
          </cell>
          <cell r="F4715" t="str">
            <v>升降器后手柄钣金件</v>
          </cell>
          <cell r="G4715" t="str">
            <v>M4</v>
          </cell>
          <cell r="H4715" t="str">
            <v>EA</v>
          </cell>
          <cell r="I4715">
            <v>0</v>
          </cell>
          <cell r="J4715">
            <v>1.2887</v>
          </cell>
          <cell r="K4715">
            <v>1.2887</v>
          </cell>
          <cell r="L4715">
            <v>0</v>
          </cell>
          <cell r="M4715">
            <v>200</v>
          </cell>
          <cell r="N4715">
            <v>1.2887</v>
          </cell>
          <cell r="O4715">
            <v>1.2887</v>
          </cell>
          <cell r="P4715">
            <v>0</v>
          </cell>
          <cell r="Q4715">
            <v>257.74</v>
          </cell>
          <cell r="R4715">
            <v>-200</v>
          </cell>
        </row>
        <row r="4716">
          <cell r="E4716" t="str">
            <v>SHT0002054</v>
          </cell>
          <cell r="F4716" t="str">
            <v>主驾驶星盘塑料件黑色</v>
          </cell>
          <cell r="H4716" t="str">
            <v>EA</v>
          </cell>
          <cell r="I4716">
            <v>17508</v>
          </cell>
          <cell r="J4716">
            <v>0.92278850329999995</v>
          </cell>
          <cell r="K4716">
            <v>1</v>
          </cell>
          <cell r="L4716">
            <v>16156.1811157764</v>
          </cell>
          <cell r="M4716">
            <v>0</v>
          </cell>
          <cell r="N4716">
            <v>0.95377697579999998</v>
          </cell>
          <cell r="O4716">
            <v>1</v>
          </cell>
          <cell r="P4716">
            <v>-4.6223024199999997E-2</v>
          </cell>
          <cell r="Q4716">
            <v>0</v>
          </cell>
          <cell r="R4716">
            <v>-4778</v>
          </cell>
        </row>
        <row r="4717">
          <cell r="E4717" t="str">
            <v>SHT0002055</v>
          </cell>
          <cell r="F4717" t="str">
            <v>副驾驶星盘塑料件</v>
          </cell>
          <cell r="G4717" t="str">
            <v>米色1383125X</v>
          </cell>
          <cell r="H4717" t="str">
            <v>EA</v>
          </cell>
          <cell r="I4717">
            <v>34546</v>
          </cell>
          <cell r="J4717">
            <v>0.92278850329999995</v>
          </cell>
          <cell r="K4717">
            <v>1</v>
          </cell>
          <cell r="L4717">
            <v>31878.651635001799</v>
          </cell>
          <cell r="M4717">
            <v>0</v>
          </cell>
          <cell r="N4717">
            <v>0.95377697579999998</v>
          </cell>
          <cell r="O4717">
            <v>1</v>
          </cell>
          <cell r="P4717">
            <v>-4.6223024199999997E-2</v>
          </cell>
          <cell r="Q4717">
            <v>0</v>
          </cell>
          <cell r="R4717">
            <v>-2307</v>
          </cell>
        </row>
        <row r="4718">
          <cell r="E4718" t="str">
            <v>SHT0002059</v>
          </cell>
          <cell r="F4718" t="str">
            <v>左右罩壳上固定片</v>
          </cell>
          <cell r="G4718" t="str">
            <v>一汽</v>
          </cell>
          <cell r="H4718" t="str">
            <v>EA</v>
          </cell>
          <cell r="I4718">
            <v>987</v>
          </cell>
          <cell r="J4718">
            <v>0.106028399</v>
          </cell>
          <cell r="K4718">
            <v>0.1149</v>
          </cell>
          <cell r="L4718">
            <v>104.650029813</v>
          </cell>
          <cell r="M4718">
            <v>0</v>
          </cell>
          <cell r="N4718">
            <v>0.10958897450000001</v>
          </cell>
          <cell r="O4718">
            <v>0.1149</v>
          </cell>
          <cell r="P4718">
            <v>-5.3110255000000002E-3</v>
          </cell>
          <cell r="Q4718">
            <v>0</v>
          </cell>
          <cell r="R4718">
            <v>0</v>
          </cell>
        </row>
        <row r="4719">
          <cell r="E4719" t="str">
            <v>SHT0002060</v>
          </cell>
          <cell r="F4719" t="str">
            <v>下支撑钢线</v>
          </cell>
          <cell r="G4719" t="str">
            <v>一汽</v>
          </cell>
          <cell r="H4719" t="str">
            <v>EA</v>
          </cell>
          <cell r="I4719">
            <v>190</v>
          </cell>
          <cell r="J4719">
            <v>1.2453030852</v>
          </cell>
          <cell r="K4719">
            <v>1.3494999999999999</v>
          </cell>
          <cell r="L4719">
            <v>236.607586188</v>
          </cell>
          <cell r="M4719">
            <v>0</v>
          </cell>
          <cell r="N4719">
            <v>1.2871220288</v>
          </cell>
          <cell r="O4719">
            <v>1.3494999999999999</v>
          </cell>
          <cell r="P4719">
            <v>-6.23779712E-2</v>
          </cell>
          <cell r="Q4719">
            <v>0</v>
          </cell>
          <cell r="R4719">
            <v>0</v>
          </cell>
        </row>
        <row r="4720">
          <cell r="E4720" t="str">
            <v>SHT0002061</v>
          </cell>
          <cell r="F4720" t="str">
            <v>左侧加强板</v>
          </cell>
          <cell r="G4720" t="str">
            <v>一汽</v>
          </cell>
          <cell r="H4720" t="str">
            <v>EA</v>
          </cell>
          <cell r="I4720">
            <v>101</v>
          </cell>
          <cell r="J4720">
            <v>1.1244177913</v>
          </cell>
          <cell r="K4720">
            <v>1.2184999999999999</v>
          </cell>
          <cell r="L4720">
            <v>113.5661969213</v>
          </cell>
          <cell r="M4720">
            <v>0</v>
          </cell>
          <cell r="N4720">
            <v>1.1621772450000001</v>
          </cell>
          <cell r="O4720">
            <v>1.2184999999999999</v>
          </cell>
          <cell r="P4720">
            <v>-5.6322755000000002E-2</v>
          </cell>
          <cell r="Q4720">
            <v>0</v>
          </cell>
          <cell r="R4720">
            <v>0</v>
          </cell>
        </row>
        <row r="4721">
          <cell r="E4721" t="str">
            <v>SHT0002062</v>
          </cell>
          <cell r="F4721" t="str">
            <v>右侧加强板</v>
          </cell>
          <cell r="G4721" t="str">
            <v>一汽</v>
          </cell>
          <cell r="H4721" t="str">
            <v>EA</v>
          </cell>
          <cell r="I4721">
            <v>101</v>
          </cell>
          <cell r="J4721">
            <v>1.1244177913</v>
          </cell>
          <cell r="K4721">
            <v>1.2184999999999999</v>
          </cell>
          <cell r="L4721">
            <v>113.5661969213</v>
          </cell>
          <cell r="M4721">
            <v>0</v>
          </cell>
          <cell r="N4721">
            <v>1.1621772450000001</v>
          </cell>
          <cell r="O4721">
            <v>1.2184999999999999</v>
          </cell>
          <cell r="P4721">
            <v>-5.6322755000000002E-2</v>
          </cell>
          <cell r="Q4721">
            <v>0</v>
          </cell>
          <cell r="R4721">
            <v>0</v>
          </cell>
        </row>
        <row r="4722">
          <cell r="E4722" t="str">
            <v>SHT0002066</v>
          </cell>
          <cell r="F4722" t="str">
            <v>风扇固定支架</v>
          </cell>
          <cell r="G4722" t="str">
            <v>一汽D04</v>
          </cell>
          <cell r="H4722" t="str">
            <v>EA</v>
          </cell>
          <cell r="I4722">
            <v>4</v>
          </cell>
          <cell r="J4722">
            <v>1.8441928238</v>
          </cell>
          <cell r="K4722">
            <v>1.9984999999999999</v>
          </cell>
          <cell r="L4722">
            <v>7.3767712952000002</v>
          </cell>
          <cell r="M4722">
            <v>0</v>
          </cell>
          <cell r="N4722">
            <v>1.9061232860999999</v>
          </cell>
          <cell r="O4722">
            <v>1.9984999999999999</v>
          </cell>
          <cell r="P4722">
            <v>-9.2376713900000004E-2</v>
          </cell>
          <cell r="Q4722">
            <v>0</v>
          </cell>
          <cell r="R4722">
            <v>0</v>
          </cell>
        </row>
        <row r="4723">
          <cell r="E4723" t="str">
            <v>SHT0002074</v>
          </cell>
          <cell r="F4723" t="str">
            <v>大运靠背支撑钢丝左</v>
          </cell>
          <cell r="H4723" t="str">
            <v>EA</v>
          </cell>
          <cell r="I4723">
            <v>71</v>
          </cell>
          <cell r="J4723">
            <v>0.82026670059999995</v>
          </cell>
          <cell r="K4723">
            <v>0.88890000000000002</v>
          </cell>
          <cell r="L4723">
            <v>58.238935742599999</v>
          </cell>
          <cell r="M4723">
            <v>500</v>
          </cell>
          <cell r="N4723">
            <v>0.84781235379999997</v>
          </cell>
          <cell r="O4723">
            <v>0.88890000000000002</v>
          </cell>
          <cell r="P4723">
            <v>-4.1087646200000001E-2</v>
          </cell>
          <cell r="Q4723">
            <v>423.90617689999999</v>
          </cell>
          <cell r="R4723">
            <v>-507</v>
          </cell>
        </row>
        <row r="4724">
          <cell r="E4724" t="str">
            <v>SHT0002135</v>
          </cell>
          <cell r="F4724" t="str">
            <v>连杆板2前</v>
          </cell>
          <cell r="G4724" t="str">
            <v>H3改型</v>
          </cell>
          <cell r="H4724" t="str">
            <v>EA</v>
          </cell>
          <cell r="I4724">
            <v>2475</v>
          </cell>
          <cell r="J4724">
            <v>1.0947040015</v>
          </cell>
          <cell r="K4724">
            <v>1.1862999999999999</v>
          </cell>
          <cell r="L4724">
            <v>2709.3924037124998</v>
          </cell>
          <cell r="M4724">
            <v>1000</v>
          </cell>
          <cell r="N4724">
            <v>1.1314656264</v>
          </cell>
          <cell r="O4724">
            <v>1.1862999999999999</v>
          </cell>
          <cell r="P4724">
            <v>-5.48343736E-2</v>
          </cell>
          <cell r="Q4724">
            <v>1131.4656264</v>
          </cell>
          <cell r="R4724">
            <v>-1150</v>
          </cell>
        </row>
        <row r="4725">
          <cell r="E4725" t="str">
            <v>SHT0002184</v>
          </cell>
          <cell r="F4725" t="str">
            <v>防尘罩</v>
          </cell>
          <cell r="G4725" t="str">
            <v>X3000</v>
          </cell>
          <cell r="H4725" t="str">
            <v>EA</v>
          </cell>
          <cell r="I4725">
            <v>182</v>
          </cell>
          <cell r="J4725">
            <v>34.012507769999999</v>
          </cell>
          <cell r="K4725">
            <v>36.858400000000003</v>
          </cell>
          <cell r="L4725">
            <v>6190.2764141400003</v>
          </cell>
          <cell r="M4725">
            <v>1352</v>
          </cell>
          <cell r="N4725">
            <v>35.154693284799997</v>
          </cell>
          <cell r="O4725">
            <v>36.858400000000003</v>
          </cell>
          <cell r="P4725">
            <v>-1.7037067152000001</v>
          </cell>
          <cell r="Q4725">
            <v>47529.145321049597</v>
          </cell>
          <cell r="R4725">
            <v>-1138</v>
          </cell>
        </row>
        <row r="4726">
          <cell r="E4726" t="str">
            <v>SHT0002246</v>
          </cell>
          <cell r="F4726" t="str">
            <v>主驾安全带上悬置安装板</v>
          </cell>
          <cell r="G4726" t="str">
            <v>一汽</v>
          </cell>
          <cell r="H4726" t="str">
            <v>EA</v>
          </cell>
          <cell r="I4726">
            <v>1000</v>
          </cell>
          <cell r="J4726">
            <v>1.6865805475</v>
          </cell>
          <cell r="K4726">
            <v>1.8277000000000001</v>
          </cell>
          <cell r="L4726">
            <v>1686.5805475</v>
          </cell>
          <cell r="M4726">
            <v>0</v>
          </cell>
          <cell r="N4726">
            <v>1.7432181787000001</v>
          </cell>
          <cell r="O4726">
            <v>1.8277000000000001</v>
          </cell>
          <cell r="P4726">
            <v>-8.4481821299999996E-2</v>
          </cell>
          <cell r="Q4726">
            <v>0</v>
          </cell>
          <cell r="R4726">
            <v>0</v>
          </cell>
        </row>
        <row r="4727">
          <cell r="E4727" t="str">
            <v>SHT0002247</v>
          </cell>
          <cell r="F4727" t="str">
            <v>头枕支撑衬条</v>
          </cell>
          <cell r="G4727" t="str">
            <v>一汽D04</v>
          </cell>
          <cell r="H4727" t="str">
            <v>EA</v>
          </cell>
          <cell r="I4727">
            <v>428</v>
          </cell>
          <cell r="J4727">
            <v>0.30935437539999999</v>
          </cell>
          <cell r="K4727">
            <v>0.31315100000000001</v>
          </cell>
          <cell r="L4727">
            <v>132.40367267120001</v>
          </cell>
          <cell r="M4727">
            <v>0</v>
          </cell>
          <cell r="N4727">
            <v>0.31942827740000002</v>
          </cell>
          <cell r="O4727">
            <v>0.31315100000000001</v>
          </cell>
          <cell r="P4727">
            <v>6.2772773999999996E-3</v>
          </cell>
          <cell r="Q4727">
            <v>0</v>
          </cell>
          <cell r="R4727">
            <v>0</v>
          </cell>
        </row>
        <row r="4728">
          <cell r="E4728" t="str">
            <v>SHT0002248</v>
          </cell>
          <cell r="F4728" t="str">
            <v>下部横衬条</v>
          </cell>
          <cell r="G4728" t="str">
            <v>一汽D04</v>
          </cell>
          <cell r="H4728" t="str">
            <v>EA</v>
          </cell>
          <cell r="I4728">
            <v>38</v>
          </cell>
          <cell r="J4728">
            <v>0.29996407959999999</v>
          </cell>
          <cell r="K4728">
            <v>0.30297499999999999</v>
          </cell>
          <cell r="L4728">
            <v>11.398635024800001</v>
          </cell>
          <cell r="M4728">
            <v>0</v>
          </cell>
          <cell r="N4728">
            <v>0.30972264290000001</v>
          </cell>
          <cell r="O4728">
            <v>0.30297499999999999</v>
          </cell>
          <cell r="P4728">
            <v>6.7476428999999997E-3</v>
          </cell>
          <cell r="Q4728">
            <v>0</v>
          </cell>
          <cell r="R4728">
            <v>0</v>
          </cell>
        </row>
        <row r="4729">
          <cell r="E4729" t="str">
            <v>SHT0002249</v>
          </cell>
          <cell r="F4729" t="str">
            <v>靠背左连接板组件</v>
          </cell>
          <cell r="G4729" t="str">
            <v>一汽</v>
          </cell>
          <cell r="H4729" t="str">
            <v>EA</v>
          </cell>
          <cell r="I4729">
            <v>119</v>
          </cell>
          <cell r="J4729">
            <v>3.2403718292999999</v>
          </cell>
          <cell r="K4729">
            <v>3.5114999999999998</v>
          </cell>
          <cell r="L4729">
            <v>385.60424768669998</v>
          </cell>
          <cell r="M4729">
            <v>0</v>
          </cell>
          <cell r="N4729">
            <v>3.3491878504999999</v>
          </cell>
          <cell r="O4729">
            <v>3.5114999999999998</v>
          </cell>
          <cell r="P4729">
            <v>-0.1623121495</v>
          </cell>
          <cell r="Q4729">
            <v>0</v>
          </cell>
          <cell r="R4729">
            <v>0</v>
          </cell>
        </row>
        <row r="4730">
          <cell r="E4730" t="str">
            <v>SHT0002250</v>
          </cell>
          <cell r="F4730" t="str">
            <v>靠背右连接板组件</v>
          </cell>
          <cell r="G4730" t="str">
            <v>一汽</v>
          </cell>
          <cell r="H4730" t="str">
            <v>EA</v>
          </cell>
          <cell r="I4730">
            <v>61</v>
          </cell>
          <cell r="J4730">
            <v>3.2403718292999999</v>
          </cell>
          <cell r="K4730">
            <v>3.5114999999999998</v>
          </cell>
          <cell r="L4730">
            <v>197.6626815873</v>
          </cell>
          <cell r="M4730">
            <v>0</v>
          </cell>
          <cell r="N4730">
            <v>3.3491878504999999</v>
          </cell>
          <cell r="O4730">
            <v>3.5114999999999998</v>
          </cell>
          <cell r="P4730">
            <v>-0.1623121495</v>
          </cell>
          <cell r="Q4730">
            <v>0</v>
          </cell>
          <cell r="R4730">
            <v>0</v>
          </cell>
        </row>
        <row r="4731">
          <cell r="E4731" t="str">
            <v>SHT0002251</v>
          </cell>
          <cell r="F4731" t="str">
            <v>靠背发泡支撑钢丝</v>
          </cell>
          <cell r="G4731" t="str">
            <v>一汽</v>
          </cell>
          <cell r="H4731" t="str">
            <v>EA</v>
          </cell>
          <cell r="I4731">
            <v>100</v>
          </cell>
          <cell r="J4731">
            <v>0.48695549319999998</v>
          </cell>
          <cell r="K4731">
            <v>0.52769999999999995</v>
          </cell>
          <cell r="L4731">
            <v>48.695549319999998</v>
          </cell>
          <cell r="M4731">
            <v>0</v>
          </cell>
          <cell r="N4731">
            <v>0.50330811009999998</v>
          </cell>
          <cell r="O4731">
            <v>0.52769999999999995</v>
          </cell>
          <cell r="P4731">
            <v>-2.4391889900000002E-2</v>
          </cell>
          <cell r="Q4731">
            <v>0</v>
          </cell>
          <cell r="R4731">
            <v>0</v>
          </cell>
        </row>
        <row r="4732">
          <cell r="E4732" t="str">
            <v>SHT0002253</v>
          </cell>
          <cell r="F4732" t="str">
            <v>副驾安全带上悬置安装板</v>
          </cell>
          <cell r="G4732" t="str">
            <v>一汽</v>
          </cell>
          <cell r="H4732" t="str">
            <v>EA</v>
          </cell>
          <cell r="I4732">
            <v>75</v>
          </cell>
          <cell r="J4732">
            <v>1.6865805475</v>
          </cell>
          <cell r="K4732">
            <v>1.8277000000000001</v>
          </cell>
          <cell r="L4732">
            <v>126.4935410625</v>
          </cell>
          <cell r="M4732">
            <v>0</v>
          </cell>
          <cell r="N4732">
            <v>1.7432181787000001</v>
          </cell>
          <cell r="O4732">
            <v>1.8277000000000001</v>
          </cell>
          <cell r="P4732">
            <v>-8.4481821299999996E-2</v>
          </cell>
          <cell r="Q4732">
            <v>0</v>
          </cell>
          <cell r="R4732">
            <v>0</v>
          </cell>
        </row>
        <row r="4733">
          <cell r="E4733" t="str">
            <v>SHT0002254</v>
          </cell>
          <cell r="F4733" t="str">
            <v>导向板固定片</v>
          </cell>
          <cell r="G4733" t="str">
            <v>一汽D04</v>
          </cell>
          <cell r="H4733" t="str">
            <v>EA</v>
          </cell>
          <cell r="I4733">
            <v>99</v>
          </cell>
          <cell r="J4733">
            <v>0.13408116950000001</v>
          </cell>
          <cell r="K4733">
            <v>0.14530000000000001</v>
          </cell>
          <cell r="L4733">
            <v>13.2740357805</v>
          </cell>
          <cell r="M4733">
            <v>0</v>
          </cell>
          <cell r="N4733">
            <v>0.1385837946</v>
          </cell>
          <cell r="O4733">
            <v>0.14530000000000001</v>
          </cell>
          <cell r="P4733">
            <v>-6.7162054000000004E-3</v>
          </cell>
          <cell r="Q4733">
            <v>0</v>
          </cell>
          <cell r="R4733">
            <v>0</v>
          </cell>
        </row>
        <row r="4734">
          <cell r="E4734" t="str">
            <v>SHT0002255</v>
          </cell>
          <cell r="F4734" t="str">
            <v>腰托固定框线</v>
          </cell>
          <cell r="H4734" t="str">
            <v>EA</v>
          </cell>
          <cell r="I4734">
            <v>2992</v>
          </cell>
          <cell r="J4734">
            <v>0.27683655099999999</v>
          </cell>
          <cell r="K4734">
            <v>0.3</v>
          </cell>
          <cell r="L4734">
            <v>828.29496059200005</v>
          </cell>
          <cell r="M4734">
            <v>2413</v>
          </cell>
          <cell r="N4734">
            <v>0.28613309269999998</v>
          </cell>
          <cell r="O4734">
            <v>0.3</v>
          </cell>
          <cell r="P4734">
            <v>-1.38669073E-2</v>
          </cell>
          <cell r="Q4734">
            <v>690.4391526851</v>
          </cell>
          <cell r="R4734">
            <v>-3324</v>
          </cell>
        </row>
        <row r="4735">
          <cell r="E4735" t="str">
            <v>SHT0002262</v>
          </cell>
          <cell r="F4735" t="str">
            <v>座框骨架焊接总成电泳</v>
          </cell>
          <cell r="G4735" t="str">
            <v>M4气囊右舵</v>
          </cell>
          <cell r="H4735" t="str">
            <v>EA</v>
          </cell>
          <cell r="I4735">
            <v>47</v>
          </cell>
          <cell r="J4735">
            <v>42.644067606</v>
          </cell>
          <cell r="K4735">
            <v>44.860385001899999</v>
          </cell>
          <cell r="L4735">
            <v>2004.271177482</v>
          </cell>
          <cell r="M4735">
            <v>0</v>
          </cell>
          <cell r="N4735">
            <v>36.2984605937</v>
          </cell>
          <cell r="O4735">
            <v>44.860385001899999</v>
          </cell>
          <cell r="P4735">
            <v>-8.5619244081999994</v>
          </cell>
          <cell r="Q4735">
            <v>0</v>
          </cell>
          <cell r="R4735">
            <v>0</v>
          </cell>
        </row>
        <row r="4736">
          <cell r="E4736" t="str">
            <v>SHT0002271</v>
          </cell>
          <cell r="F4736" t="str">
            <v>副驾座框骨架焊接总成电泳</v>
          </cell>
          <cell r="G4736" t="str">
            <v>欧曼右舵</v>
          </cell>
          <cell r="H4736" t="str">
            <v>EA</v>
          </cell>
          <cell r="I4736">
            <v>2</v>
          </cell>
          <cell r="J4736">
            <v>41.178012592999998</v>
          </cell>
          <cell r="K4736">
            <v>43.309181328199998</v>
          </cell>
          <cell r="L4736">
            <v>82.356025185999997</v>
          </cell>
          <cell r="M4736">
            <v>20</v>
          </cell>
          <cell r="N4736">
            <v>34.757298412300003</v>
          </cell>
          <cell r="O4736">
            <v>43.309181328199998</v>
          </cell>
          <cell r="P4736">
            <v>-8.5518829159000003</v>
          </cell>
          <cell r="Q4736">
            <v>695.14596824600005</v>
          </cell>
          <cell r="R4736">
            <v>0</v>
          </cell>
        </row>
        <row r="4737">
          <cell r="E4737" t="str">
            <v>SHT0002294</v>
          </cell>
          <cell r="F4737" t="str">
            <v>调角器左上连接板组件</v>
          </cell>
          <cell r="G4737" t="str">
            <v>M3000-H</v>
          </cell>
          <cell r="H4737" t="str">
            <v>EA</v>
          </cell>
          <cell r="I4737">
            <v>1734</v>
          </cell>
          <cell r="J4737">
            <v>4.1428589856000002</v>
          </cell>
          <cell r="K4737">
            <v>4.4894999999999996</v>
          </cell>
          <cell r="L4737">
            <v>7183.7174810304004</v>
          </cell>
          <cell r="M4737">
            <v>2134</v>
          </cell>
          <cell r="N4737">
            <v>4.2819817329000003</v>
          </cell>
          <cell r="O4737">
            <v>4.4894999999999996</v>
          </cell>
          <cell r="P4737">
            <v>-0.20751826709999999</v>
          </cell>
          <cell r="Q4737">
            <v>9137.7490180086006</v>
          </cell>
          <cell r="R4737">
            <v>-1991</v>
          </cell>
        </row>
        <row r="4738">
          <cell r="E4738" t="str">
            <v>SHT0002296</v>
          </cell>
          <cell r="F4738" t="str">
            <v>调角器右上连接板组件</v>
          </cell>
          <cell r="G4738" t="str">
            <v>M3000-H</v>
          </cell>
          <cell r="H4738" t="str">
            <v>EA</v>
          </cell>
          <cell r="I4738">
            <v>755</v>
          </cell>
          <cell r="J4738">
            <v>4.1428589856000002</v>
          </cell>
          <cell r="K4738">
            <v>4.4894999999999996</v>
          </cell>
          <cell r="L4738">
            <v>3127.858534128</v>
          </cell>
          <cell r="M4738">
            <v>2134</v>
          </cell>
          <cell r="N4738">
            <v>4.2819817329000003</v>
          </cell>
          <cell r="O4738">
            <v>4.4894999999999996</v>
          </cell>
          <cell r="P4738">
            <v>-0.20751826709999999</v>
          </cell>
          <cell r="Q4738">
            <v>9137.7490180086006</v>
          </cell>
          <cell r="R4738">
            <v>-2830</v>
          </cell>
        </row>
        <row r="4739">
          <cell r="E4739" t="str">
            <v>SHT0002300</v>
          </cell>
          <cell r="F4739" t="str">
            <v>主驾座框骨架焊接总成电泳</v>
          </cell>
          <cell r="G4739" t="str">
            <v>欧曼</v>
          </cell>
          <cell r="H4739" t="str">
            <v>EA</v>
          </cell>
          <cell r="I4739">
            <v>20</v>
          </cell>
          <cell r="J4739">
            <v>32.222056581300002</v>
          </cell>
          <cell r="K4739">
            <v>34.096006466699997</v>
          </cell>
          <cell r="L4739">
            <v>644.44113162600001</v>
          </cell>
          <cell r="M4739">
            <v>0</v>
          </cell>
          <cell r="N4739">
            <v>25.507599847000002</v>
          </cell>
          <cell r="O4739">
            <v>34.096006466699997</v>
          </cell>
          <cell r="P4739">
            <v>-8.5884066197000006</v>
          </cell>
          <cell r="Q4739">
            <v>0</v>
          </cell>
          <cell r="R4739">
            <v>0</v>
          </cell>
        </row>
        <row r="4740">
          <cell r="E4740" t="str">
            <v>SHT0002318</v>
          </cell>
          <cell r="F4740" t="str">
            <v>纵梁支撑架</v>
          </cell>
          <cell r="G4740" t="str">
            <v>F3000/M3000-S</v>
          </cell>
          <cell r="H4740" t="str">
            <v>EA</v>
          </cell>
          <cell r="I4740">
            <v>422</v>
          </cell>
          <cell r="J4740">
            <v>3.6273893276</v>
          </cell>
          <cell r="K4740">
            <v>3.9308999999999998</v>
          </cell>
          <cell r="L4740">
            <v>1530.7582962472</v>
          </cell>
          <cell r="M4740">
            <v>6671</v>
          </cell>
          <cell r="N4740">
            <v>3.7492019141999999</v>
          </cell>
          <cell r="O4740">
            <v>3.9308999999999998</v>
          </cell>
          <cell r="P4740">
            <v>-0.18169808579999999</v>
          </cell>
          <cell r="Q4740">
            <v>25010.925969628199</v>
          </cell>
          <cell r="R4740">
            <v>-6170</v>
          </cell>
        </row>
        <row r="4741">
          <cell r="E4741" t="str">
            <v>SHT0002319</v>
          </cell>
          <cell r="F4741" t="str">
            <v>支撑块</v>
          </cell>
          <cell r="G4741" t="str">
            <v>F3000/M3000-S</v>
          </cell>
          <cell r="H4741" t="str">
            <v>EA</v>
          </cell>
          <cell r="I4741">
            <v>8939</v>
          </cell>
          <cell r="J4741">
            <v>0.63672406729999997</v>
          </cell>
          <cell r="K4741">
            <v>0.69</v>
          </cell>
          <cell r="L4741">
            <v>5691.6764375946996</v>
          </cell>
          <cell r="M4741">
            <v>17600</v>
          </cell>
          <cell r="N4741">
            <v>0.65810611330000002</v>
          </cell>
          <cell r="O4741">
            <v>0.69</v>
          </cell>
          <cell r="P4741">
            <v>-3.1893886699999999E-2</v>
          </cell>
          <cell r="Q4741">
            <v>11582.66759408</v>
          </cell>
          <cell r="R4741">
            <v>-16546</v>
          </cell>
        </row>
        <row r="4742">
          <cell r="E4742" t="str">
            <v>SHT0002320</v>
          </cell>
          <cell r="F4742" t="str">
            <v>主驾坐框焊接总成电泳</v>
          </cell>
          <cell r="G4742" t="str">
            <v>X3000-2.0</v>
          </cell>
          <cell r="H4742" t="str">
            <v>EA</v>
          </cell>
          <cell r="I4742">
            <v>149</v>
          </cell>
          <cell r="J4742">
            <v>49.977761799200003</v>
          </cell>
          <cell r="K4742">
            <v>53.298877531800002</v>
          </cell>
          <cell r="L4742">
            <v>7446.6865080808002</v>
          </cell>
          <cell r="M4742">
            <v>621</v>
          </cell>
          <cell r="N4742">
            <v>53.296724379799997</v>
          </cell>
          <cell r="O4742">
            <v>53.298877531800002</v>
          </cell>
          <cell r="P4742">
            <v>-2.1531520000000002E-3</v>
          </cell>
          <cell r="Q4742">
            <v>33097.265839855798</v>
          </cell>
          <cell r="R4742">
            <v>-432</v>
          </cell>
        </row>
        <row r="4743">
          <cell r="E4743" t="str">
            <v>SHT0002321</v>
          </cell>
          <cell r="F4743" t="str">
            <v>主驾下框焊接组件电泳</v>
          </cell>
          <cell r="G4743" t="str">
            <v>轩德6-2.0</v>
          </cell>
          <cell r="H4743" t="str">
            <v>EA</v>
          </cell>
          <cell r="I4743">
            <v>48</v>
          </cell>
          <cell r="J4743">
            <v>34.526301105500004</v>
          </cell>
          <cell r="K4743">
            <v>36.856415717300003</v>
          </cell>
          <cell r="L4743">
            <v>1657.2624530640001</v>
          </cell>
          <cell r="M4743">
            <v>117</v>
          </cell>
          <cell r="N4743">
            <v>29.892822694199999</v>
          </cell>
          <cell r="O4743">
            <v>36.856415717300003</v>
          </cell>
          <cell r="P4743">
            <v>-6.9635930230999996</v>
          </cell>
          <cell r="Q4743">
            <v>3497.4602552214001</v>
          </cell>
          <cell r="R4743">
            <v>-147</v>
          </cell>
        </row>
        <row r="4744">
          <cell r="E4744" t="str">
            <v>SHT0002373</v>
          </cell>
          <cell r="F4744" t="str">
            <v>一汽前支撑管</v>
          </cell>
          <cell r="H4744" t="str">
            <v>EA</v>
          </cell>
          <cell r="I4744">
            <v>103</v>
          </cell>
          <cell r="J4744">
            <v>1.8128285953000001</v>
          </cell>
          <cell r="K4744">
            <v>1.9438040000000001</v>
          </cell>
          <cell r="L4744">
            <v>186.72134531590001</v>
          </cell>
          <cell r="M4744">
            <v>0</v>
          </cell>
          <cell r="N4744">
            <v>1.8734110974</v>
          </cell>
          <cell r="O4744">
            <v>1.9438040000000001</v>
          </cell>
          <cell r="P4744">
            <v>-7.0392902600000001E-2</v>
          </cell>
          <cell r="Q4744">
            <v>0</v>
          </cell>
          <cell r="R4744">
            <v>0</v>
          </cell>
        </row>
        <row r="4745">
          <cell r="E4745" t="str">
            <v>SHT0002382</v>
          </cell>
          <cell r="F4745" t="str">
            <v>上框后横梁螺母焊接组件</v>
          </cell>
          <cell r="G4745" t="str">
            <v>H3000</v>
          </cell>
          <cell r="H4745" t="str">
            <v>EA</v>
          </cell>
          <cell r="I4745">
            <v>238</v>
          </cell>
          <cell r="J4745">
            <v>3.5931538741</v>
          </cell>
          <cell r="K4745">
            <v>3.8938000000000001</v>
          </cell>
          <cell r="L4745">
            <v>855.17062203579997</v>
          </cell>
          <cell r="M4745">
            <v>832</v>
          </cell>
          <cell r="N4745">
            <v>3.7138167884</v>
          </cell>
          <cell r="O4745">
            <v>3.8938000000000001</v>
          </cell>
          <cell r="P4745">
            <v>-0.1799832116</v>
          </cell>
          <cell r="Q4745">
            <v>3089.8955679487999</v>
          </cell>
          <cell r="R4745">
            <v>-943</v>
          </cell>
        </row>
        <row r="4746">
          <cell r="E4746" t="str">
            <v>SHT0002383</v>
          </cell>
          <cell r="F4746" t="str">
            <v>下框前横梁螺母焊接组件</v>
          </cell>
          <cell r="G4746" t="str">
            <v>H3000</v>
          </cell>
          <cell r="H4746" t="str">
            <v>EA</v>
          </cell>
          <cell r="I4746">
            <v>65</v>
          </cell>
          <cell r="J4746">
            <v>3.0214863963999998</v>
          </cell>
          <cell r="K4746">
            <v>3.2743000000000002</v>
          </cell>
          <cell r="L4746">
            <v>196.396615766</v>
          </cell>
          <cell r="M4746">
            <v>550</v>
          </cell>
          <cell r="N4746">
            <v>3.1229519519000002</v>
          </cell>
          <cell r="O4746">
            <v>3.2743000000000002</v>
          </cell>
          <cell r="P4746">
            <v>-0.15134804809999999</v>
          </cell>
          <cell r="Q4746">
            <v>1717.623573545</v>
          </cell>
          <cell r="R4746">
            <v>-593</v>
          </cell>
        </row>
        <row r="4747">
          <cell r="E4747" t="str">
            <v>SHT0002384</v>
          </cell>
          <cell r="F4747" t="str">
            <v>下框后横梁螺母焊接组件</v>
          </cell>
          <cell r="G4747" t="str">
            <v>H3000</v>
          </cell>
          <cell r="H4747" t="str">
            <v>EA</v>
          </cell>
          <cell r="I4747">
            <v>0</v>
          </cell>
          <cell r="J4747">
            <v>3.4512999999999998</v>
          </cell>
          <cell r="K4747">
            <v>3.4512999999999998</v>
          </cell>
          <cell r="L4747">
            <v>0</v>
          </cell>
          <cell r="M4747">
            <v>550</v>
          </cell>
          <cell r="N4747">
            <v>3.2917704766</v>
          </cell>
          <cell r="O4747">
            <v>3.4512999999999998</v>
          </cell>
          <cell r="P4747">
            <v>-0.15952952340000001</v>
          </cell>
          <cell r="Q4747">
            <v>1810.4737621300001</v>
          </cell>
          <cell r="R4747">
            <v>-472</v>
          </cell>
        </row>
        <row r="4748">
          <cell r="E4748" t="str">
            <v>SHT0002385</v>
          </cell>
          <cell r="F4748" t="str">
            <v>下框前横梁螺母焊接组件</v>
          </cell>
          <cell r="G4748" t="str">
            <v>H3A小眼</v>
          </cell>
          <cell r="H4748" t="str">
            <v>EA</v>
          </cell>
          <cell r="I4748">
            <v>850</v>
          </cell>
          <cell r="J4748">
            <v>3.2664867439999998</v>
          </cell>
          <cell r="K4748">
            <v>3.5398000000000001</v>
          </cell>
          <cell r="L4748">
            <v>2776.5137324000002</v>
          </cell>
          <cell r="M4748">
            <v>400</v>
          </cell>
          <cell r="N4748">
            <v>3.3761797388999999</v>
          </cell>
          <cell r="O4748">
            <v>3.5398000000000001</v>
          </cell>
          <cell r="P4748">
            <v>-0.1636202611</v>
          </cell>
          <cell r="Q4748">
            <v>1350.4718955599999</v>
          </cell>
          <cell r="R4748">
            <v>-463</v>
          </cell>
        </row>
        <row r="4749">
          <cell r="E4749" t="str">
            <v>SHT0002391</v>
          </cell>
          <cell r="F4749" t="str">
            <v>连动杆</v>
          </cell>
          <cell r="G4749" t="str">
            <v>一汽</v>
          </cell>
          <cell r="H4749" t="str">
            <v>EA</v>
          </cell>
          <cell r="I4749">
            <v>2770</v>
          </cell>
          <cell r="J4749">
            <v>4.6139425164999999</v>
          </cell>
          <cell r="K4749">
            <v>5</v>
          </cell>
          <cell r="L4749">
            <v>12780.620770705</v>
          </cell>
          <cell r="M4749">
            <v>0</v>
          </cell>
          <cell r="N4749">
            <v>4.7688848789999998</v>
          </cell>
          <cell r="O4749">
            <v>5</v>
          </cell>
          <cell r="P4749">
            <v>-0.23111512100000001</v>
          </cell>
          <cell r="Q4749">
            <v>0</v>
          </cell>
          <cell r="R4749">
            <v>0</v>
          </cell>
        </row>
        <row r="4750">
          <cell r="E4750" t="str">
            <v>SHT0002393</v>
          </cell>
          <cell r="F4750" t="str">
            <v>H3齿板</v>
          </cell>
          <cell r="G4750" t="str">
            <v>H3A电泳件</v>
          </cell>
          <cell r="H4750" t="str">
            <v>EA</v>
          </cell>
          <cell r="I4750">
            <v>166</v>
          </cell>
          <cell r="J4750">
            <v>1.2288128792999999</v>
          </cell>
          <cell r="K4750">
            <v>1.3050535444</v>
          </cell>
          <cell r="L4750">
            <v>203.9829379638</v>
          </cell>
          <cell r="M4750">
            <v>1511</v>
          </cell>
          <cell r="N4750">
            <v>8.8396206699999993E-2</v>
          </cell>
          <cell r="O4750">
            <v>1.3050535444</v>
          </cell>
          <cell r="P4750">
            <v>-1.2166573377000001</v>
          </cell>
          <cell r="Q4750">
            <v>133.56666832369999</v>
          </cell>
          <cell r="R4750">
            <v>-833</v>
          </cell>
        </row>
        <row r="4751">
          <cell r="E4751" t="str">
            <v>SHT0002429</v>
          </cell>
          <cell r="F4751" t="str">
            <v>升降器总成</v>
          </cell>
          <cell r="G4751" t="str">
            <v>L3000右舵</v>
          </cell>
          <cell r="H4751" t="str">
            <v>EA</v>
          </cell>
          <cell r="I4751">
            <v>0</v>
          </cell>
          <cell r="J4751">
            <v>100.3418201913</v>
          </cell>
          <cell r="K4751">
            <v>100.3418201913</v>
          </cell>
          <cell r="L4751">
            <v>0</v>
          </cell>
          <cell r="M4751">
            <v>20</v>
          </cell>
          <cell r="N4751">
            <v>91.753657055000005</v>
          </cell>
          <cell r="O4751">
            <v>100.3418201913</v>
          </cell>
          <cell r="P4751">
            <v>-8.5881631363000004</v>
          </cell>
          <cell r="Q4751">
            <v>1835.0731410999999</v>
          </cell>
          <cell r="R4751">
            <v>0</v>
          </cell>
        </row>
        <row r="4752">
          <cell r="E4752" t="str">
            <v>SHT0002451</v>
          </cell>
          <cell r="F4752" t="str">
            <v>坐盆钣金电泳</v>
          </cell>
          <cell r="G4752" t="str">
            <v>H6</v>
          </cell>
          <cell r="H4752" t="str">
            <v>EA</v>
          </cell>
          <cell r="I4752">
            <v>2551</v>
          </cell>
          <cell r="J4752">
            <v>17.3208058355</v>
          </cell>
          <cell r="K4752">
            <v>18.2125282644</v>
          </cell>
          <cell r="L4752">
            <v>44185.375686360501</v>
          </cell>
          <cell r="M4752">
            <v>144</v>
          </cell>
          <cell r="N4752">
            <v>19.389853246099999</v>
          </cell>
          <cell r="O4752">
            <v>18.2125282644</v>
          </cell>
          <cell r="P4752">
            <v>1.1773249817</v>
          </cell>
          <cell r="Q4752">
            <v>2792.1388674384002</v>
          </cell>
          <cell r="R4752">
            <v>-28</v>
          </cell>
        </row>
        <row r="4753">
          <cell r="E4753" t="str">
            <v>SHT0002452</v>
          </cell>
          <cell r="F4753" t="str">
            <v>座框骨架总成电泳</v>
          </cell>
          <cell r="G4753" t="str">
            <v>H6</v>
          </cell>
          <cell r="H4753" t="str">
            <v>EA</v>
          </cell>
          <cell r="I4753">
            <v>1728</v>
          </cell>
          <cell r="J4753">
            <v>26.048146939799999</v>
          </cell>
          <cell r="K4753">
            <v>27.5326443911</v>
          </cell>
          <cell r="L4753">
            <v>45011.197911974399</v>
          </cell>
          <cell r="M4753">
            <v>1</v>
          </cell>
          <cell r="N4753">
            <v>27.942754733499999</v>
          </cell>
          <cell r="O4753">
            <v>27.5326443911</v>
          </cell>
          <cell r="P4753">
            <v>0.41011034239999999</v>
          </cell>
          <cell r="Q4753">
            <v>27.942754733499999</v>
          </cell>
          <cell r="R4753">
            <v>-2</v>
          </cell>
        </row>
        <row r="4754">
          <cell r="E4754" t="str">
            <v>SHT0002453</v>
          </cell>
          <cell r="F4754" t="str">
            <v>副司机底座焊接总成电泳</v>
          </cell>
          <cell r="G4754" t="str">
            <v>H6</v>
          </cell>
          <cell r="H4754" t="str">
            <v>EA</v>
          </cell>
          <cell r="I4754">
            <v>1657</v>
          </cell>
          <cell r="J4754">
            <v>78.0992303389</v>
          </cell>
          <cell r="K4754">
            <v>83.381091049999995</v>
          </cell>
          <cell r="L4754">
            <v>129410.424671557</v>
          </cell>
          <cell r="M4754">
            <v>50</v>
          </cell>
          <cell r="N4754">
            <v>75.323637909400006</v>
          </cell>
          <cell r="O4754">
            <v>83.381091049999995</v>
          </cell>
          <cell r="P4754">
            <v>-8.0574531405999998</v>
          </cell>
          <cell r="Q4754">
            <v>3766.1818954700002</v>
          </cell>
          <cell r="R4754">
            <v>-2</v>
          </cell>
        </row>
        <row r="4755">
          <cell r="E4755" t="str">
            <v>SHT0002455</v>
          </cell>
          <cell r="F4755" t="str">
            <v>下框后横梁组件电泳</v>
          </cell>
          <cell r="G4755" t="str">
            <v>2.0平台</v>
          </cell>
          <cell r="H4755" t="str">
            <v>EA</v>
          </cell>
          <cell r="I4755">
            <v>1711</v>
          </cell>
          <cell r="J4755">
            <v>4.1356326670000003</v>
          </cell>
          <cell r="K4755">
            <v>4.3922876410000002</v>
          </cell>
          <cell r="L4755">
            <v>7076.0674932370002</v>
          </cell>
          <cell r="M4755">
            <v>3885</v>
          </cell>
          <cell r="N4755">
            <v>4.3976925276000003</v>
          </cell>
          <cell r="O4755">
            <v>4.3922876410000002</v>
          </cell>
          <cell r="P4755">
            <v>5.4048865999999996E-3</v>
          </cell>
          <cell r="Q4755">
            <v>17085.035469726001</v>
          </cell>
          <cell r="R4755">
            <v>-5170</v>
          </cell>
        </row>
        <row r="4756">
          <cell r="E4756" t="str">
            <v>SHT0002456</v>
          </cell>
          <cell r="F4756" t="str">
            <v>绞架总成VDC电泳</v>
          </cell>
          <cell r="G4756" t="str">
            <v>H6</v>
          </cell>
          <cell r="H4756" t="str">
            <v>EA</v>
          </cell>
          <cell r="I4756">
            <v>79</v>
          </cell>
          <cell r="J4756">
            <v>86.291207645300005</v>
          </cell>
          <cell r="K4756">
            <v>92.256617659400007</v>
          </cell>
          <cell r="L4756">
            <v>6817.0054039787001</v>
          </cell>
          <cell r="M4756">
            <v>163</v>
          </cell>
          <cell r="N4756">
            <v>92.737717178099999</v>
          </cell>
          <cell r="O4756">
            <v>92.256617659400007</v>
          </cell>
          <cell r="P4756">
            <v>0.48109951870000001</v>
          </cell>
          <cell r="Q4756">
            <v>15116.247900030299</v>
          </cell>
          <cell r="R4756">
            <v>-199</v>
          </cell>
        </row>
        <row r="4757">
          <cell r="E4757" t="str">
            <v>SHT0002457</v>
          </cell>
          <cell r="F4757" t="str">
            <v>上框侧支架焊接总成电泳</v>
          </cell>
          <cell r="G4757" t="str">
            <v>H6</v>
          </cell>
          <cell r="H4757" t="str">
            <v>EA</v>
          </cell>
          <cell r="I4757">
            <v>109</v>
          </cell>
          <cell r="J4757">
            <v>8.9469849030000006</v>
          </cell>
          <cell r="K4757">
            <v>9.3839478572000008</v>
          </cell>
          <cell r="L4757">
            <v>975.22135442700005</v>
          </cell>
          <cell r="M4757">
            <v>863</v>
          </cell>
          <cell r="N4757">
            <v>9.4937907005</v>
          </cell>
          <cell r="O4757">
            <v>9.3839478572000008</v>
          </cell>
          <cell r="P4757">
            <v>0.10984284330000001</v>
          </cell>
          <cell r="Q4757">
            <v>8193.1413745315003</v>
          </cell>
          <cell r="R4757">
            <v>-398</v>
          </cell>
        </row>
        <row r="4758">
          <cell r="E4758" t="str">
            <v>SHT0002458</v>
          </cell>
          <cell r="F4758" t="str">
            <v>上框右侧加强板电泳</v>
          </cell>
          <cell r="G4758" t="str">
            <v>H6</v>
          </cell>
          <cell r="H4758" t="str">
            <v>EA</v>
          </cell>
          <cell r="I4758">
            <v>376</v>
          </cell>
          <cell r="J4758">
            <v>2.7312513515000001</v>
          </cell>
          <cell r="K4758">
            <v>2.8870822739999999</v>
          </cell>
          <cell r="L4758">
            <v>1026.950508164</v>
          </cell>
          <cell r="M4758">
            <v>122</v>
          </cell>
          <cell r="N4758">
            <v>2.9406819740999999</v>
          </cell>
          <cell r="O4758">
            <v>2.8870822739999999</v>
          </cell>
          <cell r="P4758">
            <v>5.3599700100000001E-2</v>
          </cell>
          <cell r="Q4758">
            <v>358.7632008402</v>
          </cell>
          <cell r="R4758">
            <v>-199</v>
          </cell>
        </row>
        <row r="4759">
          <cell r="E4759" t="str">
            <v>SHT0002459</v>
          </cell>
          <cell r="F4759" t="str">
            <v>上框左侧加强板电泳</v>
          </cell>
          <cell r="G4759" t="str">
            <v>H6</v>
          </cell>
          <cell r="H4759" t="str">
            <v>EA</v>
          </cell>
          <cell r="I4759">
            <v>382</v>
          </cell>
          <cell r="J4759">
            <v>2.7312513515000001</v>
          </cell>
          <cell r="K4759">
            <v>2.8870822739999999</v>
          </cell>
          <cell r="L4759">
            <v>1043.338016273</v>
          </cell>
          <cell r="M4759">
            <v>198</v>
          </cell>
          <cell r="N4759">
            <v>2.9406819740999999</v>
          </cell>
          <cell r="O4759">
            <v>2.8870822739999999</v>
          </cell>
          <cell r="P4759">
            <v>5.3599700100000001E-2</v>
          </cell>
          <cell r="Q4759">
            <v>582.25503087180005</v>
          </cell>
          <cell r="R4759">
            <v>-274</v>
          </cell>
        </row>
        <row r="4760">
          <cell r="E4760" t="str">
            <v>SHT0002460</v>
          </cell>
          <cell r="F4760" t="str">
            <v>仰角连杆3焊接总成电泳</v>
          </cell>
          <cell r="G4760" t="str">
            <v>H6</v>
          </cell>
          <cell r="H4760" t="str">
            <v>EA</v>
          </cell>
          <cell r="I4760">
            <v>122</v>
          </cell>
          <cell r="J4760">
            <v>16.1900819096</v>
          </cell>
          <cell r="K4760">
            <v>16.7510627592</v>
          </cell>
          <cell r="L4760">
            <v>1975.1899929711999</v>
          </cell>
          <cell r="M4760">
            <v>342</v>
          </cell>
          <cell r="N4760">
            <v>14.1062512361</v>
          </cell>
          <cell r="O4760">
            <v>16.7510627592</v>
          </cell>
          <cell r="P4760">
            <v>-2.6448115231</v>
          </cell>
          <cell r="Q4760">
            <v>4824.3379227462001</v>
          </cell>
          <cell r="R4760">
            <v>-161</v>
          </cell>
        </row>
        <row r="4761">
          <cell r="E4761" t="str">
            <v>SHT0002461</v>
          </cell>
          <cell r="F4761" t="str">
            <v>仰角连杆2电泳</v>
          </cell>
          <cell r="G4761" t="str">
            <v>H6</v>
          </cell>
          <cell r="H4761" t="str">
            <v>EA</v>
          </cell>
          <cell r="I4761">
            <v>577</v>
          </cell>
          <cell r="J4761">
            <v>1.1224538388</v>
          </cell>
          <cell r="K4761">
            <v>1.1359284595000001</v>
          </cell>
          <cell r="L4761">
            <v>647.65586498760001</v>
          </cell>
          <cell r="M4761">
            <v>866</v>
          </cell>
          <cell r="N4761">
            <v>1.1689033135</v>
          </cell>
          <cell r="O4761">
            <v>1.1359284595000001</v>
          </cell>
          <cell r="P4761">
            <v>3.2974853999999998E-2</v>
          </cell>
          <cell r="Q4761">
            <v>1012.270269491</v>
          </cell>
          <cell r="R4761">
            <v>-400</v>
          </cell>
        </row>
        <row r="4762">
          <cell r="E4762" t="str">
            <v>SHT0002462</v>
          </cell>
          <cell r="F4762" t="str">
            <v>减震前横梁焊接总成电泳</v>
          </cell>
          <cell r="G4762" t="str">
            <v>H6</v>
          </cell>
          <cell r="H4762" t="str">
            <v>EA</v>
          </cell>
          <cell r="I4762">
            <v>235</v>
          </cell>
          <cell r="J4762">
            <v>8.4557375554000007</v>
          </cell>
          <cell r="K4762">
            <v>8.424865681</v>
          </cell>
          <cell r="L4762">
            <v>1987.0983255189999</v>
          </cell>
          <cell r="M4762">
            <v>224</v>
          </cell>
          <cell r="N4762">
            <v>8.8413086261</v>
          </cell>
          <cell r="O4762">
            <v>8.424865681</v>
          </cell>
          <cell r="P4762">
            <v>0.41644294510000002</v>
          </cell>
          <cell r="Q4762">
            <v>1980.4531322463999</v>
          </cell>
          <cell r="R4762">
            <v>-398</v>
          </cell>
        </row>
        <row r="4763">
          <cell r="E4763" t="str">
            <v>SHT0002463</v>
          </cell>
          <cell r="F4763" t="str">
            <v>上框加强板电泳</v>
          </cell>
          <cell r="G4763" t="str">
            <v>H6</v>
          </cell>
          <cell r="H4763" t="str">
            <v>EA</v>
          </cell>
          <cell r="I4763">
            <v>311</v>
          </cell>
          <cell r="J4763">
            <v>1.8655402747000001</v>
          </cell>
          <cell r="K4763">
            <v>1.948935479</v>
          </cell>
          <cell r="L4763">
            <v>580.1830254317</v>
          </cell>
          <cell r="M4763">
            <v>253</v>
          </cell>
          <cell r="N4763">
            <v>2.0128872531000002</v>
          </cell>
          <cell r="O4763">
            <v>1.948935479</v>
          </cell>
          <cell r="P4763">
            <v>6.3951774099999997E-2</v>
          </cell>
          <cell r="Q4763">
            <v>509.26047503429999</v>
          </cell>
          <cell r="R4763">
            <v>-398</v>
          </cell>
        </row>
        <row r="4764">
          <cell r="E4764" t="str">
            <v>SHT0002464</v>
          </cell>
          <cell r="F4764" t="str">
            <v>后罩壳固定钣金电泳</v>
          </cell>
          <cell r="G4764" t="str">
            <v>H6</v>
          </cell>
          <cell r="H4764" t="str">
            <v>EA</v>
          </cell>
          <cell r="I4764">
            <v>104</v>
          </cell>
          <cell r="J4764">
            <v>2.2417287349000001</v>
          </cell>
          <cell r="K4764">
            <v>2.3544152155</v>
          </cell>
          <cell r="L4764">
            <v>233.1397884296</v>
          </cell>
          <cell r="M4764">
            <v>500</v>
          </cell>
          <cell r="N4764">
            <v>2.4049788791000002</v>
          </cell>
          <cell r="O4764">
            <v>2.3544152155</v>
          </cell>
          <cell r="P4764">
            <v>5.0563663600000003E-2</v>
          </cell>
          <cell r="Q4764">
            <v>1202.48943955</v>
          </cell>
          <cell r="R4764">
            <v>-228</v>
          </cell>
        </row>
        <row r="4765">
          <cell r="E4765" t="str">
            <v>SHT0002465</v>
          </cell>
          <cell r="F4765" t="str">
            <v>防尘罩后固定支架钣金电泳</v>
          </cell>
          <cell r="G4765" t="str">
            <v>H6</v>
          </cell>
          <cell r="H4765" t="str">
            <v>EA</v>
          </cell>
          <cell r="I4765">
            <v>32</v>
          </cell>
          <cell r="J4765">
            <v>1.5355526687000001</v>
          </cell>
          <cell r="K4765">
            <v>1.6288780295</v>
          </cell>
          <cell r="L4765">
            <v>49.137685398400002</v>
          </cell>
          <cell r="M4765">
            <v>241</v>
          </cell>
          <cell r="N4765">
            <v>1.6624495974</v>
          </cell>
          <cell r="O4765">
            <v>1.6288780295</v>
          </cell>
          <cell r="P4765">
            <v>3.3571567900000002E-2</v>
          </cell>
          <cell r="Q4765">
            <v>400.6503529734</v>
          </cell>
          <cell r="R4765">
            <v>-199</v>
          </cell>
        </row>
        <row r="4766">
          <cell r="E4766" t="str">
            <v>SHT0002468</v>
          </cell>
          <cell r="F4766" t="str">
            <v>卷收器固定钣金总成电泳</v>
          </cell>
          <cell r="G4766" t="str">
            <v>H6</v>
          </cell>
          <cell r="H4766" t="str">
            <v>EA</v>
          </cell>
          <cell r="I4766">
            <v>498</v>
          </cell>
          <cell r="J4766">
            <v>1.3696506612999999</v>
          </cell>
          <cell r="K4766">
            <v>1.4753138379999999</v>
          </cell>
          <cell r="L4766">
            <v>682.08602932739996</v>
          </cell>
          <cell r="M4766">
            <v>0</v>
          </cell>
          <cell r="N4766">
            <v>1.4551321415</v>
          </cell>
          <cell r="O4766">
            <v>1.4753138379999999</v>
          </cell>
          <cell r="P4766">
            <v>-2.0181696499999999E-2</v>
          </cell>
          <cell r="Q4766">
            <v>0</v>
          </cell>
          <cell r="R4766">
            <v>-177</v>
          </cell>
        </row>
        <row r="4767">
          <cell r="E4767" t="str">
            <v>SHT0002469</v>
          </cell>
          <cell r="F4767" t="str">
            <v>下框左右支架钣金电泳</v>
          </cell>
          <cell r="G4767" t="str">
            <v>H6</v>
          </cell>
          <cell r="H4767" t="str">
            <v>EA</v>
          </cell>
          <cell r="I4767">
            <v>259</v>
          </cell>
          <cell r="J4767">
            <v>5.4898559471999997</v>
          </cell>
          <cell r="K4767">
            <v>5.8028143859999997</v>
          </cell>
          <cell r="L4767">
            <v>1421.8726903248</v>
          </cell>
          <cell r="M4767">
            <v>518</v>
          </cell>
          <cell r="N4767">
            <v>5.8833065197999996</v>
          </cell>
          <cell r="O4767">
            <v>5.8028143859999997</v>
          </cell>
          <cell r="P4767">
            <v>8.0492133800000004E-2</v>
          </cell>
          <cell r="Q4767">
            <v>3047.5527772564001</v>
          </cell>
          <cell r="R4767">
            <v>-398</v>
          </cell>
        </row>
        <row r="4768">
          <cell r="E4768" t="str">
            <v>SHT0002470</v>
          </cell>
          <cell r="F4768" t="str">
            <v>气囊下支撑钣金总成电泳</v>
          </cell>
          <cell r="G4768" t="str">
            <v>H6</v>
          </cell>
          <cell r="H4768" t="str">
            <v>EA</v>
          </cell>
          <cell r="I4768">
            <v>15</v>
          </cell>
          <cell r="J4768">
            <v>13.930712398400001</v>
          </cell>
          <cell r="K4768">
            <v>14.790740502</v>
          </cell>
          <cell r="L4768">
            <v>208.96068597600001</v>
          </cell>
          <cell r="M4768">
            <v>166</v>
          </cell>
          <cell r="N4768">
            <v>14.882648724299999</v>
          </cell>
          <cell r="O4768">
            <v>14.790740502</v>
          </cell>
          <cell r="P4768">
            <v>9.1908222299999995E-2</v>
          </cell>
          <cell r="Q4768">
            <v>2470.5196882338</v>
          </cell>
          <cell r="R4768">
            <v>-180</v>
          </cell>
        </row>
        <row r="4769">
          <cell r="E4769" t="str">
            <v>SHT0002471</v>
          </cell>
          <cell r="F4769" t="str">
            <v>防尘罩支撑钣金电泳</v>
          </cell>
          <cell r="G4769" t="str">
            <v>H6</v>
          </cell>
          <cell r="H4769" t="str">
            <v>EA</v>
          </cell>
          <cell r="I4769">
            <v>284</v>
          </cell>
          <cell r="J4769">
            <v>0.28925462010000003</v>
          </cell>
          <cell r="K4769">
            <v>0.30451897300000003</v>
          </cell>
          <cell r="L4769">
            <v>82.148312108400006</v>
          </cell>
          <cell r="M4769">
            <v>1000</v>
          </cell>
          <cell r="N4769">
            <v>0.30544304789999999</v>
          </cell>
          <cell r="O4769">
            <v>0.30451897300000003</v>
          </cell>
          <cell r="P4769">
            <v>9.2407489999999997E-4</v>
          </cell>
          <cell r="Q4769">
            <v>305.44304790000001</v>
          </cell>
          <cell r="R4769">
            <v>-802</v>
          </cell>
        </row>
        <row r="4770">
          <cell r="E4770" t="str">
            <v>SHT0002474</v>
          </cell>
          <cell r="F4770" t="str">
            <v>主驾座框骨架焊接总成电泳</v>
          </cell>
          <cell r="G4770" t="str">
            <v>H6</v>
          </cell>
          <cell r="H4770" t="str">
            <v>EA</v>
          </cell>
          <cell r="I4770">
            <v>55</v>
          </cell>
          <cell r="J4770">
            <v>49.678487849299998</v>
          </cell>
          <cell r="K4770">
            <v>52.546224024099999</v>
          </cell>
          <cell r="L4770">
            <v>2732.3168317115001</v>
          </cell>
          <cell r="M4770">
            <v>156</v>
          </cell>
          <cell r="N4770">
            <v>52.958612440800003</v>
          </cell>
          <cell r="O4770">
            <v>52.546224024099999</v>
          </cell>
          <cell r="P4770">
            <v>0.41238841669999998</v>
          </cell>
          <cell r="Q4770">
            <v>8261.5435407648001</v>
          </cell>
          <cell r="R4770">
            <v>-169</v>
          </cell>
        </row>
        <row r="4771">
          <cell r="E4771" t="str">
            <v>SHT0002475</v>
          </cell>
          <cell r="F4771" t="str">
            <v>上框后横梁焊接总成电泳</v>
          </cell>
          <cell r="G4771" t="str">
            <v>H6</v>
          </cell>
          <cell r="H4771" t="str">
            <v>EA</v>
          </cell>
          <cell r="I4771">
            <v>291</v>
          </cell>
          <cell r="J4771">
            <v>11.1975256418</v>
          </cell>
          <cell r="K4771">
            <v>11.838772027999999</v>
          </cell>
          <cell r="L4771">
            <v>3258.4799617638</v>
          </cell>
          <cell r="M4771">
            <v>0</v>
          </cell>
          <cell r="N4771">
            <v>11.806928490400001</v>
          </cell>
          <cell r="O4771">
            <v>11.838772027999999</v>
          </cell>
          <cell r="P4771">
            <v>-3.1843537599999999E-2</v>
          </cell>
          <cell r="Q4771">
            <v>0</v>
          </cell>
          <cell r="R4771">
            <v>-245</v>
          </cell>
        </row>
        <row r="4772">
          <cell r="E4772" t="str">
            <v>SHT0002476</v>
          </cell>
          <cell r="F4772" t="str">
            <v>副驾仰角连杆3总成电泳</v>
          </cell>
          <cell r="G4772" t="str">
            <v>H6</v>
          </cell>
          <cell r="H4772" t="str">
            <v>EA</v>
          </cell>
          <cell r="I4772">
            <v>64</v>
          </cell>
          <cell r="J4772">
            <v>16.1900819096</v>
          </cell>
          <cell r="K4772">
            <v>16.7510627592</v>
          </cell>
          <cell r="L4772">
            <v>1036.1652422144</v>
          </cell>
          <cell r="M4772">
            <v>0</v>
          </cell>
          <cell r="N4772">
            <v>14.1062512361</v>
          </cell>
          <cell r="O4772">
            <v>16.7510627592</v>
          </cell>
          <cell r="P4772">
            <v>-2.6448115231</v>
          </cell>
          <cell r="Q4772">
            <v>0</v>
          </cell>
          <cell r="R4772">
            <v>-39</v>
          </cell>
        </row>
        <row r="4773">
          <cell r="E4773" t="str">
            <v>SHT0002477</v>
          </cell>
          <cell r="F4773" t="str">
            <v>卷收器固定钣金总成电泳</v>
          </cell>
          <cell r="G4773" t="str">
            <v>H6副驾</v>
          </cell>
          <cell r="H4773" t="str">
            <v>EA</v>
          </cell>
          <cell r="I4773">
            <v>892</v>
          </cell>
          <cell r="J4773">
            <v>1.3696506612999999</v>
          </cell>
          <cell r="K4773">
            <v>1.4753138379999999</v>
          </cell>
          <cell r="L4773">
            <v>1221.7283898795999</v>
          </cell>
          <cell r="M4773">
            <v>0</v>
          </cell>
          <cell r="N4773">
            <v>1.4551321415</v>
          </cell>
          <cell r="O4773">
            <v>1.4753138379999999</v>
          </cell>
          <cell r="P4773">
            <v>-2.0181696499999999E-2</v>
          </cell>
          <cell r="Q4773">
            <v>0</v>
          </cell>
          <cell r="R4773">
            <v>-39</v>
          </cell>
        </row>
        <row r="4774">
          <cell r="E4774" t="str">
            <v>SHT0002478</v>
          </cell>
          <cell r="F4774" t="str">
            <v>副驾座框骨架焊接总成电泳</v>
          </cell>
          <cell r="G4774" t="str">
            <v>H6</v>
          </cell>
          <cell r="H4774" t="str">
            <v>EA</v>
          </cell>
          <cell r="I4774">
            <v>0</v>
          </cell>
          <cell r="J4774">
            <v>57.060624024100001</v>
          </cell>
          <cell r="K4774">
            <v>57.060624024100001</v>
          </cell>
          <cell r="L4774">
            <v>0</v>
          </cell>
          <cell r="M4774">
            <v>72</v>
          </cell>
          <cell r="N4774">
            <v>57.902551786399997</v>
          </cell>
          <cell r="O4774">
            <v>57.060624024100001</v>
          </cell>
          <cell r="P4774">
            <v>0.84192776229999999</v>
          </cell>
          <cell r="Q4774">
            <v>4168.9837286208003</v>
          </cell>
          <cell r="R4774">
            <v>-38</v>
          </cell>
        </row>
        <row r="4775">
          <cell r="E4775" t="str">
            <v>SHT0002479</v>
          </cell>
          <cell r="F4775" t="str">
            <v>左侧支撑板焊接总成电泳</v>
          </cell>
          <cell r="G4775" t="str">
            <v>H6滑轨解锁手柄</v>
          </cell>
          <cell r="H4775" t="str">
            <v>EA</v>
          </cell>
          <cell r="I4775">
            <v>193</v>
          </cell>
          <cell r="J4775">
            <v>9.3617897914999997</v>
          </cell>
          <cell r="K4775">
            <v>9.6971630970000007</v>
          </cell>
          <cell r="L4775">
            <v>1806.8254297594999</v>
          </cell>
          <cell r="M4775">
            <v>152</v>
          </cell>
          <cell r="N4775">
            <v>9.7951338729999993</v>
          </cell>
          <cell r="O4775">
            <v>9.6971630970000007</v>
          </cell>
          <cell r="P4775">
            <v>9.7970775999999996E-2</v>
          </cell>
          <cell r="Q4775">
            <v>1488.8603486960001</v>
          </cell>
          <cell r="R4775">
            <v>-199</v>
          </cell>
        </row>
        <row r="4776">
          <cell r="E4776" t="str">
            <v>SHT0002480</v>
          </cell>
          <cell r="F4776" t="str">
            <v>右侧支撑板焊接总成电泳</v>
          </cell>
          <cell r="G4776" t="str">
            <v>H6滑轨解锁手柄</v>
          </cell>
          <cell r="H4776" t="str">
            <v>EA</v>
          </cell>
          <cell r="I4776">
            <v>237</v>
          </cell>
          <cell r="J4776">
            <v>9.1448943057999994</v>
          </cell>
          <cell r="K4776">
            <v>9.4621195470000004</v>
          </cell>
          <cell r="L4776">
            <v>2167.3399504745998</v>
          </cell>
          <cell r="M4776">
            <v>138</v>
          </cell>
          <cell r="N4776">
            <v>9.5709547467</v>
          </cell>
          <cell r="O4776">
            <v>9.4621195470000004</v>
          </cell>
          <cell r="P4776">
            <v>0.1088351997</v>
          </cell>
          <cell r="Q4776">
            <v>1320.7917550446</v>
          </cell>
          <cell r="R4776">
            <v>-199</v>
          </cell>
        </row>
        <row r="4777">
          <cell r="E4777" t="str">
            <v>SHT0002498</v>
          </cell>
          <cell r="F4777" t="str">
            <v>副司机底座总成</v>
          </cell>
          <cell r="G4777" t="str">
            <v>M4右舵</v>
          </cell>
          <cell r="H4777" t="str">
            <v>EA</v>
          </cell>
          <cell r="I4777">
            <v>63</v>
          </cell>
          <cell r="J4777">
            <v>49.276721518499997</v>
          </cell>
          <cell r="K4777">
            <v>53.399799999999999</v>
          </cell>
          <cell r="L4777">
            <v>3104.4334556654999</v>
          </cell>
          <cell r="M4777">
            <v>0</v>
          </cell>
          <cell r="N4777">
            <v>50.931499752299999</v>
          </cell>
          <cell r="O4777">
            <v>53.399799999999999</v>
          </cell>
          <cell r="P4777">
            <v>-2.4683002476999998</v>
          </cell>
          <cell r="Q4777">
            <v>0</v>
          </cell>
          <cell r="R4777">
            <v>-5</v>
          </cell>
        </row>
        <row r="4778">
          <cell r="E4778" t="str">
            <v>SHT0002506</v>
          </cell>
          <cell r="F4778" t="str">
            <v>驾驶员靠背骨架总成</v>
          </cell>
          <cell r="G4778" t="str">
            <v>H4-2.0带塑料件</v>
          </cell>
          <cell r="H4778" t="str">
            <v>EA</v>
          </cell>
          <cell r="I4778">
            <v>1886</v>
          </cell>
          <cell r="J4778">
            <v>64.236536767199993</v>
          </cell>
          <cell r="K4778">
            <v>67.976915760400004</v>
          </cell>
          <cell r="L4778">
            <v>121150.108342939</v>
          </cell>
          <cell r="M4778">
            <v>0</v>
          </cell>
          <cell r="N4778">
            <v>66.4466617848</v>
          </cell>
          <cell r="O4778">
            <v>67.976915760400004</v>
          </cell>
          <cell r="P4778">
            <v>-1.5302539756</v>
          </cell>
          <cell r="Q4778">
            <v>0</v>
          </cell>
          <cell r="R4778">
            <v>0</v>
          </cell>
        </row>
        <row r="4779">
          <cell r="E4779" t="str">
            <v>SHT0002507</v>
          </cell>
          <cell r="F4779" t="str">
            <v>副驾驶员靠背骨架总成</v>
          </cell>
          <cell r="G4779" t="str">
            <v>H4-2.0带塑料件</v>
          </cell>
          <cell r="H4779" t="str">
            <v>EA</v>
          </cell>
          <cell r="I4779">
            <v>144</v>
          </cell>
          <cell r="J4779">
            <v>15.516315888399999</v>
          </cell>
          <cell r="K4779">
            <v>14.61537</v>
          </cell>
          <cell r="L4779">
            <v>2234.3494879295999</v>
          </cell>
          <cell r="M4779">
            <v>0</v>
          </cell>
          <cell r="N4779">
            <v>16.005997450100001</v>
          </cell>
          <cell r="O4779">
            <v>14.61537</v>
          </cell>
          <cell r="P4779">
            <v>1.3906274501</v>
          </cell>
          <cell r="Q4779">
            <v>0</v>
          </cell>
          <cell r="R4779">
            <v>0</v>
          </cell>
        </row>
        <row r="4780">
          <cell r="E4780" t="str">
            <v>SHT0002511</v>
          </cell>
          <cell r="F4780" t="str">
            <v>主驾上框焊接组件电泳</v>
          </cell>
          <cell r="G4780" t="str">
            <v>M3000-S</v>
          </cell>
          <cell r="H4780" t="str">
            <v>EA</v>
          </cell>
          <cell r="I4780">
            <v>403</v>
          </cell>
          <cell r="J4780">
            <v>16.5303919234</v>
          </cell>
          <cell r="K4780">
            <v>17.603818389400001</v>
          </cell>
          <cell r="L4780">
            <v>6661.7479451301997</v>
          </cell>
          <cell r="M4780">
            <v>2022</v>
          </cell>
          <cell r="N4780">
            <v>17.560092588100002</v>
          </cell>
          <cell r="O4780">
            <v>17.603818389400001</v>
          </cell>
          <cell r="P4780">
            <v>-4.3725801299999999E-2</v>
          </cell>
          <cell r="Q4780">
            <v>35506.507213138197</v>
          </cell>
          <cell r="R4780">
            <v>-1972</v>
          </cell>
        </row>
        <row r="4781">
          <cell r="E4781" t="str">
            <v>SHT0002512</v>
          </cell>
          <cell r="F4781" t="str">
            <v>主驾下框焊接组件电泳</v>
          </cell>
          <cell r="G4781" t="str">
            <v>M3000-S</v>
          </cell>
          <cell r="H4781" t="str">
            <v>EA</v>
          </cell>
          <cell r="I4781">
            <v>170</v>
          </cell>
          <cell r="J4781">
            <v>52.235148848599998</v>
          </cell>
          <cell r="K4781">
            <v>56.150902511699996</v>
          </cell>
          <cell r="L4781">
            <v>8879.9753042619996</v>
          </cell>
          <cell r="M4781">
            <v>2968</v>
          </cell>
          <cell r="N4781">
            <v>48.1433676913</v>
          </cell>
          <cell r="O4781">
            <v>56.150902511699996</v>
          </cell>
          <cell r="P4781">
            <v>-8.0075348204000001</v>
          </cell>
          <cell r="Q4781">
            <v>142889.515307778</v>
          </cell>
          <cell r="R4781">
            <v>-2919</v>
          </cell>
        </row>
        <row r="4782">
          <cell r="E4782" t="str">
            <v>SHT0002513</v>
          </cell>
          <cell r="F4782" t="str">
            <v>主驾座框骨架焊接总成电泳</v>
          </cell>
          <cell r="G4782" t="str">
            <v>M3000-S无安全带支架9档</v>
          </cell>
          <cell r="H4782" t="str">
            <v>EA</v>
          </cell>
          <cell r="I4782">
            <v>126</v>
          </cell>
          <cell r="J4782">
            <v>64.871163556699997</v>
          </cell>
          <cell r="K4782">
            <v>69.610584969900003</v>
          </cell>
          <cell r="L4782">
            <v>8173.7666081442003</v>
          </cell>
          <cell r="M4782">
            <v>1932</v>
          </cell>
          <cell r="N4782">
            <v>69.094803699799996</v>
          </cell>
          <cell r="O4782">
            <v>69.610584969900003</v>
          </cell>
          <cell r="P4782">
            <v>-0.51578127009999997</v>
          </cell>
          <cell r="Q4782">
            <v>133491.16074801399</v>
          </cell>
          <cell r="R4782">
            <v>-1609</v>
          </cell>
        </row>
        <row r="4783">
          <cell r="E4783" t="str">
            <v>SHT0002516</v>
          </cell>
          <cell r="F4783" t="str">
            <v>右调调节臂组件电泳</v>
          </cell>
          <cell r="H4783" t="str">
            <v>EA</v>
          </cell>
          <cell r="I4783">
            <v>0</v>
          </cell>
          <cell r="J4783">
            <v>6.2565401277000001</v>
          </cell>
          <cell r="K4783">
            <v>6.2565401277000001</v>
          </cell>
          <cell r="L4783">
            <v>0</v>
          </cell>
          <cell r="M4783">
            <v>80</v>
          </cell>
          <cell r="N4783">
            <v>6.3854604321000004</v>
          </cell>
          <cell r="O4783">
            <v>6.2565401277000001</v>
          </cell>
          <cell r="P4783">
            <v>0.12892030439999999</v>
          </cell>
          <cell r="Q4783">
            <v>510.83683456799997</v>
          </cell>
          <cell r="R4783">
            <v>-20</v>
          </cell>
        </row>
        <row r="4784">
          <cell r="E4784" t="str">
            <v>SHT0002530</v>
          </cell>
          <cell r="F4784" t="str">
            <v>M4升降器前手柄电泳</v>
          </cell>
          <cell r="H4784" t="str">
            <v>EA</v>
          </cell>
          <cell r="I4784">
            <v>120</v>
          </cell>
          <cell r="J4784">
            <v>1.3127209553000001</v>
          </cell>
          <cell r="K4784">
            <v>1.4136207136000001</v>
          </cell>
          <cell r="L4784">
            <v>157.526514636</v>
          </cell>
          <cell r="M4784">
            <v>200</v>
          </cell>
          <cell r="N4784">
            <v>1.3778039914</v>
          </cell>
          <cell r="O4784">
            <v>1.4136207136000001</v>
          </cell>
          <cell r="P4784">
            <v>-3.5816722199999998E-2</v>
          </cell>
          <cell r="Q4784">
            <v>275.56079827999997</v>
          </cell>
          <cell r="R4784">
            <v>-109</v>
          </cell>
        </row>
        <row r="4785">
          <cell r="E4785" t="str">
            <v>SHT0002531</v>
          </cell>
          <cell r="F4785" t="str">
            <v>M4升降器后手柄电泳</v>
          </cell>
          <cell r="H4785" t="str">
            <v>EA</v>
          </cell>
          <cell r="I4785">
            <v>50</v>
          </cell>
          <cell r="J4785">
            <v>1.2576304816999999</v>
          </cell>
          <cell r="K4785">
            <v>1.3539207136</v>
          </cell>
          <cell r="L4785">
            <v>62.881524085000002</v>
          </cell>
          <cell r="M4785">
            <v>200</v>
          </cell>
          <cell r="N4785">
            <v>1.3208635059</v>
          </cell>
          <cell r="O4785">
            <v>1.3539207136</v>
          </cell>
          <cell r="P4785">
            <v>-3.3057207700000001E-2</v>
          </cell>
          <cell r="Q4785">
            <v>264.17270117999999</v>
          </cell>
          <cell r="R4785">
            <v>-90</v>
          </cell>
        </row>
        <row r="4786">
          <cell r="E4786" t="str">
            <v>SHT0002532</v>
          </cell>
          <cell r="F4786" t="str">
            <v>侧翼支撑下安装钢丝</v>
          </cell>
          <cell r="H4786" t="str">
            <v>EA</v>
          </cell>
          <cell r="I4786">
            <v>1044</v>
          </cell>
          <cell r="J4786">
            <v>0.49830579180000001</v>
          </cell>
          <cell r="K4786">
            <v>0.54</v>
          </cell>
          <cell r="L4786">
            <v>520.23124663919998</v>
          </cell>
          <cell r="M4786">
            <v>2500</v>
          </cell>
          <cell r="N4786">
            <v>0.51503956689999997</v>
          </cell>
          <cell r="O4786">
            <v>0.54</v>
          </cell>
          <cell r="P4786">
            <v>-2.4960433099999998E-2</v>
          </cell>
          <cell r="Q4786">
            <v>1287.5989172500001</v>
          </cell>
          <cell r="R4786">
            <v>-3274</v>
          </cell>
        </row>
        <row r="4787">
          <cell r="E4787" t="str">
            <v>SHT0002537</v>
          </cell>
          <cell r="F4787" t="str">
            <v>前升降手柄焊接总成电泳</v>
          </cell>
          <cell r="G4787" t="str">
            <v>1.3-M3000&amp;L5000&amp;M4</v>
          </cell>
          <cell r="H4787" t="str">
            <v>EA</v>
          </cell>
          <cell r="I4787">
            <v>410</v>
          </cell>
          <cell r="J4787">
            <v>0.59467817889999997</v>
          </cell>
          <cell r="K4787">
            <v>0.63549791099999997</v>
          </cell>
          <cell r="L4787">
            <v>243.818053349</v>
          </cell>
          <cell r="M4787">
            <v>0</v>
          </cell>
          <cell r="N4787">
            <v>0.6967607415</v>
          </cell>
          <cell r="O4787">
            <v>0.63549791099999997</v>
          </cell>
          <cell r="P4787">
            <v>6.1262830499999997E-2</v>
          </cell>
          <cell r="Q4787">
            <v>0</v>
          </cell>
          <cell r="R4787">
            <v>-410</v>
          </cell>
        </row>
        <row r="4788">
          <cell r="E4788" t="str">
            <v>SHT0002538</v>
          </cell>
          <cell r="F4788" t="str">
            <v>后升降手柄焊接总成电泳</v>
          </cell>
          <cell r="G4788" t="str">
            <v>1.3-M3000&amp;L5000&amp;M4</v>
          </cell>
          <cell r="H4788" t="str">
            <v>EA</v>
          </cell>
          <cell r="I4788">
            <v>394</v>
          </cell>
          <cell r="J4788">
            <v>0.58813192219999999</v>
          </cell>
          <cell r="K4788">
            <v>0.62840391630000003</v>
          </cell>
          <cell r="L4788">
            <v>231.72397734680001</v>
          </cell>
          <cell r="M4788">
            <v>400</v>
          </cell>
          <cell r="N4788">
            <v>0.66266956730000004</v>
          </cell>
          <cell r="O4788">
            <v>0.62840391630000003</v>
          </cell>
          <cell r="P4788">
            <v>3.4265651000000001E-2</v>
          </cell>
          <cell r="Q4788">
            <v>265.06782692000002</v>
          </cell>
          <cell r="R4788">
            <v>-794</v>
          </cell>
        </row>
        <row r="4789">
          <cell r="E4789" t="str">
            <v>SHT0002542</v>
          </cell>
          <cell r="F4789" t="str">
            <v>主驾底座模块化总成</v>
          </cell>
          <cell r="G4789" t="str">
            <v>H4-2.0配件可变阻尼</v>
          </cell>
          <cell r="H4789" t="str">
            <v>EA</v>
          </cell>
          <cell r="I4789">
            <v>3</v>
          </cell>
          <cell r="J4789">
            <v>637.69246723729998</v>
          </cell>
          <cell r="K4789">
            <v>681.82444922620004</v>
          </cell>
          <cell r="L4789">
            <v>1913.0774017118999</v>
          </cell>
          <cell r="M4789">
            <v>0</v>
          </cell>
          <cell r="N4789">
            <v>631.64747590440004</v>
          </cell>
          <cell r="O4789">
            <v>681.82444922620004</v>
          </cell>
          <cell r="P4789">
            <v>-50.176973321799998</v>
          </cell>
          <cell r="Q4789">
            <v>0</v>
          </cell>
          <cell r="R4789">
            <v>-2</v>
          </cell>
        </row>
        <row r="4790">
          <cell r="E4790" t="str">
            <v>SHT0002543</v>
          </cell>
          <cell r="F4790" t="str">
            <v>主驾底座模块化总成</v>
          </cell>
          <cell r="G4790" t="str">
            <v>H4-2018款配件固定阻尼</v>
          </cell>
          <cell r="H4790" t="str">
            <v>EA</v>
          </cell>
          <cell r="I4790">
            <v>27</v>
          </cell>
          <cell r="J4790">
            <v>518.44456499119997</v>
          </cell>
          <cell r="K4790">
            <v>553.10129903330005</v>
          </cell>
          <cell r="L4790">
            <v>13998.0032547624</v>
          </cell>
          <cell r="M4790">
            <v>2</v>
          </cell>
          <cell r="N4790">
            <v>553.10129903330005</v>
          </cell>
          <cell r="O4790">
            <v>553.10129903330005</v>
          </cell>
          <cell r="P4790">
            <v>0</v>
          </cell>
          <cell r="Q4790">
            <v>1106.2025980666001</v>
          </cell>
          <cell r="R4790">
            <v>-29</v>
          </cell>
        </row>
        <row r="4791">
          <cell r="E4791" t="str">
            <v>SHT0002546</v>
          </cell>
          <cell r="F4791" t="str">
            <v>减震器总成（座椅底座）</v>
          </cell>
          <cell r="G4791" t="str">
            <v>H468100000158</v>
          </cell>
          <cell r="H4791" t="str">
            <v>EA</v>
          </cell>
          <cell r="I4791">
            <v>0</v>
          </cell>
          <cell r="J4791">
            <v>359.83870446409998</v>
          </cell>
          <cell r="K4791">
            <v>359.83870446409998</v>
          </cell>
          <cell r="L4791">
            <v>0</v>
          </cell>
          <cell r="M4791">
            <v>2</v>
          </cell>
          <cell r="N4791">
            <v>330.30319462019997</v>
          </cell>
          <cell r="O4791">
            <v>359.83870446409998</v>
          </cell>
          <cell r="P4791">
            <v>-29.535509843900002</v>
          </cell>
          <cell r="Q4791">
            <v>660.60638924039995</v>
          </cell>
          <cell r="R4791">
            <v>0</v>
          </cell>
        </row>
        <row r="4792">
          <cell r="E4792" t="str">
            <v>SHT0002549</v>
          </cell>
          <cell r="F4792" t="str">
            <v>弹簧上部固定片</v>
          </cell>
          <cell r="H4792" t="str">
            <v>EA</v>
          </cell>
          <cell r="I4792">
            <v>237</v>
          </cell>
          <cell r="J4792">
            <v>0.6177146241</v>
          </cell>
          <cell r="K4792">
            <v>0.6694</v>
          </cell>
          <cell r="L4792">
            <v>146.39836591170001</v>
          </cell>
          <cell r="M4792">
            <v>1000</v>
          </cell>
          <cell r="N4792">
            <v>0.6384583076</v>
          </cell>
          <cell r="O4792">
            <v>0.6694</v>
          </cell>
          <cell r="P4792">
            <v>-3.0941692400000002E-2</v>
          </cell>
          <cell r="Q4792">
            <v>638.45830760000001</v>
          </cell>
          <cell r="R4792">
            <v>-1070</v>
          </cell>
        </row>
        <row r="4793">
          <cell r="E4793" t="str">
            <v>SHT0002553</v>
          </cell>
          <cell r="F4793" t="str">
            <v>旋转座框焊接总成电泳</v>
          </cell>
          <cell r="G4793" t="str">
            <v>M3000-S宽靠背</v>
          </cell>
          <cell r="H4793" t="str">
            <v>EA</v>
          </cell>
          <cell r="I4793">
            <v>596</v>
          </cell>
          <cell r="J4793">
            <v>27.3269479</v>
          </cell>
          <cell r="K4793">
            <v>28.407188722299999</v>
          </cell>
          <cell r="L4793">
            <v>16286.860948400001</v>
          </cell>
          <cell r="M4793">
            <v>1070</v>
          </cell>
          <cell r="N4793">
            <v>29.444176439500001</v>
          </cell>
          <cell r="O4793">
            <v>28.407188722299999</v>
          </cell>
          <cell r="P4793">
            <v>1.0369877171999999</v>
          </cell>
          <cell r="Q4793">
            <v>31505.268790265</v>
          </cell>
          <cell r="R4793">
            <v>-1196</v>
          </cell>
        </row>
        <row r="4794">
          <cell r="E4794" t="str">
            <v>SHT0002554</v>
          </cell>
          <cell r="F4794" t="str">
            <v>座框横梁</v>
          </cell>
          <cell r="G4794" t="str">
            <v>M3000-S/T5</v>
          </cell>
          <cell r="H4794" t="str">
            <v>EA</v>
          </cell>
          <cell r="I4794">
            <v>688</v>
          </cell>
          <cell r="J4794">
            <v>1.5844208843000001</v>
          </cell>
          <cell r="K4794">
            <v>1.6961360000000001</v>
          </cell>
          <cell r="L4794">
            <v>1090.0815683983999</v>
          </cell>
          <cell r="M4794">
            <v>2013</v>
          </cell>
          <cell r="N4794">
            <v>1.3309379971999999</v>
          </cell>
          <cell r="O4794">
            <v>1.6961360000000001</v>
          </cell>
          <cell r="P4794">
            <v>-0.36519800279999998</v>
          </cell>
          <cell r="Q4794">
            <v>2679.1781883635999</v>
          </cell>
          <cell r="R4794">
            <v>-2140</v>
          </cell>
        </row>
        <row r="4795">
          <cell r="E4795" t="str">
            <v>SHT0002556</v>
          </cell>
          <cell r="F4795" t="str">
            <v>后连接管</v>
          </cell>
          <cell r="G4795" t="str">
            <v>M3000-S/T5/一汽</v>
          </cell>
          <cell r="H4795" t="str">
            <v>EA</v>
          </cell>
          <cell r="I4795">
            <v>286</v>
          </cell>
          <cell r="J4795">
            <v>2.2505929782999998</v>
          </cell>
          <cell r="K4795">
            <v>2.4180480000000002</v>
          </cell>
          <cell r="L4795">
            <v>643.66959179380001</v>
          </cell>
          <cell r="M4795">
            <v>0</v>
          </cell>
          <cell r="N4795">
            <v>2.3258740738000001</v>
          </cell>
          <cell r="O4795">
            <v>2.4180480000000002</v>
          </cell>
          <cell r="P4795">
            <v>-9.2173926200000006E-2</v>
          </cell>
          <cell r="Q4795">
            <v>0</v>
          </cell>
          <cell r="R4795">
            <v>0</v>
          </cell>
        </row>
        <row r="4796">
          <cell r="E4796" t="str">
            <v>SHT0002557</v>
          </cell>
          <cell r="F4796" t="str">
            <v>驾驶员靠背焊接总成电泳</v>
          </cell>
          <cell r="G4796" t="str">
            <v>重汽T5-2.0双扶手</v>
          </cell>
          <cell r="H4796" t="str">
            <v>EA</v>
          </cell>
          <cell r="I4796">
            <v>98</v>
          </cell>
          <cell r="J4796">
            <v>54.9585651298</v>
          </cell>
          <cell r="K4796">
            <v>57.316313539100001</v>
          </cell>
          <cell r="L4796">
            <v>5385.9393827204003</v>
          </cell>
          <cell r="M4796">
            <v>2</v>
          </cell>
          <cell r="N4796">
            <v>59.4190560519</v>
          </cell>
          <cell r="O4796">
            <v>57.316313539100001</v>
          </cell>
          <cell r="P4796">
            <v>2.1027425127999999</v>
          </cell>
          <cell r="Q4796">
            <v>118.8381121038</v>
          </cell>
          <cell r="R4796">
            <v>0</v>
          </cell>
        </row>
        <row r="4797">
          <cell r="E4797" t="str">
            <v>SHT0002558</v>
          </cell>
          <cell r="F4797" t="str">
            <v>减震器下框焊接组件电泳</v>
          </cell>
          <cell r="G4797" t="str">
            <v>重汽T5-2.0</v>
          </cell>
          <cell r="H4797" t="str">
            <v>EA</v>
          </cell>
          <cell r="I4797">
            <v>116</v>
          </cell>
          <cell r="J4797">
            <v>46.327593314399998</v>
          </cell>
          <cell r="K4797">
            <v>48.645374037400003</v>
          </cell>
          <cell r="L4797">
            <v>5374.0008244704004</v>
          </cell>
          <cell r="M4797">
            <v>0</v>
          </cell>
          <cell r="N4797">
            <v>42.508632648300001</v>
          </cell>
          <cell r="O4797">
            <v>48.645374037400003</v>
          </cell>
          <cell r="P4797">
            <v>-6.1367413891</v>
          </cell>
          <cell r="Q4797">
            <v>0</v>
          </cell>
          <cell r="R4797">
            <v>0</v>
          </cell>
        </row>
        <row r="4798">
          <cell r="E4798" t="str">
            <v>SHT0002572</v>
          </cell>
          <cell r="F4798" t="str">
            <v>扶手支架焊接总成电泳</v>
          </cell>
          <cell r="G4798" t="str">
            <v>重汽T5-1.0整体靠背</v>
          </cell>
          <cell r="H4798" t="str">
            <v>EA</v>
          </cell>
          <cell r="I4798">
            <v>3766</v>
          </cell>
          <cell r="J4798">
            <v>13.000460088500001</v>
          </cell>
          <cell r="K4798">
            <v>13.703930226500001</v>
          </cell>
          <cell r="L4798">
            <v>48959.732693291</v>
          </cell>
          <cell r="M4798">
            <v>400</v>
          </cell>
          <cell r="N4798">
            <v>13.5668111405</v>
          </cell>
          <cell r="O4798">
            <v>13.703930226500001</v>
          </cell>
          <cell r="P4798">
            <v>-0.137119086</v>
          </cell>
          <cell r="Q4798">
            <v>5426.7244561999996</v>
          </cell>
          <cell r="R4798">
            <v>-322</v>
          </cell>
        </row>
        <row r="4799">
          <cell r="E4799" t="str">
            <v>SHT0002602</v>
          </cell>
          <cell r="F4799" t="str">
            <v>上框焊接总成电泳</v>
          </cell>
          <cell r="G4799" t="str">
            <v>1.3-M3000&amp;M4</v>
          </cell>
          <cell r="H4799" t="str">
            <v>EA</v>
          </cell>
          <cell r="I4799">
            <v>4</v>
          </cell>
          <cell r="J4799">
            <v>25.6084264548</v>
          </cell>
          <cell r="K4799">
            <v>26.9137539711</v>
          </cell>
          <cell r="L4799">
            <v>102.4337058192</v>
          </cell>
          <cell r="M4799">
            <v>645</v>
          </cell>
          <cell r="N4799">
            <v>27.067510717699999</v>
          </cell>
          <cell r="O4799">
            <v>26.9137539711</v>
          </cell>
          <cell r="P4799">
            <v>0.15375674659999999</v>
          </cell>
          <cell r="Q4799">
            <v>17458.544412916501</v>
          </cell>
          <cell r="R4799">
            <v>-591</v>
          </cell>
        </row>
        <row r="4800">
          <cell r="E4800" t="str">
            <v>SHT0002605</v>
          </cell>
          <cell r="F4800" t="str">
            <v>下框前横梁组件电泳</v>
          </cell>
          <cell r="G4800" t="str">
            <v>1.3平台</v>
          </cell>
          <cell r="H4800" t="str">
            <v>EA</v>
          </cell>
          <cell r="I4800">
            <v>105</v>
          </cell>
          <cell r="J4800">
            <v>3.6274395457000002</v>
          </cell>
          <cell r="K4800">
            <v>3.8415730195000002</v>
          </cell>
          <cell r="L4800">
            <v>380.88115229850001</v>
          </cell>
          <cell r="M4800">
            <v>500</v>
          </cell>
          <cell r="N4800">
            <v>3.9021443185</v>
          </cell>
          <cell r="O4800">
            <v>3.8415730195000002</v>
          </cell>
          <cell r="P4800">
            <v>6.0571299000000002E-2</v>
          </cell>
          <cell r="Q4800">
            <v>1951.0721592499999</v>
          </cell>
          <cell r="R4800">
            <v>-591</v>
          </cell>
        </row>
        <row r="4801">
          <cell r="E4801" t="str">
            <v>SHT0002606</v>
          </cell>
          <cell r="F4801" t="str">
            <v>绞架总成电泳</v>
          </cell>
          <cell r="G4801" t="str">
            <v>1.3平台</v>
          </cell>
          <cell r="H4801" t="str">
            <v>EA</v>
          </cell>
          <cell r="I4801">
            <v>44</v>
          </cell>
          <cell r="J4801">
            <v>50.750576463900003</v>
          </cell>
          <cell r="K4801">
            <v>53.624019058499997</v>
          </cell>
          <cell r="L4801">
            <v>2233.0253644116001</v>
          </cell>
          <cell r="M4801">
            <v>663</v>
          </cell>
          <cell r="N4801">
            <v>53.941950107700002</v>
          </cell>
          <cell r="O4801">
            <v>53.624019058499997</v>
          </cell>
          <cell r="P4801">
            <v>0.31793104919999998</v>
          </cell>
          <cell r="Q4801">
            <v>35763.512921405098</v>
          </cell>
          <cell r="R4801">
            <v>-591</v>
          </cell>
        </row>
        <row r="4802">
          <cell r="E4802" t="str">
            <v>SHT0002607</v>
          </cell>
          <cell r="F4802" t="str">
            <v>座框骨架焊接总成电泳</v>
          </cell>
          <cell r="G4802" t="str">
            <v>1.3-M3000&amp;L5000</v>
          </cell>
          <cell r="H4802" t="str">
            <v>EA</v>
          </cell>
          <cell r="I4802">
            <v>36</v>
          </cell>
          <cell r="J4802">
            <v>106.28921038510001</v>
          </cell>
          <cell r="K4802">
            <v>110.40516717929999</v>
          </cell>
          <cell r="L4802">
            <v>3826.4115738636001</v>
          </cell>
          <cell r="M4802">
            <v>853</v>
          </cell>
          <cell r="N4802">
            <v>111.48226752559999</v>
          </cell>
          <cell r="O4802">
            <v>110.40516717929999</v>
          </cell>
          <cell r="P4802">
            <v>1.0771003463</v>
          </cell>
          <cell r="Q4802">
            <v>95094.374199336802</v>
          </cell>
          <cell r="R4802">
            <v>-756</v>
          </cell>
        </row>
        <row r="4803">
          <cell r="E4803" t="str">
            <v>SHT0002608</v>
          </cell>
          <cell r="F4803" t="str">
            <v>上框前横梁焊接组件电泳</v>
          </cell>
          <cell r="G4803" t="str">
            <v>1.3-M3000&amp;D03</v>
          </cell>
          <cell r="H4803" t="str">
            <v>EA</v>
          </cell>
          <cell r="I4803">
            <v>288</v>
          </cell>
          <cell r="J4803">
            <v>6.1451999524999996</v>
          </cell>
          <cell r="K4803">
            <v>6.5699993033000004</v>
          </cell>
          <cell r="L4803">
            <v>1769.8175863199999</v>
          </cell>
          <cell r="M4803">
            <v>500</v>
          </cell>
          <cell r="N4803">
            <v>6.4962015111999998</v>
          </cell>
          <cell r="O4803">
            <v>6.5699993033000004</v>
          </cell>
          <cell r="P4803">
            <v>-7.3797792099999995E-2</v>
          </cell>
          <cell r="Q4803">
            <v>3248.1007556</v>
          </cell>
          <cell r="R4803">
            <v>-591</v>
          </cell>
        </row>
        <row r="4804">
          <cell r="E4804" t="str">
            <v>SHT0002609</v>
          </cell>
          <cell r="F4804" t="str">
            <v>下框焊接总成电泳</v>
          </cell>
          <cell r="G4804" t="str">
            <v>1.3-M3000</v>
          </cell>
          <cell r="H4804" t="str">
            <v>EA</v>
          </cell>
          <cell r="I4804">
            <v>117</v>
          </cell>
          <cell r="J4804">
            <v>24.328944122999999</v>
          </cell>
          <cell r="K4804">
            <v>25.787640235800001</v>
          </cell>
          <cell r="L4804">
            <v>2846.4864623909998</v>
          </cell>
          <cell r="M4804">
            <v>505</v>
          </cell>
          <cell r="N4804">
            <v>26.537331143799999</v>
          </cell>
          <cell r="O4804">
            <v>25.787640235800001</v>
          </cell>
          <cell r="P4804">
            <v>0.74969090800000004</v>
          </cell>
          <cell r="Q4804">
            <v>13401.352227619</v>
          </cell>
          <cell r="R4804">
            <v>-622</v>
          </cell>
        </row>
        <row r="4805">
          <cell r="E4805" t="str">
            <v>SHT0002611</v>
          </cell>
          <cell r="F4805" t="str">
            <v>D03前升降手柄电泳总成</v>
          </cell>
          <cell r="H4805" t="str">
            <v>EA</v>
          </cell>
          <cell r="I4805">
            <v>340</v>
          </cell>
          <cell r="J4805">
            <v>2.3791808823</v>
          </cell>
          <cell r="K4805">
            <v>2.5693134028000002</v>
          </cell>
          <cell r="L4805">
            <v>808.921499982</v>
          </cell>
          <cell r="M4805">
            <v>0</v>
          </cell>
          <cell r="N4805">
            <v>2.4949324280999998</v>
          </cell>
          <cell r="O4805">
            <v>2.5693134028000002</v>
          </cell>
          <cell r="P4805">
            <v>-7.4380974700000005E-2</v>
          </cell>
          <cell r="Q4805">
            <v>0</v>
          </cell>
          <cell r="R4805">
            <v>0</v>
          </cell>
        </row>
        <row r="4806">
          <cell r="E4806" t="str">
            <v>SHT0002612</v>
          </cell>
          <cell r="F4806" t="str">
            <v>D03后升降手柄电泳总成</v>
          </cell>
          <cell r="H4806" t="str">
            <v>EA</v>
          </cell>
          <cell r="I4806">
            <v>358</v>
          </cell>
          <cell r="J4806">
            <v>2.3791808823</v>
          </cell>
          <cell r="K4806">
            <v>2.5693134028000002</v>
          </cell>
          <cell r="L4806">
            <v>851.74675586340004</v>
          </cell>
          <cell r="M4806">
            <v>300</v>
          </cell>
          <cell r="N4806">
            <v>2.4949324280999998</v>
          </cell>
          <cell r="O4806">
            <v>2.5693134028000002</v>
          </cell>
          <cell r="P4806">
            <v>-7.4380974700000005E-2</v>
          </cell>
          <cell r="Q4806">
            <v>748.47972843000002</v>
          </cell>
          <cell r="R4806">
            <v>0</v>
          </cell>
        </row>
        <row r="4807">
          <cell r="E4807" t="str">
            <v>SHT0002614</v>
          </cell>
          <cell r="F4807" t="str">
            <v>扶手支架总成电泳</v>
          </cell>
          <cell r="G4807" t="str">
            <v>重汽T5-2.0</v>
          </cell>
          <cell r="H4807" t="str">
            <v>EA</v>
          </cell>
          <cell r="I4807">
            <v>444</v>
          </cell>
          <cell r="J4807">
            <v>9.9292142935999994</v>
          </cell>
          <cell r="K4807">
            <v>10.4573657365</v>
          </cell>
          <cell r="L4807">
            <v>4408.5711463584003</v>
          </cell>
          <cell r="M4807">
            <v>221</v>
          </cell>
          <cell r="N4807">
            <v>8.5127213560000001</v>
          </cell>
          <cell r="O4807">
            <v>10.4573657365</v>
          </cell>
          <cell r="P4807">
            <v>-1.9446443805</v>
          </cell>
          <cell r="Q4807">
            <v>1881.311419676</v>
          </cell>
          <cell r="R4807">
            <v>-20</v>
          </cell>
        </row>
        <row r="4808">
          <cell r="E4808" t="str">
            <v>SHT0002617</v>
          </cell>
          <cell r="F4808" t="str">
            <v>主驾座框总成电泳</v>
          </cell>
          <cell r="G4808" t="str">
            <v>5档卡板/座盆延伸</v>
          </cell>
          <cell r="H4808" t="str">
            <v>EA</v>
          </cell>
          <cell r="I4808">
            <v>269</v>
          </cell>
          <cell r="J4808">
            <v>66.169035552300002</v>
          </cell>
          <cell r="K4808">
            <v>70.948635430600007</v>
          </cell>
          <cell r="L4808">
            <v>17799.470563568699</v>
          </cell>
          <cell r="M4808">
            <v>408</v>
          </cell>
          <cell r="N4808">
            <v>66.013520534899996</v>
          </cell>
          <cell r="O4808">
            <v>70.948635430600007</v>
          </cell>
          <cell r="P4808">
            <v>-4.9351148956999999</v>
          </cell>
          <cell r="Q4808">
            <v>26933.516378239201</v>
          </cell>
          <cell r="R4808">
            <v>-205</v>
          </cell>
        </row>
        <row r="4809">
          <cell r="E4809" t="str">
            <v>SHT0002621</v>
          </cell>
          <cell r="F4809" t="str">
            <v>主驾座框骨架焊接总成电泳</v>
          </cell>
          <cell r="G4809" t="str">
            <v>5档卡板无延伸</v>
          </cell>
          <cell r="H4809" t="str">
            <v>EA</v>
          </cell>
          <cell r="I4809">
            <v>0</v>
          </cell>
          <cell r="J4809">
            <v>71.043383875100005</v>
          </cell>
          <cell r="K4809">
            <v>71.043383875100005</v>
          </cell>
          <cell r="L4809">
            <v>0</v>
          </cell>
          <cell r="M4809">
            <v>117</v>
          </cell>
          <cell r="N4809">
            <v>66.091764550700006</v>
          </cell>
          <cell r="O4809">
            <v>71.043383875100005</v>
          </cell>
          <cell r="P4809">
            <v>-4.9516193244000002</v>
          </cell>
          <cell r="Q4809">
            <v>7732.7364524319</v>
          </cell>
          <cell r="R4809">
            <v>-107</v>
          </cell>
        </row>
        <row r="4810">
          <cell r="E4810" t="str">
            <v>SHT0002639</v>
          </cell>
          <cell r="F4810" t="str">
            <v>副司机座框总成电泳</v>
          </cell>
          <cell r="G4810" t="str">
            <v>重汽T5-2.0翻折</v>
          </cell>
          <cell r="H4810" t="str">
            <v>EA</v>
          </cell>
          <cell r="I4810">
            <v>311</v>
          </cell>
          <cell r="J4810">
            <v>41.890366992399997</v>
          </cell>
          <cell r="K4810">
            <v>44.114993510399998</v>
          </cell>
          <cell r="L4810">
            <v>13027.904134636399</v>
          </cell>
          <cell r="M4810">
            <v>0</v>
          </cell>
          <cell r="N4810">
            <v>28.511461182800002</v>
          </cell>
          <cell r="O4810">
            <v>44.114993510399998</v>
          </cell>
          <cell r="P4810">
            <v>-15.6035323276</v>
          </cell>
          <cell r="Q4810">
            <v>0</v>
          </cell>
          <cell r="R4810">
            <v>-100</v>
          </cell>
        </row>
        <row r="4811">
          <cell r="E4811" t="str">
            <v>SHT0002640</v>
          </cell>
          <cell r="F4811" t="str">
            <v>副驾底支架焊接总成电泳</v>
          </cell>
          <cell r="G4811" t="str">
            <v>重汽T5-2.0翻折</v>
          </cell>
          <cell r="H4811" t="str">
            <v>EA</v>
          </cell>
          <cell r="I4811">
            <v>78</v>
          </cell>
          <cell r="J4811">
            <v>62.390423265499997</v>
          </cell>
          <cell r="K4811">
            <v>65.732266938400002</v>
          </cell>
          <cell r="L4811">
            <v>4866.4530147089999</v>
          </cell>
          <cell r="M4811">
            <v>0</v>
          </cell>
          <cell r="N4811">
            <v>66.119313477000006</v>
          </cell>
          <cell r="O4811">
            <v>65.732266938400002</v>
          </cell>
          <cell r="P4811">
            <v>0.38704653859999999</v>
          </cell>
          <cell r="Q4811">
            <v>0</v>
          </cell>
          <cell r="R4811">
            <v>-12</v>
          </cell>
        </row>
        <row r="4812">
          <cell r="E4812" t="str">
            <v>SHT0002642</v>
          </cell>
          <cell r="F4812" t="str">
            <v>驾驶员座垫前横梁总成电泳</v>
          </cell>
          <cell r="G4812" t="str">
            <v>济南轻卡统帅</v>
          </cell>
          <cell r="H4812" t="str">
            <v>EA</v>
          </cell>
          <cell r="I4812">
            <v>5120</v>
          </cell>
          <cell r="J4812">
            <v>7.3502045965000002</v>
          </cell>
          <cell r="K4812">
            <v>7.5902815780999999</v>
          </cell>
          <cell r="L4812">
            <v>37633.047534079997</v>
          </cell>
          <cell r="M4812">
            <v>1309</v>
          </cell>
          <cell r="N4812">
            <v>7.8722931355999997</v>
          </cell>
          <cell r="O4812">
            <v>7.5902815780999999</v>
          </cell>
          <cell r="P4812">
            <v>0.28201155750000001</v>
          </cell>
          <cell r="Q4812">
            <v>10304.8317145004</v>
          </cell>
          <cell r="R4812">
            <v>0</v>
          </cell>
        </row>
        <row r="4813">
          <cell r="E4813" t="str">
            <v>SHT0002662</v>
          </cell>
          <cell r="F4813" t="str">
            <v>后升降连杆总成电泳</v>
          </cell>
          <cell r="G4813" t="str">
            <v>1.3平台</v>
          </cell>
          <cell r="H4813" t="str">
            <v>EA</v>
          </cell>
          <cell r="I4813">
            <v>231</v>
          </cell>
          <cell r="J4813">
            <v>19.637265526499998</v>
          </cell>
          <cell r="K4813">
            <v>20.8733658662</v>
          </cell>
          <cell r="L4813">
            <v>4536.2083366215002</v>
          </cell>
          <cell r="M4813">
            <v>1553</v>
          </cell>
          <cell r="N4813">
            <v>20.629281068200001</v>
          </cell>
          <cell r="O4813">
            <v>20.8733658662</v>
          </cell>
          <cell r="P4813">
            <v>-0.24408479799999999</v>
          </cell>
          <cell r="Q4813">
            <v>32037.273498914601</v>
          </cell>
          <cell r="R4813">
            <v>-1512</v>
          </cell>
        </row>
        <row r="4814">
          <cell r="E4814" t="str">
            <v>SHT0002680</v>
          </cell>
          <cell r="F4814" t="str">
            <v>主驾支腿焊接总成电泳</v>
          </cell>
          <cell r="G4814" t="str">
            <v>福田奥杰EVC3</v>
          </cell>
          <cell r="H4814" t="str">
            <v>EA</v>
          </cell>
          <cell r="I4814">
            <v>2994</v>
          </cell>
          <cell r="J4814">
            <v>58.383254124700002</v>
          </cell>
          <cell r="K4814">
            <v>61.399426972100002</v>
          </cell>
          <cell r="L4814">
            <v>174799.46284935201</v>
          </cell>
          <cell r="M4814">
            <v>912</v>
          </cell>
          <cell r="N4814">
            <v>86.376374468999998</v>
          </cell>
          <cell r="O4814">
            <v>61.399426972100002</v>
          </cell>
          <cell r="P4814">
            <v>24.976947496899999</v>
          </cell>
          <cell r="Q4814">
            <v>78775.253515728007</v>
          </cell>
          <cell r="R4814">
            <v>0</v>
          </cell>
        </row>
        <row r="4815">
          <cell r="E4815" t="str">
            <v>SHT0002681</v>
          </cell>
          <cell r="F4815" t="str">
            <v>副驾支腿焊接总成电泳</v>
          </cell>
          <cell r="G4815" t="str">
            <v>福田奥杰EVC3</v>
          </cell>
          <cell r="H4815" t="str">
            <v>EA</v>
          </cell>
          <cell r="I4815">
            <v>3076</v>
          </cell>
          <cell r="J4815">
            <v>148.74910594420001</v>
          </cell>
          <cell r="K4815">
            <v>159.32636418070001</v>
          </cell>
          <cell r="L4815">
            <v>457552.24988435901</v>
          </cell>
          <cell r="M4815">
            <v>772</v>
          </cell>
          <cell r="N4815">
            <v>92.217902458699996</v>
          </cell>
          <cell r="O4815">
            <v>159.32636418070001</v>
          </cell>
          <cell r="P4815">
            <v>-67.108461722000001</v>
          </cell>
          <cell r="Q4815">
            <v>71192.220698116405</v>
          </cell>
          <cell r="R4815">
            <v>0</v>
          </cell>
        </row>
        <row r="4816">
          <cell r="E4816" t="str">
            <v>SHT0002688</v>
          </cell>
          <cell r="F4816" t="str">
            <v>副驾座框骨架焊接总成电泳</v>
          </cell>
          <cell r="G4816" t="str">
            <v>1.3-X5000</v>
          </cell>
          <cell r="H4816" t="str">
            <v>EA</v>
          </cell>
          <cell r="I4816">
            <v>59</v>
          </cell>
          <cell r="J4816">
            <v>87.171316896600004</v>
          </cell>
          <cell r="K4816">
            <v>93.633471321499997</v>
          </cell>
          <cell r="L4816">
            <v>5143.1076968994003</v>
          </cell>
          <cell r="M4816">
            <v>0</v>
          </cell>
          <cell r="N4816">
            <v>91.874061341300006</v>
          </cell>
          <cell r="O4816">
            <v>93.633471321499997</v>
          </cell>
          <cell r="P4816">
            <v>-1.7594099802000001</v>
          </cell>
          <cell r="Q4816">
            <v>0</v>
          </cell>
          <cell r="R4816">
            <v>0</v>
          </cell>
        </row>
        <row r="4817">
          <cell r="E4817" t="str">
            <v>SHT0002689</v>
          </cell>
          <cell r="F4817" t="str">
            <v>副驾前升降手柄组件电泳</v>
          </cell>
          <cell r="G4817" t="str">
            <v>1.3-X5000</v>
          </cell>
          <cell r="H4817" t="str">
            <v>EA</v>
          </cell>
          <cell r="I4817">
            <v>510</v>
          </cell>
          <cell r="J4817">
            <v>0.58897118589999997</v>
          </cell>
          <cell r="K4817">
            <v>0.62931340280000003</v>
          </cell>
          <cell r="L4817">
            <v>300.375304809</v>
          </cell>
          <cell r="M4817">
            <v>0</v>
          </cell>
          <cell r="N4817">
            <v>0.64460509499999996</v>
          </cell>
          <cell r="O4817">
            <v>0.62931340280000003</v>
          </cell>
          <cell r="P4817">
            <v>1.52916922E-2</v>
          </cell>
          <cell r="Q4817">
            <v>0</v>
          </cell>
          <cell r="R4817">
            <v>0</v>
          </cell>
        </row>
        <row r="4818">
          <cell r="E4818" t="str">
            <v>SHT0002690</v>
          </cell>
          <cell r="F4818" t="str">
            <v>副驾后升降手柄组件电泳</v>
          </cell>
          <cell r="G4818" t="str">
            <v>1.3-X5000</v>
          </cell>
          <cell r="H4818" t="str">
            <v>EA</v>
          </cell>
          <cell r="I4818">
            <v>100</v>
          </cell>
          <cell r="J4818">
            <v>0.58880333309999999</v>
          </cell>
          <cell r="K4818">
            <v>0.62913150549999997</v>
          </cell>
          <cell r="L4818">
            <v>58.880333309999997</v>
          </cell>
          <cell r="M4818">
            <v>0</v>
          </cell>
          <cell r="N4818">
            <v>0.64377136749999997</v>
          </cell>
          <cell r="O4818">
            <v>0.62913150549999997</v>
          </cell>
          <cell r="P4818">
            <v>1.4639862E-2</v>
          </cell>
          <cell r="Q4818">
            <v>0</v>
          </cell>
          <cell r="R4818">
            <v>0</v>
          </cell>
        </row>
        <row r="4819">
          <cell r="E4819" t="str">
            <v>SHT0002704</v>
          </cell>
          <cell r="F4819" t="str">
            <v>驾驶员靠背焊接总成电泳</v>
          </cell>
          <cell r="G4819" t="str">
            <v>M3000-S无扶手</v>
          </cell>
          <cell r="H4819" t="str">
            <v>EA</v>
          </cell>
          <cell r="I4819">
            <v>594</v>
          </cell>
          <cell r="J4819">
            <v>48.266739577899997</v>
          </cell>
          <cell r="K4819">
            <v>50.856882756799997</v>
          </cell>
          <cell r="L4819">
            <v>28670.443309272599</v>
          </cell>
          <cell r="M4819">
            <v>678</v>
          </cell>
          <cell r="N4819">
            <v>51.254503232300003</v>
          </cell>
          <cell r="O4819">
            <v>50.856882756799997</v>
          </cell>
          <cell r="P4819">
            <v>0.39762047550000001</v>
          </cell>
          <cell r="Q4819">
            <v>34750.553191499399</v>
          </cell>
          <cell r="R4819">
            <v>-975</v>
          </cell>
        </row>
        <row r="4820">
          <cell r="E4820" t="str">
            <v>SHT0002726</v>
          </cell>
          <cell r="F4820" t="str">
            <v>L5000扶手支架料片</v>
          </cell>
          <cell r="H4820" t="str">
            <v>EA</v>
          </cell>
          <cell r="I4820">
            <v>295</v>
          </cell>
          <cell r="J4820">
            <v>9.2278899999999995E-5</v>
          </cell>
          <cell r="K4820">
            <v>1E-4</v>
          </cell>
          <cell r="L4820">
            <v>2.72222755E-2</v>
          </cell>
          <cell r="M4820">
            <v>0</v>
          </cell>
          <cell r="N4820">
            <v>9.53777E-5</v>
          </cell>
          <cell r="O4820">
            <v>1E-4</v>
          </cell>
          <cell r="P4820">
            <v>-4.6222999999999998E-6</v>
          </cell>
          <cell r="Q4820">
            <v>0</v>
          </cell>
          <cell r="R4820">
            <v>0</v>
          </cell>
        </row>
        <row r="4821">
          <cell r="E4821" t="str">
            <v>SHT0002728</v>
          </cell>
          <cell r="F4821" t="str">
            <v>扶手支架总成电泳</v>
          </cell>
          <cell r="G4821" t="str">
            <v>H4-2.2靠背</v>
          </cell>
          <cell r="H4821" t="str">
            <v>EA</v>
          </cell>
          <cell r="I4821">
            <v>23</v>
          </cell>
          <cell r="J4821">
            <v>10.084657374200001</v>
          </cell>
          <cell r="K4821">
            <v>10.659175772999999</v>
          </cell>
          <cell r="L4821">
            <v>231.94711960660001</v>
          </cell>
          <cell r="M4821">
            <v>0</v>
          </cell>
          <cell r="N4821">
            <v>8.6771581821999995</v>
          </cell>
          <cell r="O4821">
            <v>10.659175772999999</v>
          </cell>
          <cell r="P4821">
            <v>-1.9820175908</v>
          </cell>
          <cell r="Q4821">
            <v>0</v>
          </cell>
          <cell r="R4821">
            <v>0</v>
          </cell>
        </row>
        <row r="4822">
          <cell r="E4822" t="str">
            <v>SHT0002730</v>
          </cell>
          <cell r="F4822" t="str">
            <v>主驾下左安全带导向钢丝</v>
          </cell>
          <cell r="G4822" t="str">
            <v>H4靠背电泳件φ8</v>
          </cell>
          <cell r="H4822" t="str">
            <v>EA</v>
          </cell>
          <cell r="I4822">
            <v>270</v>
          </cell>
          <cell r="J4822">
            <v>1.5627576882000001</v>
          </cell>
          <cell r="K4822">
            <v>1.6845785029</v>
          </cell>
          <cell r="L4822">
            <v>421.94457581400002</v>
          </cell>
          <cell r="M4822">
            <v>0</v>
          </cell>
          <cell r="N4822">
            <v>1.6633070567999999</v>
          </cell>
          <cell r="O4822">
            <v>1.6845785029</v>
          </cell>
          <cell r="P4822">
            <v>-2.1271446100000001E-2</v>
          </cell>
          <cell r="Q4822">
            <v>0</v>
          </cell>
          <cell r="R4822">
            <v>0</v>
          </cell>
        </row>
        <row r="4823">
          <cell r="E4823" t="str">
            <v>SHT0002732</v>
          </cell>
          <cell r="F4823" t="str">
            <v>主驾上左安全带导向钢丝</v>
          </cell>
          <cell r="G4823" t="str">
            <v>H4靠背电泳件</v>
          </cell>
          <cell r="H4823" t="str">
            <v>EA</v>
          </cell>
          <cell r="I4823">
            <v>297</v>
          </cell>
          <cell r="J4823">
            <v>1.0916984114999999</v>
          </cell>
          <cell r="K4823">
            <v>1.1741047866000001</v>
          </cell>
          <cell r="L4823">
            <v>324.23442821549997</v>
          </cell>
          <cell r="M4823">
            <v>0</v>
          </cell>
          <cell r="N4823">
            <v>1.1681760025000001</v>
          </cell>
          <cell r="O4823">
            <v>1.1741047866000001</v>
          </cell>
          <cell r="P4823">
            <v>-5.9287840999999999E-3</v>
          </cell>
          <cell r="Q4823">
            <v>0</v>
          </cell>
          <cell r="R4823">
            <v>0</v>
          </cell>
        </row>
        <row r="4824">
          <cell r="E4824" t="str">
            <v>SHT0002735</v>
          </cell>
          <cell r="F4824" t="str">
            <v>调角器解锁手柄右电泳</v>
          </cell>
          <cell r="G4824" t="str">
            <v>H4A/X3000</v>
          </cell>
          <cell r="H4824" t="str">
            <v>EA</v>
          </cell>
          <cell r="I4824">
            <v>283</v>
          </cell>
          <cell r="J4824">
            <v>0.85162819609999996</v>
          </cell>
          <cell r="K4824">
            <v>0.91394743249999999</v>
          </cell>
          <cell r="L4824">
            <v>241.01077949629999</v>
          </cell>
          <cell r="M4824">
            <v>0</v>
          </cell>
          <cell r="N4824">
            <v>0.89660545329999997</v>
          </cell>
          <cell r="O4824">
            <v>0.91394743249999999</v>
          </cell>
          <cell r="P4824">
            <v>-1.73419792E-2</v>
          </cell>
          <cell r="Q4824">
            <v>0</v>
          </cell>
          <cell r="R4824">
            <v>0</v>
          </cell>
        </row>
        <row r="4825">
          <cell r="E4825" t="str">
            <v>SHT0002738</v>
          </cell>
          <cell r="F4825" t="str">
            <v>大运靠背主管</v>
          </cell>
          <cell r="H4825" t="str">
            <v>EA</v>
          </cell>
          <cell r="I4825">
            <v>364</v>
          </cell>
          <cell r="J4825">
            <v>8.6139003578000004</v>
          </cell>
          <cell r="K4825">
            <v>9.2001179999999998</v>
          </cell>
          <cell r="L4825">
            <v>3135.4597302391999</v>
          </cell>
          <cell r="M4825">
            <v>397</v>
          </cell>
          <cell r="N4825">
            <v>8.4008350960999998</v>
          </cell>
          <cell r="O4825">
            <v>9.2001179999999998</v>
          </cell>
          <cell r="P4825">
            <v>-0.79928290390000001</v>
          </cell>
          <cell r="Q4825">
            <v>3335.1315331516998</v>
          </cell>
          <cell r="R4825">
            <v>-525</v>
          </cell>
        </row>
        <row r="4826">
          <cell r="E4826" t="str">
            <v>SHT0002739</v>
          </cell>
          <cell r="F4826" t="str">
            <v>大运靠背下连接管</v>
          </cell>
          <cell r="H4826" t="str">
            <v>EA</v>
          </cell>
          <cell r="I4826">
            <v>760</v>
          </cell>
          <cell r="J4826">
            <v>1.9260987711999999</v>
          </cell>
          <cell r="K4826">
            <v>2.0045038000000002</v>
          </cell>
          <cell r="L4826">
            <v>1463.835066112</v>
          </cell>
          <cell r="M4826">
            <v>0</v>
          </cell>
          <cell r="N4826">
            <v>2.4034660249000002</v>
          </cell>
          <cell r="O4826">
            <v>2.0045038000000002</v>
          </cell>
          <cell r="P4826">
            <v>0.3989622249</v>
          </cell>
          <cell r="Q4826">
            <v>0</v>
          </cell>
          <cell r="R4826">
            <v>-525</v>
          </cell>
        </row>
        <row r="4827">
          <cell r="E4827" t="str">
            <v>SHT0002740</v>
          </cell>
          <cell r="F4827" t="str">
            <v>背骨架上横向支撑钢带</v>
          </cell>
          <cell r="G4827" t="str">
            <v>大运钢带短300mm</v>
          </cell>
          <cell r="H4827" t="str">
            <v>EA</v>
          </cell>
          <cell r="I4827">
            <v>464</v>
          </cell>
          <cell r="J4827">
            <v>0.46818133680000001</v>
          </cell>
          <cell r="K4827">
            <v>0.48526732</v>
          </cell>
          <cell r="L4827">
            <v>217.2361402752</v>
          </cell>
          <cell r="M4827">
            <v>400</v>
          </cell>
          <cell r="N4827">
            <v>0.4835888606</v>
          </cell>
          <cell r="O4827">
            <v>0.48526732</v>
          </cell>
          <cell r="P4827">
            <v>-1.6784593999999999E-3</v>
          </cell>
          <cell r="Q4827">
            <v>193.43554424000001</v>
          </cell>
          <cell r="R4827">
            <v>-525</v>
          </cell>
        </row>
        <row r="4828">
          <cell r="E4828" t="str">
            <v>SHT0002741</v>
          </cell>
          <cell r="F4828" t="str">
            <v>背骨架下横向支撑钢带</v>
          </cell>
          <cell r="G4828" t="str">
            <v>大运钢带中340mm</v>
          </cell>
          <cell r="H4828" t="str">
            <v>EA</v>
          </cell>
          <cell r="I4828">
            <v>521</v>
          </cell>
          <cell r="J4828">
            <v>0.51015178800000005</v>
          </cell>
          <cell r="K4828">
            <v>0.53074951999999997</v>
          </cell>
          <cell r="L4828">
            <v>265.78908154800001</v>
          </cell>
          <cell r="M4828">
            <v>400</v>
          </cell>
          <cell r="N4828">
            <v>0.52696873580000003</v>
          </cell>
          <cell r="O4828">
            <v>0.53074951999999997</v>
          </cell>
          <cell r="P4828">
            <v>-3.7807842000000002E-3</v>
          </cell>
          <cell r="Q4828">
            <v>210.78749432000001</v>
          </cell>
          <cell r="R4828">
            <v>-525</v>
          </cell>
        </row>
        <row r="4829">
          <cell r="E4829" t="str">
            <v>SHT0002742</v>
          </cell>
          <cell r="F4829" t="str">
            <v>背骨架纵向支撑钢带</v>
          </cell>
          <cell r="G4829" t="str">
            <v>大运钢带长420mm</v>
          </cell>
          <cell r="H4829" t="str">
            <v>EA</v>
          </cell>
          <cell r="I4829">
            <v>914</v>
          </cell>
          <cell r="J4829">
            <v>0.5932091021</v>
          </cell>
          <cell r="K4829">
            <v>0.62075639999999999</v>
          </cell>
          <cell r="L4829">
            <v>542.19311931940001</v>
          </cell>
          <cell r="M4829">
            <v>800</v>
          </cell>
          <cell r="N4829">
            <v>0.61281522560000001</v>
          </cell>
          <cell r="O4829">
            <v>0.62075639999999999</v>
          </cell>
          <cell r="P4829">
            <v>-7.9411744000000006E-3</v>
          </cell>
          <cell r="Q4829">
            <v>490.25218047999999</v>
          </cell>
          <cell r="R4829">
            <v>-1050</v>
          </cell>
        </row>
        <row r="4830">
          <cell r="E4830" t="str">
            <v>SHT0002744</v>
          </cell>
          <cell r="F4830" t="str">
            <v>大运靠背支撑钢丝右</v>
          </cell>
          <cell r="H4830" t="str">
            <v>EA</v>
          </cell>
          <cell r="I4830">
            <v>7</v>
          </cell>
          <cell r="J4830">
            <v>0.82026670059999995</v>
          </cell>
          <cell r="K4830">
            <v>0.88890000000000002</v>
          </cell>
          <cell r="L4830">
            <v>5.7418669042000001</v>
          </cell>
          <cell r="M4830">
            <v>500</v>
          </cell>
          <cell r="N4830">
            <v>0.84781235379999997</v>
          </cell>
          <cell r="O4830">
            <v>0.88890000000000002</v>
          </cell>
          <cell r="P4830">
            <v>-4.1087646200000001E-2</v>
          </cell>
          <cell r="Q4830">
            <v>423.90617689999999</v>
          </cell>
          <cell r="R4830">
            <v>-300</v>
          </cell>
        </row>
        <row r="4831">
          <cell r="E4831" t="str">
            <v>SHT0002748</v>
          </cell>
          <cell r="F4831" t="str">
            <v>11款右舵底座模块化</v>
          </cell>
          <cell r="G4831" t="str">
            <v>气囊减震</v>
          </cell>
          <cell r="H4831" t="str">
            <v>EA</v>
          </cell>
          <cell r="I4831">
            <v>213</v>
          </cell>
          <cell r="J4831">
            <v>377.83847118860001</v>
          </cell>
          <cell r="K4831">
            <v>400.53022820500001</v>
          </cell>
          <cell r="L4831">
            <v>80479.594363171796</v>
          </cell>
          <cell r="M4831">
            <v>0</v>
          </cell>
          <cell r="N4831">
            <v>385.59724266299997</v>
          </cell>
          <cell r="O4831">
            <v>400.53022820500001</v>
          </cell>
          <cell r="P4831">
            <v>-14.932985542000001</v>
          </cell>
          <cell r="Q4831">
            <v>0</v>
          </cell>
          <cell r="R4831">
            <v>0</v>
          </cell>
        </row>
        <row r="4832">
          <cell r="E4832" t="str">
            <v>SHT0002749</v>
          </cell>
          <cell r="F4832" t="str">
            <v>右舵标准底座模块化</v>
          </cell>
          <cell r="G4832" t="str">
            <v>机械减震</v>
          </cell>
          <cell r="H4832" t="str">
            <v>EA</v>
          </cell>
          <cell r="I4832">
            <v>65</v>
          </cell>
          <cell r="J4832">
            <v>365.48460999439999</v>
          </cell>
          <cell r="K4832">
            <v>385.36983468940002</v>
          </cell>
          <cell r="L4832">
            <v>23756.499649636</v>
          </cell>
          <cell r="M4832">
            <v>0</v>
          </cell>
          <cell r="N4832">
            <v>361.46899851659998</v>
          </cell>
          <cell r="O4832">
            <v>385.36983468940002</v>
          </cell>
          <cell r="P4832">
            <v>-23.900836172799998</v>
          </cell>
          <cell r="Q4832">
            <v>0</v>
          </cell>
          <cell r="R4832">
            <v>0</v>
          </cell>
        </row>
        <row r="4833">
          <cell r="E4833" t="str">
            <v>SHT0002754</v>
          </cell>
          <cell r="F4833" t="str">
            <v>连杆板2(后）右</v>
          </cell>
          <cell r="H4833" t="str">
            <v>EA</v>
          </cell>
          <cell r="I4833">
            <v>236</v>
          </cell>
          <cell r="J4833">
            <v>0.74974720319999999</v>
          </cell>
          <cell r="K4833">
            <v>0.81247999999999998</v>
          </cell>
          <cell r="L4833">
            <v>176.94033995519999</v>
          </cell>
          <cell r="M4833">
            <v>400</v>
          </cell>
          <cell r="N4833">
            <v>0.81247999999999998</v>
          </cell>
          <cell r="O4833">
            <v>0.81247999999999998</v>
          </cell>
          <cell r="P4833">
            <v>0</v>
          </cell>
          <cell r="Q4833">
            <v>324.99200000000002</v>
          </cell>
          <cell r="R4833">
            <v>-636</v>
          </cell>
        </row>
        <row r="4834">
          <cell r="E4834" t="str">
            <v>SHT0002759</v>
          </cell>
          <cell r="F4834" t="str">
            <v>坐垫翻折限位钣金电泳</v>
          </cell>
          <cell r="G4834" t="str">
            <v>重汽T5</v>
          </cell>
          <cell r="H4834" t="str">
            <v>EA</v>
          </cell>
          <cell r="I4834">
            <v>370</v>
          </cell>
          <cell r="J4834">
            <v>2.4663878369000001</v>
          </cell>
          <cell r="K4834">
            <v>2.6504099216000001</v>
          </cell>
          <cell r="L4834">
            <v>912.56349965300001</v>
          </cell>
          <cell r="M4834">
            <v>0</v>
          </cell>
          <cell r="N4834">
            <v>2.5558261632999999</v>
          </cell>
          <cell r="O4834">
            <v>2.6504099216000001</v>
          </cell>
          <cell r="P4834">
            <v>-9.4583758300000001E-2</v>
          </cell>
          <cell r="Q4834">
            <v>0</v>
          </cell>
          <cell r="R4834">
            <v>0</v>
          </cell>
        </row>
        <row r="4835">
          <cell r="E4835" t="str">
            <v>SHT0002761</v>
          </cell>
          <cell r="F4835" t="str">
            <v>左靠背板</v>
          </cell>
          <cell r="G4835" t="str">
            <v>欧曼重卡项目</v>
          </cell>
          <cell r="H4835" t="str">
            <v>EA</v>
          </cell>
          <cell r="I4835">
            <v>1763</v>
          </cell>
          <cell r="J4835">
            <v>2.2336338202000001</v>
          </cell>
          <cell r="K4835">
            <v>2.3895400000000002</v>
          </cell>
          <cell r="L4835">
            <v>3937.8964250126</v>
          </cell>
          <cell r="M4835">
            <v>5467</v>
          </cell>
          <cell r="N4835">
            <v>2.3082008420000002</v>
          </cell>
          <cell r="O4835">
            <v>2.3895400000000002</v>
          </cell>
          <cell r="P4835">
            <v>-8.1339157999999995E-2</v>
          </cell>
          <cell r="Q4835">
            <v>12618.934003214001</v>
          </cell>
          <cell r="R4835">
            <v>-4400</v>
          </cell>
        </row>
        <row r="4836">
          <cell r="E4836" t="str">
            <v>SHT0002762</v>
          </cell>
          <cell r="F4836" t="str">
            <v>右靠背板</v>
          </cell>
          <cell r="G4836" t="str">
            <v>欧曼重卡项目</v>
          </cell>
          <cell r="H4836" t="str">
            <v>EA</v>
          </cell>
          <cell r="I4836">
            <v>2029</v>
          </cell>
          <cell r="J4836">
            <v>2.6310642485</v>
          </cell>
          <cell r="K4836">
            <v>2.8202242000000002</v>
          </cell>
          <cell r="L4836">
            <v>5338.4293602065</v>
          </cell>
          <cell r="M4836">
            <v>2630</v>
          </cell>
          <cell r="N4836">
            <v>2.7189775157999998</v>
          </cell>
          <cell r="O4836">
            <v>2.8202242000000002</v>
          </cell>
          <cell r="P4836">
            <v>-0.10124668420000001</v>
          </cell>
          <cell r="Q4836">
            <v>7150.9108665539998</v>
          </cell>
          <cell r="R4836">
            <v>-1400</v>
          </cell>
        </row>
        <row r="4837">
          <cell r="E4837" t="str">
            <v>SHT0002771</v>
          </cell>
          <cell r="F4837" t="str">
            <v>右侧升降操作手柄（后）</v>
          </cell>
          <cell r="G4837" t="str">
            <v>升降器</v>
          </cell>
          <cell r="H4837" t="str">
            <v>EA</v>
          </cell>
          <cell r="I4837">
            <v>174</v>
          </cell>
          <cell r="J4837">
            <v>0.80959003760000003</v>
          </cell>
          <cell r="K4837">
            <v>0.87733000000000005</v>
          </cell>
          <cell r="L4837">
            <v>140.86866654240001</v>
          </cell>
          <cell r="M4837">
            <v>224</v>
          </cell>
          <cell r="N4837">
            <v>0.87733000000000005</v>
          </cell>
          <cell r="O4837">
            <v>0.87733000000000005</v>
          </cell>
          <cell r="P4837">
            <v>0</v>
          </cell>
          <cell r="Q4837">
            <v>196.52191999999999</v>
          </cell>
          <cell r="R4837">
            <v>-398</v>
          </cell>
        </row>
        <row r="4838">
          <cell r="E4838" t="str">
            <v>SHT0002772</v>
          </cell>
          <cell r="F4838" t="str">
            <v>右侧升降操作手柄（前）</v>
          </cell>
          <cell r="G4838" t="str">
            <v>升降器</v>
          </cell>
          <cell r="H4838" t="str">
            <v>EA</v>
          </cell>
          <cell r="I4838">
            <v>203</v>
          </cell>
          <cell r="J4838">
            <v>0.64766833889999997</v>
          </cell>
          <cell r="K4838">
            <v>0.70186000000000004</v>
          </cell>
          <cell r="L4838">
            <v>131.4766727967</v>
          </cell>
          <cell r="M4838">
            <v>252</v>
          </cell>
          <cell r="N4838">
            <v>0.66941790820000002</v>
          </cell>
          <cell r="O4838">
            <v>0.70186000000000004</v>
          </cell>
          <cell r="P4838">
            <v>-3.2442091800000003E-2</v>
          </cell>
          <cell r="Q4838">
            <v>168.69331286639999</v>
          </cell>
          <cell r="R4838">
            <v>-384</v>
          </cell>
        </row>
        <row r="4839">
          <cell r="E4839" t="str">
            <v>SHT0002773</v>
          </cell>
          <cell r="F4839" t="str">
            <v>坐垫翻折限位钣金电泳</v>
          </cell>
          <cell r="G4839" t="str">
            <v>H6</v>
          </cell>
          <cell r="H4839" t="str">
            <v>EA</v>
          </cell>
          <cell r="I4839">
            <v>1698</v>
          </cell>
          <cell r="J4839">
            <v>2.3717114355</v>
          </cell>
          <cell r="K4839">
            <v>2.5612189729999999</v>
          </cell>
          <cell r="L4839">
            <v>4027.1660174789999</v>
          </cell>
          <cell r="M4839">
            <v>0</v>
          </cell>
          <cell r="N4839">
            <v>2.4578315490999998</v>
          </cell>
          <cell r="O4839">
            <v>2.5612189729999999</v>
          </cell>
          <cell r="P4839">
            <v>-0.1033874239</v>
          </cell>
          <cell r="Q4839">
            <v>0</v>
          </cell>
          <cell r="R4839">
            <v>0</v>
          </cell>
        </row>
        <row r="4840">
          <cell r="E4840" t="str">
            <v>SHT0002774</v>
          </cell>
          <cell r="F4840" t="str">
            <v>副驾上框后横梁电泳总成</v>
          </cell>
          <cell r="G4840" t="str">
            <v>H6</v>
          </cell>
          <cell r="H4840" t="str">
            <v>EA</v>
          </cell>
          <cell r="I4840">
            <v>116</v>
          </cell>
          <cell r="J4840">
            <v>15.9902110394</v>
          </cell>
          <cell r="K4840">
            <v>16.353172027999999</v>
          </cell>
          <cell r="L4840">
            <v>1854.8644805704</v>
          </cell>
          <cell r="M4840">
            <v>0</v>
          </cell>
          <cell r="N4840">
            <v>16.750867836099999</v>
          </cell>
          <cell r="O4840">
            <v>16.353172027999999</v>
          </cell>
          <cell r="P4840">
            <v>0.39769580809999999</v>
          </cell>
          <cell r="Q4840">
            <v>0</v>
          </cell>
          <cell r="R4840">
            <v>-39</v>
          </cell>
        </row>
        <row r="4841">
          <cell r="E4841" t="str">
            <v>SHT0002776</v>
          </cell>
          <cell r="F4841" t="str">
            <v>主驾底座模块化总成</v>
          </cell>
          <cell r="G4841" t="str">
            <v>H468100000273</v>
          </cell>
          <cell r="H4841" t="str">
            <v>EA</v>
          </cell>
          <cell r="I4841">
            <v>20</v>
          </cell>
          <cell r="J4841">
            <v>590.87166133239998</v>
          </cell>
          <cell r="K4841">
            <v>635.33715903330005</v>
          </cell>
          <cell r="L4841">
            <v>11817.433226648</v>
          </cell>
          <cell r="M4841">
            <v>0</v>
          </cell>
          <cell r="N4841">
            <v>635.33715903330005</v>
          </cell>
          <cell r="O4841">
            <v>635.33715903330005</v>
          </cell>
          <cell r="P4841">
            <v>0</v>
          </cell>
          <cell r="Q4841">
            <v>0</v>
          </cell>
          <cell r="R4841">
            <v>-20</v>
          </cell>
        </row>
        <row r="4842">
          <cell r="E4842" t="str">
            <v>SHT0002777</v>
          </cell>
          <cell r="F4842" t="str">
            <v>主驾底座模块化总成</v>
          </cell>
          <cell r="G4842" t="str">
            <v>H468100000280</v>
          </cell>
          <cell r="H4842" t="str">
            <v>EA</v>
          </cell>
          <cell r="I4842">
            <v>0</v>
          </cell>
          <cell r="J4842">
            <v>561.85054922619997</v>
          </cell>
          <cell r="K4842">
            <v>561.85054922619997</v>
          </cell>
          <cell r="L4842">
            <v>0</v>
          </cell>
          <cell r="M4842">
            <v>6</v>
          </cell>
          <cell r="N4842">
            <v>533.90965903330004</v>
          </cell>
          <cell r="O4842">
            <v>561.85054922619997</v>
          </cell>
          <cell r="P4842">
            <v>-27.9408901929</v>
          </cell>
          <cell r="Q4842">
            <v>3203.4579541998</v>
          </cell>
          <cell r="R4842">
            <v>-6</v>
          </cell>
        </row>
        <row r="4843">
          <cell r="E4843" t="str">
            <v>SHT0002789</v>
          </cell>
          <cell r="F4843" t="str">
            <v>旋转轴支架</v>
          </cell>
          <cell r="H4843" t="str">
            <v>EA</v>
          </cell>
          <cell r="I4843">
            <v>4552</v>
          </cell>
          <cell r="J4843">
            <v>1.7049907465</v>
          </cell>
          <cell r="K4843">
            <v>1.8079246200000001</v>
          </cell>
          <cell r="L4843">
            <v>7761.1178780680002</v>
          </cell>
          <cell r="M4843">
            <v>9392</v>
          </cell>
          <cell r="N4843">
            <v>1.7616807320000001</v>
          </cell>
          <cell r="O4843">
            <v>1.8079246200000001</v>
          </cell>
          <cell r="P4843">
            <v>-4.6243887999999997E-2</v>
          </cell>
          <cell r="Q4843">
            <v>16545.705434944</v>
          </cell>
          <cell r="R4843">
            <v>-5932</v>
          </cell>
        </row>
        <row r="4844">
          <cell r="E4844" t="str">
            <v>SHT0010033</v>
          </cell>
          <cell r="F4844" t="str">
            <v>主驾底座模块化总成</v>
          </cell>
          <cell r="G4844" t="str">
            <v>H6标准悬挂座椅</v>
          </cell>
          <cell r="H4844" t="str">
            <v>EA</v>
          </cell>
          <cell r="I4844">
            <v>2012</v>
          </cell>
          <cell r="J4844">
            <v>852.71977851420002</v>
          </cell>
          <cell r="K4844">
            <v>913.07604981110001</v>
          </cell>
          <cell r="L4844">
            <v>1715672.1943705699</v>
          </cell>
          <cell r="M4844">
            <v>161</v>
          </cell>
          <cell r="N4844">
            <v>788.27539601839999</v>
          </cell>
          <cell r="O4844">
            <v>913.07604981110001</v>
          </cell>
          <cell r="P4844">
            <v>-124.8006537927</v>
          </cell>
          <cell r="Q4844">
            <v>126912.338758962</v>
          </cell>
          <cell r="R4844">
            <v>-15</v>
          </cell>
        </row>
        <row r="4845">
          <cell r="E4845" t="str">
            <v>SHT0010038</v>
          </cell>
          <cell r="F4845" t="str">
            <v>坐盆钣金</v>
          </cell>
          <cell r="G4845" t="str">
            <v>H6</v>
          </cell>
          <cell r="H4845" t="str">
            <v>EA</v>
          </cell>
          <cell r="I4845">
            <v>208</v>
          </cell>
          <cell r="J4845">
            <v>13.472228637500001</v>
          </cell>
          <cell r="K4845">
            <v>14.533530880000001</v>
          </cell>
          <cell r="L4845">
            <v>2802.2235565999999</v>
          </cell>
          <cell r="M4845">
            <v>407</v>
          </cell>
          <cell r="N4845">
            <v>13.9236093529</v>
          </cell>
          <cell r="O4845">
            <v>14.533530880000001</v>
          </cell>
          <cell r="P4845">
            <v>-0.60992152710000003</v>
          </cell>
          <cell r="Q4845">
            <v>5666.9090066302997</v>
          </cell>
          <cell r="R4845">
            <v>-144</v>
          </cell>
        </row>
        <row r="4846">
          <cell r="E4846" t="str">
            <v>SHT0010047</v>
          </cell>
          <cell r="F4846" t="str">
            <v>内绞架前滚轮轴</v>
          </cell>
          <cell r="G4846" t="str">
            <v>H6</v>
          </cell>
          <cell r="H4846" t="str">
            <v>EA</v>
          </cell>
          <cell r="I4846">
            <v>0</v>
          </cell>
          <cell r="J4846">
            <v>5.31</v>
          </cell>
          <cell r="K4846">
            <v>5.31</v>
          </cell>
          <cell r="L4846">
            <v>0</v>
          </cell>
          <cell r="M4846">
            <v>320</v>
          </cell>
          <cell r="N4846">
            <v>5.31</v>
          </cell>
          <cell r="O4846">
            <v>5.31</v>
          </cell>
          <cell r="P4846">
            <v>0</v>
          </cell>
          <cell r="Q4846">
            <v>1699.2</v>
          </cell>
          <cell r="R4846">
            <v>-320</v>
          </cell>
        </row>
        <row r="4847">
          <cell r="E4847" t="str">
            <v>SHT0010049</v>
          </cell>
          <cell r="F4847" t="str">
            <v>内绞架后转轴</v>
          </cell>
          <cell r="G4847" t="str">
            <v>H6</v>
          </cell>
          <cell r="H4847" t="str">
            <v>EA</v>
          </cell>
          <cell r="I4847">
            <v>0</v>
          </cell>
          <cell r="J4847">
            <v>5.31</v>
          </cell>
          <cell r="K4847">
            <v>5.31</v>
          </cell>
          <cell r="L4847">
            <v>0</v>
          </cell>
          <cell r="M4847">
            <v>320</v>
          </cell>
          <cell r="N4847">
            <v>5.31</v>
          </cell>
          <cell r="O4847">
            <v>5.31</v>
          </cell>
          <cell r="P4847">
            <v>0</v>
          </cell>
          <cell r="Q4847">
            <v>1699.2</v>
          </cell>
          <cell r="R4847">
            <v>-320</v>
          </cell>
        </row>
        <row r="4848">
          <cell r="E4848" t="str">
            <v>SHT0010050</v>
          </cell>
          <cell r="F4848" t="str">
            <v>内绞架支撑钣金</v>
          </cell>
          <cell r="G4848" t="str">
            <v>H6</v>
          </cell>
          <cell r="H4848" t="str">
            <v>EA</v>
          </cell>
          <cell r="I4848">
            <v>709</v>
          </cell>
          <cell r="J4848">
            <v>6.0895936466</v>
          </cell>
          <cell r="K4848">
            <v>6.5109300000000001</v>
          </cell>
          <cell r="L4848">
            <v>4317.5218954394004</v>
          </cell>
          <cell r="M4848">
            <v>2189</v>
          </cell>
          <cell r="N4848">
            <v>7.9325197721</v>
          </cell>
          <cell r="O4848">
            <v>6.5109300000000001</v>
          </cell>
          <cell r="P4848">
            <v>1.4215897720999999</v>
          </cell>
          <cell r="Q4848">
            <v>17364.285781126899</v>
          </cell>
          <cell r="R4848">
            <v>-324</v>
          </cell>
        </row>
        <row r="4849">
          <cell r="E4849" t="str">
            <v>SHT0010051</v>
          </cell>
          <cell r="F4849" t="str">
            <v>气囊支撑钣金</v>
          </cell>
          <cell r="G4849" t="str">
            <v>H6</v>
          </cell>
          <cell r="H4849" t="str">
            <v>EA</v>
          </cell>
          <cell r="I4849">
            <v>1379</v>
          </cell>
          <cell r="J4849">
            <v>6.7372158460999998</v>
          </cell>
          <cell r="K4849">
            <v>7.2127400000000002</v>
          </cell>
          <cell r="L4849">
            <v>9290.6206517719002</v>
          </cell>
          <cell r="M4849">
            <v>0</v>
          </cell>
          <cell r="N4849">
            <v>5.9192557729999997</v>
          </cell>
          <cell r="O4849">
            <v>7.2127400000000002</v>
          </cell>
          <cell r="P4849">
            <v>-1.293484227</v>
          </cell>
          <cell r="Q4849">
            <v>0</v>
          </cell>
          <cell r="R4849">
            <v>-162</v>
          </cell>
        </row>
        <row r="4850">
          <cell r="E4850" t="str">
            <v>SHT0010052</v>
          </cell>
          <cell r="F4850" t="str">
            <v>阻尼器上固定钣金</v>
          </cell>
          <cell r="G4850" t="str">
            <v>H6</v>
          </cell>
          <cell r="H4850" t="str">
            <v>EA</v>
          </cell>
          <cell r="I4850">
            <v>0</v>
          </cell>
          <cell r="J4850">
            <v>1.6195999999999999</v>
          </cell>
          <cell r="K4850">
            <v>1.6195999999999999</v>
          </cell>
          <cell r="L4850">
            <v>0</v>
          </cell>
          <cell r="M4850">
            <v>500</v>
          </cell>
          <cell r="N4850">
            <v>1.54473719</v>
          </cell>
          <cell r="O4850">
            <v>1.6195999999999999</v>
          </cell>
          <cell r="P4850">
            <v>-7.4862810000000002E-2</v>
          </cell>
          <cell r="Q4850">
            <v>772.36859500000003</v>
          </cell>
          <cell r="R4850">
            <v>-324</v>
          </cell>
        </row>
        <row r="4851">
          <cell r="E4851" t="str">
            <v>SHT0010054</v>
          </cell>
          <cell r="F4851" t="str">
            <v>VDC阀上固定轴</v>
          </cell>
          <cell r="G4851" t="str">
            <v>H6</v>
          </cell>
          <cell r="H4851" t="str">
            <v>EA</v>
          </cell>
          <cell r="I4851">
            <v>124</v>
          </cell>
          <cell r="J4851">
            <v>2.4500034763</v>
          </cell>
          <cell r="K4851">
            <v>2.6549999999999998</v>
          </cell>
          <cell r="L4851">
            <v>303.80043106120002</v>
          </cell>
          <cell r="M4851">
            <v>0</v>
          </cell>
          <cell r="N4851">
            <v>2.6549999999999998</v>
          </cell>
          <cell r="O4851">
            <v>2.6549999999999998</v>
          </cell>
          <cell r="P4851">
            <v>0</v>
          </cell>
          <cell r="Q4851">
            <v>0</v>
          </cell>
          <cell r="R4851">
            <v>-124</v>
          </cell>
        </row>
        <row r="4852">
          <cell r="E4852" t="str">
            <v>SHT0010057</v>
          </cell>
          <cell r="F4852" t="str">
            <v>外绞架支撑钣金</v>
          </cell>
          <cell r="G4852" t="str">
            <v>H6</v>
          </cell>
          <cell r="H4852" t="str">
            <v>EA</v>
          </cell>
          <cell r="I4852">
            <v>1626</v>
          </cell>
          <cell r="J4852">
            <v>10.049639278600001</v>
          </cell>
          <cell r="K4852">
            <v>10.8023203</v>
          </cell>
          <cell r="L4852">
            <v>16340.713467003599</v>
          </cell>
          <cell r="M4852">
            <v>0</v>
          </cell>
          <cell r="N4852">
            <v>10.3857679688</v>
          </cell>
          <cell r="O4852">
            <v>10.8023203</v>
          </cell>
          <cell r="P4852">
            <v>-0.41655233120000001</v>
          </cell>
          <cell r="Q4852">
            <v>0</v>
          </cell>
          <cell r="R4852">
            <v>-324</v>
          </cell>
        </row>
        <row r="4853">
          <cell r="E4853" t="str">
            <v>SHT0010058</v>
          </cell>
          <cell r="F4853" t="str">
            <v>外绞架旋转轴</v>
          </cell>
          <cell r="G4853" t="str">
            <v>H6</v>
          </cell>
          <cell r="H4853" t="str">
            <v>EA</v>
          </cell>
          <cell r="I4853">
            <v>116</v>
          </cell>
          <cell r="J4853">
            <v>4.0833391271000004</v>
          </cell>
          <cell r="K4853">
            <v>4.4249999999999998</v>
          </cell>
          <cell r="L4853">
            <v>473.6673387436</v>
          </cell>
          <cell r="M4853">
            <v>300</v>
          </cell>
          <cell r="N4853">
            <v>4.2204631178999996</v>
          </cell>
          <cell r="O4853">
            <v>4.4249999999999998</v>
          </cell>
          <cell r="P4853">
            <v>-0.20453688210000001</v>
          </cell>
          <cell r="Q4853">
            <v>1266.1389353699999</v>
          </cell>
          <cell r="R4853">
            <v>-324</v>
          </cell>
        </row>
        <row r="4854">
          <cell r="E4854" t="str">
            <v>SHT0010059</v>
          </cell>
          <cell r="F4854" t="str">
            <v>靠背调节角度限位片</v>
          </cell>
          <cell r="G4854" t="str">
            <v>H6</v>
          </cell>
          <cell r="H4854" t="str">
            <v>EA</v>
          </cell>
          <cell r="I4854">
            <v>178</v>
          </cell>
          <cell r="J4854">
            <v>0.39559943139999998</v>
          </cell>
          <cell r="K4854">
            <v>0.42870000000000003</v>
          </cell>
          <cell r="L4854">
            <v>70.416698789199998</v>
          </cell>
          <cell r="M4854">
            <v>400</v>
          </cell>
          <cell r="N4854">
            <v>0.40888418949999999</v>
          </cell>
          <cell r="O4854">
            <v>0.42870000000000003</v>
          </cell>
          <cell r="P4854">
            <v>-1.9815810499999999E-2</v>
          </cell>
          <cell r="Q4854">
            <v>163.55367580000001</v>
          </cell>
          <cell r="R4854">
            <v>-466</v>
          </cell>
        </row>
        <row r="4855">
          <cell r="E4855" t="str">
            <v>SHT0010060</v>
          </cell>
          <cell r="F4855" t="str">
            <v>安全带上支撑钢丝</v>
          </cell>
          <cell r="G4855" t="str">
            <v>H6主驾</v>
          </cell>
          <cell r="H4855" t="str">
            <v>EA</v>
          </cell>
          <cell r="I4855">
            <v>86</v>
          </cell>
          <cell r="J4855">
            <v>0.6579482029</v>
          </cell>
          <cell r="K4855">
            <v>0.71299999999999997</v>
          </cell>
          <cell r="L4855">
            <v>56.583545449399999</v>
          </cell>
          <cell r="M4855">
            <v>200</v>
          </cell>
          <cell r="N4855">
            <v>0.68004298370000005</v>
          </cell>
          <cell r="O4855">
            <v>0.71299999999999997</v>
          </cell>
          <cell r="P4855">
            <v>-3.2957016300000003E-2</v>
          </cell>
          <cell r="Q4855">
            <v>136.00859674</v>
          </cell>
          <cell r="R4855">
            <v>-199</v>
          </cell>
        </row>
        <row r="4856">
          <cell r="E4856" t="str">
            <v>SHT0010064</v>
          </cell>
          <cell r="F4856" t="str">
            <v>靠背骨架侧边板</v>
          </cell>
          <cell r="G4856" t="str">
            <v>H6</v>
          </cell>
          <cell r="H4856" t="str">
            <v>EA</v>
          </cell>
          <cell r="I4856">
            <v>2415</v>
          </cell>
          <cell r="J4856">
            <v>8.1276396769999995</v>
          </cell>
          <cell r="K4856">
            <v>8.70838</v>
          </cell>
          <cell r="L4856">
            <v>19628.249819954999</v>
          </cell>
          <cell r="M4856">
            <v>0</v>
          </cell>
          <cell r="N4856">
            <v>8.3990666015999995</v>
          </cell>
          <cell r="O4856">
            <v>8.70838</v>
          </cell>
          <cell r="P4856">
            <v>-0.30931339839999999</v>
          </cell>
          <cell r="Q4856">
            <v>0</v>
          </cell>
          <cell r="R4856">
            <v>-526</v>
          </cell>
        </row>
        <row r="4857">
          <cell r="E4857" t="str">
            <v>SHT0010066</v>
          </cell>
          <cell r="F4857" t="str">
            <v>横衬板</v>
          </cell>
          <cell r="G4857" t="str">
            <v>H6</v>
          </cell>
          <cell r="H4857" t="str">
            <v>EA</v>
          </cell>
          <cell r="I4857">
            <v>160</v>
          </cell>
          <cell r="J4857">
            <v>0.39853439499999999</v>
          </cell>
          <cell r="K4857">
            <v>0.40963398000000001</v>
          </cell>
          <cell r="L4857">
            <v>63.765503199999998</v>
          </cell>
          <cell r="M4857">
            <v>410</v>
          </cell>
          <cell r="N4857">
            <v>0.41160081770000001</v>
          </cell>
          <cell r="O4857">
            <v>0.40963398000000001</v>
          </cell>
          <cell r="P4857">
            <v>1.9668377000000002E-3</v>
          </cell>
          <cell r="Q4857">
            <v>168.75633525699999</v>
          </cell>
          <cell r="R4857">
            <v>-130</v>
          </cell>
        </row>
        <row r="4858">
          <cell r="E4858" t="str">
            <v>SHT0010067</v>
          </cell>
          <cell r="F4858" t="str">
            <v>减震器上框左右支架</v>
          </cell>
          <cell r="G4858" t="str">
            <v>H6</v>
          </cell>
          <cell r="H4858" t="str">
            <v>EA</v>
          </cell>
          <cell r="I4858">
            <v>1155</v>
          </cell>
          <cell r="J4858">
            <v>5.3238074216999998</v>
          </cell>
          <cell r="K4858">
            <v>5.7033155200000003</v>
          </cell>
          <cell r="L4858">
            <v>6148.9975720635002</v>
          </cell>
          <cell r="M4858">
            <v>1194</v>
          </cell>
          <cell r="N4858">
            <v>5.5015532510999998</v>
          </cell>
          <cell r="O4858">
            <v>5.7033155200000003</v>
          </cell>
          <cell r="P4858">
            <v>-0.20176226890000001</v>
          </cell>
          <cell r="Q4858">
            <v>6568.8545818133998</v>
          </cell>
          <cell r="R4858">
            <v>-843</v>
          </cell>
        </row>
        <row r="4859">
          <cell r="E4859" t="str">
            <v>SHT0010068</v>
          </cell>
          <cell r="F4859" t="str">
            <v>固定加强板焊接总成</v>
          </cell>
          <cell r="G4859" t="str">
            <v>H6右侧扶手</v>
          </cell>
          <cell r="H4859" t="str">
            <v>EA</v>
          </cell>
          <cell r="I4859">
            <v>188</v>
          </cell>
          <cell r="J4859">
            <v>3.5158241976000002</v>
          </cell>
          <cell r="K4859">
            <v>3.81</v>
          </cell>
          <cell r="L4859">
            <v>660.97494914879996</v>
          </cell>
          <cell r="M4859">
            <v>0</v>
          </cell>
          <cell r="N4859">
            <v>3.6338902778</v>
          </cell>
          <cell r="O4859">
            <v>3.81</v>
          </cell>
          <cell r="P4859">
            <v>-0.17610972220000001</v>
          </cell>
          <cell r="Q4859">
            <v>0</v>
          </cell>
          <cell r="R4859">
            <v>0</v>
          </cell>
        </row>
        <row r="4860">
          <cell r="E4860" t="str">
            <v>SHT0010069</v>
          </cell>
          <cell r="F4860" t="str">
            <v>蜗簧下固定钣金</v>
          </cell>
          <cell r="G4860" t="str">
            <v>H6</v>
          </cell>
          <cell r="H4860" t="str">
            <v>EA</v>
          </cell>
          <cell r="I4860">
            <v>427</v>
          </cell>
          <cell r="J4860">
            <v>0.39366157550000003</v>
          </cell>
          <cell r="K4860">
            <v>0.42659999999999998</v>
          </cell>
          <cell r="L4860">
            <v>168.0934927385</v>
          </cell>
          <cell r="M4860">
            <v>204</v>
          </cell>
          <cell r="N4860">
            <v>0.40688125790000002</v>
          </cell>
          <cell r="O4860">
            <v>0.42659999999999998</v>
          </cell>
          <cell r="P4860">
            <v>-1.9718742099999999E-2</v>
          </cell>
          <cell r="Q4860">
            <v>83.003776611600003</v>
          </cell>
          <cell r="R4860">
            <v>-263</v>
          </cell>
        </row>
        <row r="4861">
          <cell r="E4861" t="str">
            <v>SHT0010070</v>
          </cell>
          <cell r="F4861" t="str">
            <v>扶手固定加强板1</v>
          </cell>
          <cell r="G4861" t="str">
            <v>H6</v>
          </cell>
          <cell r="H4861" t="str">
            <v>EA</v>
          </cell>
          <cell r="I4861">
            <v>191</v>
          </cell>
          <cell r="J4861">
            <v>6.7075607967000002</v>
          </cell>
          <cell r="K4861">
            <v>7.1361105399999998</v>
          </cell>
          <cell r="L4861">
            <v>1281.1441121697001</v>
          </cell>
          <cell r="M4861">
            <v>110</v>
          </cell>
          <cell r="N4861">
            <v>3.5575881197000001</v>
          </cell>
          <cell r="O4861">
            <v>7.1361105399999998</v>
          </cell>
          <cell r="P4861">
            <v>-3.5785224203000001</v>
          </cell>
          <cell r="Q4861">
            <v>391.33469316700001</v>
          </cell>
          <cell r="R4861">
            <v>-263</v>
          </cell>
        </row>
        <row r="4862">
          <cell r="E4862" t="str">
            <v>SHT0010073</v>
          </cell>
          <cell r="F4862" t="str">
            <v>安全带上固定钣金</v>
          </cell>
          <cell r="G4862" t="str">
            <v>H6</v>
          </cell>
          <cell r="H4862" t="str">
            <v>EA</v>
          </cell>
          <cell r="I4862">
            <v>1324</v>
          </cell>
          <cell r="J4862">
            <v>11.980142303499999</v>
          </cell>
          <cell r="K4862">
            <v>12.916598799999999</v>
          </cell>
          <cell r="L4862">
            <v>15861.708409834</v>
          </cell>
          <cell r="M4862">
            <v>0</v>
          </cell>
          <cell r="N4862">
            <v>12.381416763500001</v>
          </cell>
          <cell r="O4862">
            <v>12.916598799999999</v>
          </cell>
          <cell r="P4862">
            <v>-0.53518203649999996</v>
          </cell>
          <cell r="Q4862">
            <v>0</v>
          </cell>
          <cell r="R4862">
            <v>-66</v>
          </cell>
        </row>
        <row r="4863">
          <cell r="E4863" t="str">
            <v>SHT0010074</v>
          </cell>
          <cell r="F4863" t="str">
            <v>靠背侧翼支撑钢丝</v>
          </cell>
          <cell r="G4863" t="str">
            <v>H6</v>
          </cell>
          <cell r="H4863" t="str">
            <v>EA</v>
          </cell>
          <cell r="I4863">
            <v>388</v>
          </cell>
          <cell r="J4863">
            <v>1.0058394686000001</v>
          </cell>
          <cell r="K4863">
            <v>1.0900000000000001</v>
          </cell>
          <cell r="L4863">
            <v>390.26571381679997</v>
          </cell>
          <cell r="M4863">
            <v>200</v>
          </cell>
          <cell r="N4863">
            <v>1.0396169036</v>
          </cell>
          <cell r="O4863">
            <v>1.0900000000000001</v>
          </cell>
          <cell r="P4863">
            <v>-5.0383096400000001E-2</v>
          </cell>
          <cell r="Q4863">
            <v>207.92338072000001</v>
          </cell>
          <cell r="R4863">
            <v>-466</v>
          </cell>
        </row>
        <row r="4864">
          <cell r="E4864" t="str">
            <v>SHT0010076</v>
          </cell>
          <cell r="F4864" t="str">
            <v>靠背下U形管</v>
          </cell>
          <cell r="G4864" t="str">
            <v>H6</v>
          </cell>
          <cell r="H4864" t="str">
            <v>EA</v>
          </cell>
          <cell r="I4864">
            <v>229</v>
          </cell>
          <cell r="J4864">
            <v>6.6552118004</v>
          </cell>
          <cell r="K4864">
            <v>7.1606699999999996</v>
          </cell>
          <cell r="L4864">
            <v>1524.0435022915999</v>
          </cell>
          <cell r="M4864">
            <v>503</v>
          </cell>
          <cell r="N4864">
            <v>7.5124999946999997</v>
          </cell>
          <cell r="O4864">
            <v>7.1606699999999996</v>
          </cell>
          <cell r="P4864">
            <v>0.35182999469999998</v>
          </cell>
          <cell r="Q4864">
            <v>3778.7874973341</v>
          </cell>
          <cell r="R4864">
            <v>-263</v>
          </cell>
        </row>
        <row r="4865">
          <cell r="E4865" t="str">
            <v>SHT0010079</v>
          </cell>
          <cell r="F4865" t="str">
            <v>减震器下框左右支架钣金</v>
          </cell>
          <cell r="G4865" t="str">
            <v>H6</v>
          </cell>
          <cell r="H4865" t="str">
            <v>EA</v>
          </cell>
          <cell r="I4865">
            <v>1191</v>
          </cell>
          <cell r="J4865">
            <v>4.8685882214999996</v>
          </cell>
          <cell r="K4865">
            <v>5.2100072500000003</v>
          </cell>
          <cell r="L4865">
            <v>5798.4885718064997</v>
          </cell>
          <cell r="M4865">
            <v>529</v>
          </cell>
          <cell r="N4865">
            <v>5.0310471811999999</v>
          </cell>
          <cell r="O4865">
            <v>5.2100072500000003</v>
          </cell>
          <cell r="P4865">
            <v>-0.17896006880000001</v>
          </cell>
          <cell r="Q4865">
            <v>2661.4239588547998</v>
          </cell>
          <cell r="R4865">
            <v>-491</v>
          </cell>
        </row>
        <row r="4866">
          <cell r="E4866" t="str">
            <v>SHT0010080</v>
          </cell>
          <cell r="F4866" t="str">
            <v>气囊下支撑板金</v>
          </cell>
          <cell r="G4866" t="str">
            <v>H6</v>
          </cell>
          <cell r="H4866" t="str">
            <v>EA</v>
          </cell>
          <cell r="I4866">
            <v>944</v>
          </cell>
          <cell r="J4866">
            <v>10.8913634099</v>
          </cell>
          <cell r="K4866">
            <v>11.669980000000001</v>
          </cell>
          <cell r="L4866">
            <v>10281.4470589456</v>
          </cell>
          <cell r="M4866">
            <v>0</v>
          </cell>
          <cell r="N4866">
            <v>11.2551245317</v>
          </cell>
          <cell r="O4866">
            <v>11.669980000000001</v>
          </cell>
          <cell r="P4866">
            <v>-0.41485546829999997</v>
          </cell>
          <cell r="Q4866">
            <v>0</v>
          </cell>
          <cell r="R4866">
            <v>-165</v>
          </cell>
        </row>
        <row r="4867">
          <cell r="E4867" t="str">
            <v>SHT0010081</v>
          </cell>
          <cell r="F4867" t="str">
            <v>靠背板支撑钢丝1</v>
          </cell>
          <cell r="G4867" t="str">
            <v>H6</v>
          </cell>
          <cell r="H4867" t="str">
            <v>EA</v>
          </cell>
          <cell r="I4867">
            <v>162</v>
          </cell>
          <cell r="J4867">
            <v>0.61826829719999998</v>
          </cell>
          <cell r="K4867">
            <v>0.67</v>
          </cell>
          <cell r="L4867">
            <v>100.1594641464</v>
          </cell>
          <cell r="M4867">
            <v>500</v>
          </cell>
          <cell r="N4867">
            <v>0.63903057379999995</v>
          </cell>
          <cell r="O4867">
            <v>0.67</v>
          </cell>
          <cell r="P4867">
            <v>-3.09694262E-2</v>
          </cell>
          <cell r="Q4867">
            <v>319.51528689999998</v>
          </cell>
          <cell r="R4867">
            <v>-526</v>
          </cell>
        </row>
        <row r="4868">
          <cell r="E4868" t="str">
            <v>SHT0010120</v>
          </cell>
          <cell r="F4868" t="str">
            <v>座框左侧外边板</v>
          </cell>
          <cell r="G4868" t="str">
            <v>H6</v>
          </cell>
          <cell r="H4868" t="str">
            <v>EA</v>
          </cell>
          <cell r="I4868">
            <v>1335</v>
          </cell>
          <cell r="J4868">
            <v>8.6127394761999998</v>
          </cell>
          <cell r="K4868">
            <v>9.2006992000000007</v>
          </cell>
          <cell r="L4868">
            <v>11498.007200726999</v>
          </cell>
          <cell r="M4868">
            <v>0</v>
          </cell>
          <cell r="N4868">
            <v>8.8999813577999998</v>
          </cell>
          <cell r="O4868">
            <v>9.2006992000000007</v>
          </cell>
          <cell r="P4868">
            <v>-0.30071784219999997</v>
          </cell>
          <cell r="Q4868">
            <v>0</v>
          </cell>
          <cell r="R4868">
            <v>-228</v>
          </cell>
        </row>
        <row r="4869">
          <cell r="E4869" t="str">
            <v>SHT0010121</v>
          </cell>
          <cell r="F4869" t="str">
            <v>座框左侧内边板</v>
          </cell>
          <cell r="G4869" t="str">
            <v>H6</v>
          </cell>
          <cell r="H4869" t="str">
            <v>EA</v>
          </cell>
          <cell r="I4869">
            <v>1137</v>
          </cell>
          <cell r="J4869">
            <v>3.2535690437000002</v>
          </cell>
          <cell r="K4869">
            <v>3.4376097400000001</v>
          </cell>
          <cell r="L4869">
            <v>3699.3080026869002</v>
          </cell>
          <cell r="M4869">
            <v>0</v>
          </cell>
          <cell r="N4869">
            <v>3.3614766031999999</v>
          </cell>
          <cell r="O4869">
            <v>3.4376097400000001</v>
          </cell>
          <cell r="P4869">
            <v>-7.6133136800000001E-2</v>
          </cell>
          <cell r="Q4869">
            <v>0</v>
          </cell>
          <cell r="R4869">
            <v>-228</v>
          </cell>
        </row>
        <row r="4870">
          <cell r="E4870" t="str">
            <v>SHT0010122</v>
          </cell>
          <cell r="F4870" t="str">
            <v>座框旋转螺栓轴套</v>
          </cell>
          <cell r="G4870" t="str">
            <v>H6</v>
          </cell>
          <cell r="H4870" t="str">
            <v>EA</v>
          </cell>
          <cell r="I4870">
            <v>288</v>
          </cell>
          <cell r="J4870">
            <v>1.8751062386999999</v>
          </cell>
          <cell r="K4870">
            <v>2.032</v>
          </cell>
          <cell r="L4870">
            <v>540.03059674559995</v>
          </cell>
          <cell r="M4870">
            <v>200</v>
          </cell>
          <cell r="N4870">
            <v>1.9380748148</v>
          </cell>
          <cell r="O4870">
            <v>2.032</v>
          </cell>
          <cell r="P4870">
            <v>-9.3925185199999997E-2</v>
          </cell>
          <cell r="Q4870">
            <v>387.61496296000001</v>
          </cell>
          <cell r="R4870">
            <v>-456</v>
          </cell>
        </row>
        <row r="4871">
          <cell r="E4871" t="str">
            <v>SHT0010124</v>
          </cell>
          <cell r="F4871" t="str">
            <v>座框右侧外边板</v>
          </cell>
          <cell r="G4871" t="str">
            <v>H6</v>
          </cell>
          <cell r="H4871" t="str">
            <v>EA</v>
          </cell>
          <cell r="I4871">
            <v>1411</v>
          </cell>
          <cell r="J4871">
            <v>8.6127394761999998</v>
          </cell>
          <cell r="K4871">
            <v>9.2006992000000007</v>
          </cell>
          <cell r="L4871">
            <v>12152.5754009182</v>
          </cell>
          <cell r="M4871">
            <v>0</v>
          </cell>
          <cell r="N4871">
            <v>8.8999813577999998</v>
          </cell>
          <cell r="O4871">
            <v>9.2006992000000007</v>
          </cell>
          <cell r="P4871">
            <v>-0.30071784219999997</v>
          </cell>
          <cell r="Q4871">
            <v>0</v>
          </cell>
          <cell r="R4871">
            <v>-228</v>
          </cell>
        </row>
        <row r="4872">
          <cell r="E4872" t="str">
            <v>SHT0010125</v>
          </cell>
          <cell r="F4872" t="str">
            <v>座框右侧内边板</v>
          </cell>
          <cell r="G4872" t="str">
            <v>H6</v>
          </cell>
          <cell r="H4872" t="str">
            <v>EA</v>
          </cell>
          <cell r="I4872">
            <v>1125</v>
          </cell>
          <cell r="J4872">
            <v>3.2535690437000002</v>
          </cell>
          <cell r="K4872">
            <v>3.4376097400000001</v>
          </cell>
          <cell r="L4872">
            <v>3660.2651741625</v>
          </cell>
          <cell r="M4872">
            <v>0</v>
          </cell>
          <cell r="N4872">
            <v>3.3614766031999999</v>
          </cell>
          <cell r="O4872">
            <v>3.4376097400000001</v>
          </cell>
          <cell r="P4872">
            <v>-7.6133136800000001E-2</v>
          </cell>
          <cell r="Q4872">
            <v>0</v>
          </cell>
          <cell r="R4872">
            <v>-228</v>
          </cell>
        </row>
        <row r="4873">
          <cell r="E4873" t="str">
            <v>SHT0010128</v>
          </cell>
          <cell r="F4873" t="str">
            <v>仰角锁止齿板</v>
          </cell>
          <cell r="G4873" t="str">
            <v>H6</v>
          </cell>
          <cell r="H4873" t="str">
            <v>EA</v>
          </cell>
          <cell r="I4873">
            <v>34</v>
          </cell>
          <cell r="J4873">
            <v>3.2297597615</v>
          </cell>
          <cell r="K4873">
            <v>3.5</v>
          </cell>
          <cell r="L4873">
            <v>109.811831891</v>
          </cell>
          <cell r="M4873">
            <v>200</v>
          </cell>
          <cell r="N4873">
            <v>3.3382194153000002</v>
          </cell>
          <cell r="O4873">
            <v>3.5</v>
          </cell>
          <cell r="P4873">
            <v>-0.16178058470000001</v>
          </cell>
          <cell r="Q4873">
            <v>667.64388306000001</v>
          </cell>
          <cell r="R4873">
            <v>-199</v>
          </cell>
        </row>
        <row r="4874">
          <cell r="E4874" t="str">
            <v>SHT0010132</v>
          </cell>
          <cell r="F4874" t="str">
            <v>座框前连接板</v>
          </cell>
          <cell r="G4874" t="str">
            <v>H6</v>
          </cell>
          <cell r="H4874" t="str">
            <v>EA</v>
          </cell>
          <cell r="I4874">
            <v>552</v>
          </cell>
          <cell r="J4874">
            <v>8.3773085962000007</v>
          </cell>
          <cell r="K4874">
            <v>8.9789391999999992</v>
          </cell>
          <cell r="L4874">
            <v>4624.2743451023998</v>
          </cell>
          <cell r="M4874">
            <v>1005</v>
          </cell>
          <cell r="N4874">
            <v>8.6571197371000004</v>
          </cell>
          <cell r="O4874">
            <v>8.9789391999999992</v>
          </cell>
          <cell r="P4874">
            <v>-0.32181946290000002</v>
          </cell>
          <cell r="Q4874">
            <v>8700.4053357854991</v>
          </cell>
          <cell r="R4874">
            <v>-228</v>
          </cell>
        </row>
        <row r="4875">
          <cell r="E4875" t="str">
            <v>SHT0010133</v>
          </cell>
          <cell r="F4875" t="str">
            <v>座框后固定管</v>
          </cell>
          <cell r="G4875" t="str">
            <v>H6</v>
          </cell>
          <cell r="H4875" t="str">
            <v>EA</v>
          </cell>
          <cell r="I4875">
            <v>467</v>
          </cell>
          <cell r="J4875">
            <v>1.7448716027</v>
          </cell>
          <cell r="K4875">
            <v>1.8700119399999999</v>
          </cell>
          <cell r="L4875">
            <v>814.8550384609</v>
          </cell>
          <cell r="M4875">
            <v>0</v>
          </cell>
          <cell r="N4875">
            <v>1.8031698978999999</v>
          </cell>
          <cell r="O4875">
            <v>1.8700119399999999</v>
          </cell>
          <cell r="P4875">
            <v>-6.6842042099999999E-2</v>
          </cell>
          <cell r="Q4875">
            <v>0</v>
          </cell>
          <cell r="R4875">
            <v>-228</v>
          </cell>
        </row>
        <row r="4876">
          <cell r="E4876" t="str">
            <v>SHT0010134</v>
          </cell>
          <cell r="F4876" t="str">
            <v>坐盆延伸固定钣金</v>
          </cell>
          <cell r="G4876" t="str">
            <v>H6</v>
          </cell>
          <cell r="H4876" t="str">
            <v>EA</v>
          </cell>
          <cell r="I4876">
            <v>253</v>
          </cell>
          <cell r="J4876">
            <v>0.3740061804</v>
          </cell>
          <cell r="K4876">
            <v>0.40529999999999999</v>
          </cell>
          <cell r="L4876">
            <v>94.623563641199993</v>
          </cell>
          <cell r="M4876">
            <v>200</v>
          </cell>
          <cell r="N4876">
            <v>0.40529999999999999</v>
          </cell>
          <cell r="O4876">
            <v>0.40529999999999999</v>
          </cell>
          <cell r="P4876">
            <v>0</v>
          </cell>
          <cell r="Q4876">
            <v>81.06</v>
          </cell>
          <cell r="R4876">
            <v>-453</v>
          </cell>
        </row>
        <row r="4877">
          <cell r="E4877" t="str">
            <v>SHT0010136</v>
          </cell>
          <cell r="F4877" t="str">
            <v>坐盆调节限位钣金</v>
          </cell>
          <cell r="G4877" t="str">
            <v>H6</v>
          </cell>
          <cell r="H4877" t="str">
            <v>EA</v>
          </cell>
          <cell r="I4877">
            <v>210</v>
          </cell>
          <cell r="J4877">
            <v>0.69319872370000002</v>
          </cell>
          <cell r="K4877">
            <v>0.75119999999999998</v>
          </cell>
          <cell r="L4877">
            <v>145.57173197700001</v>
          </cell>
          <cell r="M4877">
            <v>0</v>
          </cell>
          <cell r="N4877">
            <v>0.75119999999999998</v>
          </cell>
          <cell r="O4877">
            <v>0.75119999999999998</v>
          </cell>
          <cell r="P4877">
            <v>0</v>
          </cell>
          <cell r="Q4877">
            <v>0</v>
          </cell>
          <cell r="R4877">
            <v>-210</v>
          </cell>
        </row>
        <row r="4878">
          <cell r="E4878" t="str">
            <v>SHT0010191</v>
          </cell>
          <cell r="F4878" t="str">
            <v>蜗簧固定钣金片1</v>
          </cell>
          <cell r="G4878" t="str">
            <v>H6</v>
          </cell>
          <cell r="H4878" t="str">
            <v>EA</v>
          </cell>
          <cell r="I4878">
            <v>809</v>
          </cell>
          <cell r="J4878">
            <v>2.7385981906999999</v>
          </cell>
          <cell r="K4878">
            <v>2.88829</v>
          </cell>
          <cell r="L4878">
            <v>2215.5259362762999</v>
          </cell>
          <cell r="M4878">
            <v>565</v>
          </cell>
          <cell r="N4878">
            <v>2.8293368346999999</v>
          </cell>
          <cell r="O4878">
            <v>2.88829</v>
          </cell>
          <cell r="P4878">
            <v>-5.8953165299999999E-2</v>
          </cell>
          <cell r="Q4878">
            <v>1598.5753116055</v>
          </cell>
          <cell r="R4878">
            <v>-127</v>
          </cell>
        </row>
        <row r="4879">
          <cell r="E4879" t="str">
            <v>SHT0010192</v>
          </cell>
          <cell r="F4879" t="str">
            <v>蜗簧固定钣金片2</v>
          </cell>
          <cell r="G4879" t="str">
            <v>H6</v>
          </cell>
          <cell r="H4879" t="str">
            <v>EA</v>
          </cell>
          <cell r="I4879">
            <v>454</v>
          </cell>
          <cell r="J4879">
            <v>0.32269913960000002</v>
          </cell>
          <cell r="K4879">
            <v>0.34970000000000001</v>
          </cell>
          <cell r="L4879">
            <v>146.5054093784</v>
          </cell>
          <cell r="M4879">
            <v>0</v>
          </cell>
          <cell r="N4879">
            <v>0.33353580840000002</v>
          </cell>
          <cell r="O4879">
            <v>0.34970000000000001</v>
          </cell>
          <cell r="P4879">
            <v>-1.6164191599999999E-2</v>
          </cell>
          <cell r="Q4879">
            <v>0</v>
          </cell>
          <cell r="R4879">
            <v>-263</v>
          </cell>
        </row>
        <row r="4880">
          <cell r="E4880" t="str">
            <v>SHT0010202</v>
          </cell>
          <cell r="F4880" t="str">
            <v>外绞架固定块</v>
          </cell>
          <cell r="G4880" t="str">
            <v>H6</v>
          </cell>
          <cell r="H4880" t="str">
            <v>EA</v>
          </cell>
          <cell r="I4880">
            <v>29</v>
          </cell>
          <cell r="J4880">
            <v>2.2885154881999998</v>
          </cell>
          <cell r="K4880">
            <v>2.48</v>
          </cell>
          <cell r="L4880">
            <v>66.366949157799993</v>
          </cell>
          <cell r="M4880">
            <v>408</v>
          </cell>
          <cell r="N4880">
            <v>2.3653669000000002</v>
          </cell>
          <cell r="O4880">
            <v>2.48</v>
          </cell>
          <cell r="P4880">
            <v>-0.1146331</v>
          </cell>
          <cell r="Q4880">
            <v>965.06969519999996</v>
          </cell>
          <cell r="R4880">
            <v>-398</v>
          </cell>
        </row>
        <row r="4881">
          <cell r="E4881" t="str">
            <v>SHT0010203</v>
          </cell>
          <cell r="F4881" t="str">
            <v>内绞架固定块</v>
          </cell>
          <cell r="G4881" t="str">
            <v>H6</v>
          </cell>
          <cell r="H4881" t="str">
            <v>EA</v>
          </cell>
          <cell r="I4881">
            <v>48</v>
          </cell>
          <cell r="J4881">
            <v>1.4672337202000001</v>
          </cell>
          <cell r="K4881">
            <v>1.59</v>
          </cell>
          <cell r="L4881">
            <v>70.427218569600001</v>
          </cell>
          <cell r="M4881">
            <v>403</v>
          </cell>
          <cell r="N4881">
            <v>1.5165053915</v>
          </cell>
          <cell r="O4881">
            <v>1.59</v>
          </cell>
          <cell r="P4881">
            <v>-7.3494608500000003E-2</v>
          </cell>
          <cell r="Q4881">
            <v>611.15167277449996</v>
          </cell>
          <cell r="R4881">
            <v>-398</v>
          </cell>
        </row>
        <row r="4882">
          <cell r="E4882" t="str">
            <v>SHT0010207</v>
          </cell>
          <cell r="F4882" t="str">
            <v>座框旋转轴轴套</v>
          </cell>
          <cell r="G4882" t="str">
            <v>H6</v>
          </cell>
          <cell r="H4882" t="str">
            <v>EA</v>
          </cell>
          <cell r="I4882">
            <v>298</v>
          </cell>
          <cell r="J4882">
            <v>1.2919039046</v>
          </cell>
          <cell r="K4882">
            <v>1.4</v>
          </cell>
          <cell r="L4882">
            <v>384.98736357080003</v>
          </cell>
          <cell r="M4882">
            <v>900</v>
          </cell>
          <cell r="N4882">
            <v>1.3352877661</v>
          </cell>
          <cell r="O4882">
            <v>1.4</v>
          </cell>
          <cell r="P4882">
            <v>-6.4712233899999999E-2</v>
          </cell>
          <cell r="Q4882">
            <v>1201.75898949</v>
          </cell>
          <cell r="R4882">
            <v>-843</v>
          </cell>
        </row>
        <row r="4883">
          <cell r="E4883" t="str">
            <v>SHT0010208</v>
          </cell>
          <cell r="F4883" t="str">
            <v>上框支架T型焊接螺母</v>
          </cell>
          <cell r="G4883" t="str">
            <v>H6减震器</v>
          </cell>
          <cell r="H4883" t="str">
            <v>EA</v>
          </cell>
          <cell r="I4883">
            <v>7309</v>
          </cell>
          <cell r="J4883">
            <v>0.49830579180000001</v>
          </cell>
          <cell r="K4883">
            <v>0.54</v>
          </cell>
          <cell r="L4883">
            <v>3642.1170322662001</v>
          </cell>
          <cell r="M4883">
            <v>0</v>
          </cell>
          <cell r="N4883">
            <v>0.51503956689999997</v>
          </cell>
          <cell r="O4883">
            <v>0.54</v>
          </cell>
          <cell r="P4883">
            <v>-2.4960433099999998E-2</v>
          </cell>
          <cell r="Q4883">
            <v>0</v>
          </cell>
          <cell r="R4883">
            <v>-843</v>
          </cell>
        </row>
        <row r="4884">
          <cell r="E4884" t="str">
            <v>SHT0010209</v>
          </cell>
          <cell r="F4884" t="str">
            <v>上框右侧加强板</v>
          </cell>
          <cell r="G4884" t="str">
            <v>H6</v>
          </cell>
          <cell r="H4884" t="str">
            <v>EA</v>
          </cell>
          <cell r="I4884">
            <v>639</v>
          </cell>
          <cell r="J4884">
            <v>2.5749145589000002</v>
          </cell>
          <cell r="K4884">
            <v>2.7355407600000001</v>
          </cell>
          <cell r="L4884">
            <v>1645.3704031371001</v>
          </cell>
          <cell r="M4884">
            <v>0</v>
          </cell>
          <cell r="N4884">
            <v>2.6605073359999998</v>
          </cell>
          <cell r="O4884">
            <v>2.7355407600000001</v>
          </cell>
          <cell r="P4884">
            <v>-7.5033424000000001E-2</v>
          </cell>
          <cell r="Q4884">
            <v>0</v>
          </cell>
          <cell r="R4884">
            <v>-117</v>
          </cell>
        </row>
        <row r="4885">
          <cell r="E4885" t="str">
            <v>SHT0010210</v>
          </cell>
          <cell r="F4885" t="str">
            <v>上框左侧加强板</v>
          </cell>
          <cell r="G4885" t="str">
            <v>H6</v>
          </cell>
          <cell r="H4885" t="str">
            <v>EA</v>
          </cell>
          <cell r="I4885">
            <v>650</v>
          </cell>
          <cell r="J4885">
            <v>2.5749145589000002</v>
          </cell>
          <cell r="K4885">
            <v>2.7355407600000001</v>
          </cell>
          <cell r="L4885">
            <v>1673.694463285</v>
          </cell>
          <cell r="M4885">
            <v>0</v>
          </cell>
          <cell r="N4885">
            <v>2.6605073359999998</v>
          </cell>
          <cell r="O4885">
            <v>2.7355407600000001</v>
          </cell>
          <cell r="P4885">
            <v>-7.5033424000000001E-2</v>
          </cell>
          <cell r="Q4885">
            <v>0</v>
          </cell>
          <cell r="R4885">
            <v>-198</v>
          </cell>
        </row>
        <row r="4886">
          <cell r="E4886" t="str">
            <v>SHT0010211</v>
          </cell>
          <cell r="F4886" t="str">
            <v>减震前横梁</v>
          </cell>
          <cell r="G4886" t="str">
            <v>H6</v>
          </cell>
          <cell r="H4886" t="str">
            <v>EA</v>
          </cell>
          <cell r="I4886">
            <v>1128</v>
          </cell>
          <cell r="J4886">
            <v>2.2452520530000002</v>
          </cell>
          <cell r="K4886">
            <v>2.3338016399999999</v>
          </cell>
          <cell r="L4886">
            <v>2532.6443157839999</v>
          </cell>
          <cell r="M4886">
            <v>0</v>
          </cell>
          <cell r="N4886">
            <v>2.3191405314</v>
          </cell>
          <cell r="O4886">
            <v>2.3338016399999999</v>
          </cell>
          <cell r="P4886">
            <v>-1.46611086E-2</v>
          </cell>
          <cell r="Q4886">
            <v>0</v>
          </cell>
          <cell r="R4886">
            <v>-224</v>
          </cell>
        </row>
        <row r="4887">
          <cell r="E4887" t="str">
            <v>SHT0010212</v>
          </cell>
          <cell r="F4887" t="str">
            <v>上框加强板</v>
          </cell>
          <cell r="G4887" t="str">
            <v>H6</v>
          </cell>
          <cell r="H4887" t="str">
            <v>EA</v>
          </cell>
          <cell r="I4887">
            <v>1406</v>
          </cell>
          <cell r="J4887">
            <v>1.7175961189</v>
          </cell>
          <cell r="K4887">
            <v>1.8064888299999999</v>
          </cell>
          <cell r="L4887">
            <v>2414.9401431734</v>
          </cell>
          <cell r="M4887">
            <v>0</v>
          </cell>
          <cell r="N4887">
            <v>1.7743989958999999</v>
          </cell>
          <cell r="O4887">
            <v>1.8064888299999999</v>
          </cell>
          <cell r="P4887">
            <v>-3.2089834099999999E-2</v>
          </cell>
          <cell r="Q4887">
            <v>0</v>
          </cell>
          <cell r="R4887">
            <v>-233</v>
          </cell>
        </row>
        <row r="4888">
          <cell r="E4888" t="str">
            <v>SHT0010215</v>
          </cell>
          <cell r="F4888" t="str">
            <v>减震器上框后横梁</v>
          </cell>
          <cell r="G4888" t="str">
            <v>H6</v>
          </cell>
          <cell r="H4888" t="str">
            <v>EA</v>
          </cell>
          <cell r="I4888">
            <v>1348</v>
          </cell>
          <cell r="J4888">
            <v>9.3364796972999997</v>
          </cell>
          <cell r="K4888">
            <v>10.018366</v>
          </cell>
          <cell r="L4888">
            <v>12585.5746319604</v>
          </cell>
          <cell r="M4888">
            <v>0</v>
          </cell>
          <cell r="N4888">
            <v>9.6485010869999996</v>
          </cell>
          <cell r="O4888">
            <v>10.018366</v>
          </cell>
          <cell r="P4888">
            <v>-0.36986491300000002</v>
          </cell>
          <cell r="Q4888">
            <v>0</v>
          </cell>
          <cell r="R4888">
            <v>0</v>
          </cell>
        </row>
        <row r="4889">
          <cell r="E4889" t="str">
            <v>SHT0010216</v>
          </cell>
          <cell r="F4889" t="str">
            <v>气囊下支撑钣金固定轴套</v>
          </cell>
          <cell r="G4889" t="str">
            <v>H6</v>
          </cell>
          <cell r="H4889" t="str">
            <v>EA</v>
          </cell>
          <cell r="I4889">
            <v>552</v>
          </cell>
          <cell r="J4889">
            <v>0.82774128749999998</v>
          </cell>
          <cell r="K4889">
            <v>0.89700000000000002</v>
          </cell>
          <cell r="L4889">
            <v>456.91319069999997</v>
          </cell>
          <cell r="M4889">
            <v>200</v>
          </cell>
          <cell r="N4889">
            <v>0.85553794729999999</v>
          </cell>
          <cell r="O4889">
            <v>0.89700000000000002</v>
          </cell>
          <cell r="P4889">
            <v>-4.1462052700000002E-2</v>
          </cell>
          <cell r="Q4889">
            <v>171.10758946000001</v>
          </cell>
          <cell r="R4889">
            <v>-330</v>
          </cell>
        </row>
        <row r="4890">
          <cell r="E4890" t="str">
            <v>SHT0010218</v>
          </cell>
          <cell r="F4890" t="str">
            <v>减震器连接异型螺母</v>
          </cell>
          <cell r="G4890" t="str">
            <v>H6</v>
          </cell>
          <cell r="H4890" t="str">
            <v>EA</v>
          </cell>
          <cell r="I4890">
            <v>24799</v>
          </cell>
          <cell r="J4890">
            <v>0.59981252709999999</v>
          </cell>
          <cell r="K4890">
            <v>0.65</v>
          </cell>
          <cell r="L4890">
            <v>14874.7508595529</v>
          </cell>
          <cell r="M4890">
            <v>0</v>
          </cell>
          <cell r="N4890">
            <v>0.61995503429999999</v>
          </cell>
          <cell r="O4890">
            <v>0.65</v>
          </cell>
          <cell r="P4890">
            <v>-3.0044965699999999E-2</v>
          </cell>
          <cell r="Q4890">
            <v>0</v>
          </cell>
          <cell r="R4890">
            <v>-2791</v>
          </cell>
        </row>
        <row r="4891">
          <cell r="E4891" t="str">
            <v>SHT0010219</v>
          </cell>
          <cell r="F4891" t="str">
            <v>仰角连接异型螺母</v>
          </cell>
          <cell r="G4891" t="str">
            <v>H6</v>
          </cell>
          <cell r="H4891" t="str">
            <v>EA</v>
          </cell>
          <cell r="I4891">
            <v>5541</v>
          </cell>
          <cell r="J4891">
            <v>0.65517983729999996</v>
          </cell>
          <cell r="K4891">
            <v>0.71</v>
          </cell>
          <cell r="L4891">
            <v>3630.3514784793001</v>
          </cell>
          <cell r="M4891">
            <v>1</v>
          </cell>
          <cell r="N4891">
            <v>0.67718165279999998</v>
          </cell>
          <cell r="O4891">
            <v>0.71</v>
          </cell>
          <cell r="P4891">
            <v>-3.28183472E-2</v>
          </cell>
          <cell r="Q4891">
            <v>0.67718165279999998</v>
          </cell>
          <cell r="R4891">
            <v>-398</v>
          </cell>
        </row>
        <row r="4892">
          <cell r="E4892" t="str">
            <v>SHT0010220</v>
          </cell>
          <cell r="F4892" t="str">
            <v>仰角连杆2</v>
          </cell>
          <cell r="G4892" t="str">
            <v>H6</v>
          </cell>
          <cell r="H4892" t="str">
            <v>EA</v>
          </cell>
          <cell r="I4892">
            <v>873</v>
          </cell>
          <cell r="J4892">
            <v>0.55238119809999997</v>
          </cell>
          <cell r="K4892">
            <v>0.59860000000000002</v>
          </cell>
          <cell r="L4892">
            <v>482.22878594129998</v>
          </cell>
          <cell r="M4892">
            <v>0</v>
          </cell>
          <cell r="N4892">
            <v>0.57093089770000005</v>
          </cell>
          <cell r="O4892">
            <v>0.59860000000000002</v>
          </cell>
          <cell r="P4892">
            <v>-2.7669102300000002E-2</v>
          </cell>
          <cell r="Q4892">
            <v>0</v>
          </cell>
          <cell r="R4892">
            <v>-866</v>
          </cell>
        </row>
        <row r="4893">
          <cell r="E4893" t="str">
            <v>SHT0010225</v>
          </cell>
          <cell r="F4893" t="str">
            <v>仰角连杆轴</v>
          </cell>
          <cell r="G4893" t="str">
            <v>H6</v>
          </cell>
          <cell r="H4893" t="str">
            <v>EA</v>
          </cell>
          <cell r="I4893">
            <v>288</v>
          </cell>
          <cell r="J4893">
            <v>0.44914884820000001</v>
          </cell>
          <cell r="K4893">
            <v>0.48673</v>
          </cell>
          <cell r="L4893">
            <v>129.35486828160001</v>
          </cell>
          <cell r="M4893">
            <v>366</v>
          </cell>
          <cell r="N4893">
            <v>0.48673</v>
          </cell>
          <cell r="O4893">
            <v>0.48673</v>
          </cell>
          <cell r="P4893">
            <v>0</v>
          </cell>
          <cell r="Q4893">
            <v>178.14318</v>
          </cell>
          <cell r="R4893">
            <v>-654</v>
          </cell>
        </row>
        <row r="4894">
          <cell r="E4894" t="str">
            <v>SHT0010226</v>
          </cell>
          <cell r="F4894" t="str">
            <v>仰角连杆3左侧钣金</v>
          </cell>
          <cell r="G4894" t="str">
            <v>H6</v>
          </cell>
          <cell r="H4894" t="str">
            <v>EA</v>
          </cell>
          <cell r="I4894">
            <v>292</v>
          </cell>
          <cell r="J4894">
            <v>1.4690792973</v>
          </cell>
          <cell r="K4894">
            <v>1.5920000000000001</v>
          </cell>
          <cell r="L4894">
            <v>428.9711548116</v>
          </cell>
          <cell r="M4894">
            <v>35</v>
          </cell>
          <cell r="N4894">
            <v>1.5920000000000001</v>
          </cell>
          <cell r="O4894">
            <v>1.5920000000000001</v>
          </cell>
          <cell r="P4894">
            <v>0</v>
          </cell>
          <cell r="Q4894">
            <v>55.72</v>
          </cell>
          <cell r="R4894">
            <v>-327</v>
          </cell>
        </row>
        <row r="4895">
          <cell r="E4895" t="str">
            <v>SHT0010227</v>
          </cell>
          <cell r="F4895" t="str">
            <v>仰角连杆3右侧钣金</v>
          </cell>
          <cell r="G4895" t="str">
            <v>H6</v>
          </cell>
          <cell r="H4895" t="str">
            <v>EA</v>
          </cell>
          <cell r="I4895">
            <v>292</v>
          </cell>
          <cell r="J4895">
            <v>1.4690792973</v>
          </cell>
          <cell r="K4895">
            <v>1.5920000000000001</v>
          </cell>
          <cell r="L4895">
            <v>428.9711548116</v>
          </cell>
          <cell r="M4895">
            <v>35</v>
          </cell>
          <cell r="N4895">
            <v>1.5920000000000001</v>
          </cell>
          <cell r="O4895">
            <v>1.5920000000000001</v>
          </cell>
          <cell r="P4895">
            <v>0</v>
          </cell>
          <cell r="Q4895">
            <v>55.72</v>
          </cell>
          <cell r="R4895">
            <v>-327</v>
          </cell>
        </row>
        <row r="4896">
          <cell r="E4896" t="str">
            <v>SHT0010228</v>
          </cell>
          <cell r="F4896" t="str">
            <v>仰角锁止钣金</v>
          </cell>
          <cell r="G4896" t="str">
            <v>H6</v>
          </cell>
          <cell r="H4896" t="str">
            <v>EA</v>
          </cell>
          <cell r="I4896">
            <v>105</v>
          </cell>
          <cell r="J4896">
            <v>4.2909665403000004</v>
          </cell>
          <cell r="K4896">
            <v>4.6500000000000004</v>
          </cell>
          <cell r="L4896">
            <v>450.55148673150001</v>
          </cell>
          <cell r="M4896">
            <v>240</v>
          </cell>
          <cell r="N4896">
            <v>4.4350629374999997</v>
          </cell>
          <cell r="O4896">
            <v>4.6500000000000004</v>
          </cell>
          <cell r="P4896">
            <v>-0.2149370625</v>
          </cell>
          <cell r="Q4896">
            <v>1064.415105</v>
          </cell>
          <cell r="R4896">
            <v>-327</v>
          </cell>
        </row>
        <row r="4897">
          <cell r="E4897" t="str">
            <v>SHT0010229</v>
          </cell>
          <cell r="F4897" t="str">
            <v>仰角连接杆</v>
          </cell>
          <cell r="G4897" t="str">
            <v>H6</v>
          </cell>
          <cell r="H4897" t="str">
            <v>EA</v>
          </cell>
          <cell r="I4897">
            <v>173</v>
          </cell>
          <cell r="J4897">
            <v>2.7363267435999998</v>
          </cell>
          <cell r="K4897">
            <v>2.9138842600000001</v>
          </cell>
          <cell r="L4897">
            <v>473.38452664279998</v>
          </cell>
          <cell r="M4897">
            <v>200</v>
          </cell>
          <cell r="N4897">
            <v>0</v>
          </cell>
          <cell r="O4897">
            <v>2.9138842600000001</v>
          </cell>
          <cell r="P4897">
            <v>-2.9138842600000001</v>
          </cell>
          <cell r="Q4897">
            <v>0</v>
          </cell>
          <cell r="R4897">
            <v>-327</v>
          </cell>
        </row>
        <row r="4898">
          <cell r="E4898" t="str">
            <v>SHT0010230</v>
          </cell>
          <cell r="F4898" t="str">
            <v>主驾驾气囊总成</v>
          </cell>
          <cell r="G4898" t="str">
            <v>H6</v>
          </cell>
          <cell r="H4898" t="str">
            <v>EA</v>
          </cell>
          <cell r="I4898">
            <v>304</v>
          </cell>
          <cell r="J4898">
            <v>56.3731496666</v>
          </cell>
          <cell r="K4898">
            <v>61.09</v>
          </cell>
          <cell r="L4898">
            <v>17137.437498646399</v>
          </cell>
          <cell r="M4898">
            <v>1</v>
          </cell>
          <cell r="N4898">
            <v>58.266235451599997</v>
          </cell>
          <cell r="O4898">
            <v>61.09</v>
          </cell>
          <cell r="P4898">
            <v>-2.8237645483999998</v>
          </cell>
          <cell r="Q4898">
            <v>58.266235451599997</v>
          </cell>
          <cell r="R4898">
            <v>-200</v>
          </cell>
        </row>
        <row r="4899">
          <cell r="E4899" t="str">
            <v>SHT0010231</v>
          </cell>
          <cell r="F4899" t="str">
            <v>3.0平台防尘罩总成</v>
          </cell>
          <cell r="G4899" t="str">
            <v>H6</v>
          </cell>
          <cell r="H4899" t="str">
            <v>EA</v>
          </cell>
          <cell r="I4899">
            <v>878</v>
          </cell>
          <cell r="J4899">
            <v>60.9040412178</v>
          </cell>
          <cell r="K4899">
            <v>66</v>
          </cell>
          <cell r="L4899">
            <v>53473.748189228398</v>
          </cell>
          <cell r="M4899">
            <v>0</v>
          </cell>
          <cell r="N4899">
            <v>62.949280402799999</v>
          </cell>
          <cell r="O4899">
            <v>66</v>
          </cell>
          <cell r="P4899">
            <v>-3.0507195972000001</v>
          </cell>
          <cell r="Q4899">
            <v>0</v>
          </cell>
          <cell r="R4899">
            <v>-199</v>
          </cell>
        </row>
        <row r="4900">
          <cell r="E4900" t="str">
            <v>SHT0010240</v>
          </cell>
          <cell r="F4900" t="str">
            <v>防尘罩支撑钣金</v>
          </cell>
          <cell r="G4900" t="str">
            <v>H6</v>
          </cell>
          <cell r="H4900" t="str">
            <v>EA</v>
          </cell>
          <cell r="I4900">
            <v>814</v>
          </cell>
          <cell r="J4900">
            <v>0.2245144429</v>
          </cell>
          <cell r="K4900">
            <v>0.24329999999999999</v>
          </cell>
          <cell r="L4900">
            <v>182.75475652060001</v>
          </cell>
          <cell r="M4900">
            <v>400</v>
          </cell>
          <cell r="N4900">
            <v>0.2320539382</v>
          </cell>
          <cell r="O4900">
            <v>0.24329999999999999</v>
          </cell>
          <cell r="P4900">
            <v>-1.12460618E-2</v>
          </cell>
          <cell r="Q4900">
            <v>92.821575280000005</v>
          </cell>
          <cell r="R4900">
            <v>-1000</v>
          </cell>
        </row>
        <row r="4901">
          <cell r="E4901" t="str">
            <v>SHT0010244</v>
          </cell>
          <cell r="F4901" t="str">
            <v>副驾靠背骨架焊接总成</v>
          </cell>
          <cell r="G4901" t="str">
            <v>H4A</v>
          </cell>
          <cell r="H4901" t="str">
            <v>EA</v>
          </cell>
          <cell r="I4901">
            <v>24671</v>
          </cell>
          <cell r="J4901">
            <v>41.748262593</v>
          </cell>
          <cell r="K4901">
            <v>43.898748235100001</v>
          </cell>
          <cell r="L4901">
            <v>1029971.3864319</v>
          </cell>
          <cell r="M4901">
            <v>1169</v>
          </cell>
          <cell r="N4901">
            <v>43.233105420299999</v>
          </cell>
          <cell r="O4901">
            <v>43.898748235100001</v>
          </cell>
          <cell r="P4901">
            <v>-0.66564281479999998</v>
          </cell>
          <cell r="Q4901">
            <v>50539.500236330699</v>
          </cell>
          <cell r="R4901">
            <v>-3</v>
          </cell>
        </row>
        <row r="4902">
          <cell r="E4902" t="str">
            <v>SHT0010245</v>
          </cell>
          <cell r="F4902" t="str">
            <v>扶手固定加强板2</v>
          </cell>
          <cell r="G4902" t="str">
            <v>H6</v>
          </cell>
          <cell r="H4902" t="str">
            <v>EA</v>
          </cell>
          <cell r="I4902">
            <v>190</v>
          </cell>
          <cell r="J4902">
            <v>6.7075607967000002</v>
          </cell>
          <cell r="K4902">
            <v>7.1361105399999998</v>
          </cell>
          <cell r="L4902">
            <v>1274.4365513729999</v>
          </cell>
          <cell r="M4902">
            <v>110</v>
          </cell>
          <cell r="N4902">
            <v>3.5575881197000001</v>
          </cell>
          <cell r="O4902">
            <v>7.1361105399999998</v>
          </cell>
          <cell r="P4902">
            <v>-3.5785224203000001</v>
          </cell>
          <cell r="Q4902">
            <v>391.33469316700001</v>
          </cell>
          <cell r="R4902">
            <v>-263</v>
          </cell>
        </row>
        <row r="4903">
          <cell r="E4903" t="str">
            <v>SHT0010249</v>
          </cell>
          <cell r="F4903" t="str">
            <v>安全带上固定加强钣金</v>
          </cell>
          <cell r="G4903" t="str">
            <v>H6</v>
          </cell>
          <cell r="H4903" t="str">
            <v>EA</v>
          </cell>
          <cell r="I4903">
            <v>878</v>
          </cell>
          <cell r="J4903">
            <v>1.1111166745000001</v>
          </cell>
          <cell r="K4903">
            <v>1.1381408</v>
          </cell>
          <cell r="L4903">
            <v>975.56044021100001</v>
          </cell>
          <cell r="M4903">
            <v>1845</v>
          </cell>
          <cell r="N4903">
            <v>1.1473947126999999</v>
          </cell>
          <cell r="O4903">
            <v>1.1381408</v>
          </cell>
          <cell r="P4903">
            <v>9.2539127000000002E-3</v>
          </cell>
          <cell r="Q4903">
            <v>2116.9432449315</v>
          </cell>
          <cell r="R4903">
            <v>-66</v>
          </cell>
        </row>
        <row r="4904">
          <cell r="E4904" t="str">
            <v>SHT0010256</v>
          </cell>
          <cell r="F4904" t="str">
            <v>调节器解锁钣金</v>
          </cell>
          <cell r="G4904" t="str">
            <v>H6</v>
          </cell>
          <cell r="H4904" t="str">
            <v>EA</v>
          </cell>
          <cell r="I4904">
            <v>259</v>
          </cell>
          <cell r="J4904">
            <v>2.9763528106999999</v>
          </cell>
          <cell r="K4904">
            <v>3.22539</v>
          </cell>
          <cell r="L4904">
            <v>770.87537797130005</v>
          </cell>
          <cell r="M4904">
            <v>200</v>
          </cell>
          <cell r="N4904">
            <v>3.0763027200000002</v>
          </cell>
          <cell r="O4904">
            <v>3.22539</v>
          </cell>
          <cell r="P4904">
            <v>-0.14908727999999999</v>
          </cell>
          <cell r="Q4904">
            <v>615.26054399999998</v>
          </cell>
          <cell r="R4904">
            <v>-263</v>
          </cell>
        </row>
        <row r="4905">
          <cell r="E4905" t="str">
            <v>SHT0010257</v>
          </cell>
          <cell r="F4905" t="str">
            <v>靠背调节铸件</v>
          </cell>
          <cell r="G4905" t="str">
            <v>H6</v>
          </cell>
          <cell r="H4905" t="str">
            <v>EA</v>
          </cell>
          <cell r="I4905">
            <v>3819</v>
          </cell>
          <cell r="J4905">
            <v>2.9436953254999998</v>
          </cell>
          <cell r="K4905">
            <v>3.19</v>
          </cell>
          <cell r="L4905">
            <v>11241.9724480845</v>
          </cell>
          <cell r="M4905">
            <v>0</v>
          </cell>
          <cell r="N4905">
            <v>3.0425485528</v>
          </cell>
          <cell r="O4905">
            <v>3.19</v>
          </cell>
          <cell r="P4905">
            <v>-0.1474514472</v>
          </cell>
          <cell r="Q4905">
            <v>0</v>
          </cell>
          <cell r="R4905">
            <v>-233</v>
          </cell>
        </row>
        <row r="4906">
          <cell r="E4906" t="str">
            <v>SHT0010258</v>
          </cell>
          <cell r="F4906" t="str">
            <v>仰角解锁铸件</v>
          </cell>
          <cell r="G4906" t="str">
            <v>H6</v>
          </cell>
          <cell r="H4906" t="str">
            <v>EA</v>
          </cell>
          <cell r="I4906">
            <v>3934</v>
          </cell>
          <cell r="J4906">
            <v>2.7775933948999998</v>
          </cell>
          <cell r="K4906">
            <v>3.01</v>
          </cell>
          <cell r="L4906">
            <v>10927.0524155366</v>
          </cell>
          <cell r="M4906">
            <v>0</v>
          </cell>
          <cell r="N4906">
            <v>2.8708686972000002</v>
          </cell>
          <cell r="O4906">
            <v>3.01</v>
          </cell>
          <cell r="P4906">
            <v>-0.1391313028</v>
          </cell>
          <cell r="Q4906">
            <v>0</v>
          </cell>
          <cell r="R4906">
            <v>-233</v>
          </cell>
        </row>
        <row r="4907">
          <cell r="E4907" t="str">
            <v>SHT0010259</v>
          </cell>
          <cell r="F4907" t="str">
            <v>仰角拉线靠背固定钣金</v>
          </cell>
          <cell r="G4907" t="str">
            <v>H6</v>
          </cell>
          <cell r="H4907" t="str">
            <v>EA</v>
          </cell>
          <cell r="I4907">
            <v>341</v>
          </cell>
          <cell r="J4907">
            <v>0.2701924738</v>
          </cell>
          <cell r="K4907">
            <v>0.2928</v>
          </cell>
          <cell r="L4907">
            <v>92.135633565800006</v>
          </cell>
          <cell r="M4907">
            <v>200</v>
          </cell>
          <cell r="N4907">
            <v>0.2792658985</v>
          </cell>
          <cell r="O4907">
            <v>0.2928</v>
          </cell>
          <cell r="P4907">
            <v>-1.35341015E-2</v>
          </cell>
          <cell r="Q4907">
            <v>55.853179699999998</v>
          </cell>
          <cell r="R4907">
            <v>-233</v>
          </cell>
        </row>
        <row r="4908">
          <cell r="E4908" t="str">
            <v>SHT0010261</v>
          </cell>
          <cell r="F4908" t="str">
            <v>罩壳固定钣金</v>
          </cell>
          <cell r="G4908" t="str">
            <v>H6</v>
          </cell>
          <cell r="H4908" t="str">
            <v>EA</v>
          </cell>
          <cell r="I4908">
            <v>86</v>
          </cell>
          <cell r="J4908">
            <v>0.17745222920000001</v>
          </cell>
          <cell r="K4908">
            <v>0.1923</v>
          </cell>
          <cell r="L4908">
            <v>15.260891711199999</v>
          </cell>
          <cell r="M4908">
            <v>400</v>
          </cell>
          <cell r="N4908">
            <v>0.1834113124</v>
          </cell>
          <cell r="O4908">
            <v>0.1923</v>
          </cell>
          <cell r="P4908">
            <v>-8.8886876000000004E-3</v>
          </cell>
          <cell r="Q4908">
            <v>73.364524959999997</v>
          </cell>
          <cell r="R4908">
            <v>-456</v>
          </cell>
        </row>
        <row r="4909">
          <cell r="E4909" t="str">
            <v>SHT0010283</v>
          </cell>
          <cell r="F4909" t="str">
            <v>滑轨本体</v>
          </cell>
          <cell r="G4909" t="str">
            <v>H6</v>
          </cell>
          <cell r="H4909" t="str">
            <v>EA</v>
          </cell>
          <cell r="I4909">
            <v>512</v>
          </cell>
          <cell r="J4909">
            <v>75.551407852200001</v>
          </cell>
          <cell r="K4909">
            <v>82.198539999999994</v>
          </cell>
          <cell r="L4909">
            <v>38682.3208203264</v>
          </cell>
          <cell r="M4909">
            <v>-2</v>
          </cell>
          <cell r="N4909">
            <v>28.650828140400002</v>
          </cell>
          <cell r="O4909">
            <v>82.198539999999994</v>
          </cell>
          <cell r="P4909">
            <v>-53.5477118596</v>
          </cell>
          <cell r="Q4909">
            <v>-57.301656280800003</v>
          </cell>
          <cell r="R4909">
            <v>-398</v>
          </cell>
        </row>
        <row r="4910">
          <cell r="E4910" t="str">
            <v>SHT0010286</v>
          </cell>
          <cell r="F4910" t="str">
            <v>司机滑轨解锁手柄</v>
          </cell>
          <cell r="G4910" t="str">
            <v>H6</v>
          </cell>
          <cell r="H4910" t="str">
            <v>EA</v>
          </cell>
          <cell r="I4910">
            <v>94</v>
          </cell>
          <cell r="J4910">
            <v>5.2691223538000003</v>
          </cell>
          <cell r="K4910">
            <v>5.71</v>
          </cell>
          <cell r="L4910">
            <v>495.2975012572</v>
          </cell>
          <cell r="M4910">
            <v>122</v>
          </cell>
          <cell r="N4910">
            <v>5.4460665317999997</v>
          </cell>
          <cell r="O4910">
            <v>5.71</v>
          </cell>
          <cell r="P4910">
            <v>-0.26393346820000002</v>
          </cell>
          <cell r="Q4910">
            <v>664.42011687959996</v>
          </cell>
          <cell r="R4910">
            <v>-199</v>
          </cell>
        </row>
        <row r="4911">
          <cell r="E4911" t="str">
            <v>SHT0010294</v>
          </cell>
          <cell r="F4911" t="str">
            <v>靠背上支撑方管</v>
          </cell>
          <cell r="G4911" t="str">
            <v>H6</v>
          </cell>
          <cell r="H4911" t="str">
            <v>EA</v>
          </cell>
          <cell r="I4911">
            <v>336</v>
          </cell>
          <cell r="J4911">
            <v>1.6667032496</v>
          </cell>
          <cell r="K4911">
            <v>1.7957313100000001</v>
          </cell>
          <cell r="L4911">
            <v>560.01229186559999</v>
          </cell>
          <cell r="M4911">
            <v>405</v>
          </cell>
          <cell r="N4911">
            <v>1.7225249606999999</v>
          </cell>
          <cell r="O4911">
            <v>1.7957313100000001</v>
          </cell>
          <cell r="P4911">
            <v>-7.3206349300000001E-2</v>
          </cell>
          <cell r="Q4911">
            <v>697.62260908350004</v>
          </cell>
          <cell r="R4911">
            <v>-263</v>
          </cell>
        </row>
        <row r="4912">
          <cell r="E4912" t="str">
            <v>SHT0010296</v>
          </cell>
          <cell r="F4912" t="str">
            <v>调角器连动杆</v>
          </cell>
          <cell r="G4912" t="str">
            <v>H6</v>
          </cell>
          <cell r="H4912" t="str">
            <v>EA</v>
          </cell>
          <cell r="I4912">
            <v>5089</v>
          </cell>
          <cell r="J4912">
            <v>4.6139425164999999</v>
          </cell>
          <cell r="K4912">
            <v>5</v>
          </cell>
          <cell r="L4912">
            <v>23480.353466468499</v>
          </cell>
          <cell r="M4912">
            <v>0</v>
          </cell>
          <cell r="N4912">
            <v>4.7688848789999998</v>
          </cell>
          <cell r="O4912">
            <v>5</v>
          </cell>
          <cell r="P4912">
            <v>-0.23111512100000001</v>
          </cell>
          <cell r="Q4912">
            <v>0</v>
          </cell>
          <cell r="R4912">
            <v>-263</v>
          </cell>
        </row>
        <row r="4913">
          <cell r="E4913" t="str">
            <v>SHT0010297</v>
          </cell>
          <cell r="F4913" t="str">
            <v>主驾驶主动侧圆盘</v>
          </cell>
          <cell r="G4913" t="str">
            <v>H6</v>
          </cell>
          <cell r="H4913" t="str">
            <v>EA</v>
          </cell>
          <cell r="I4913">
            <v>2653</v>
          </cell>
          <cell r="J4913">
            <v>19.470837419599999</v>
          </cell>
          <cell r="K4913">
            <v>21.1</v>
          </cell>
          <cell r="L4913">
            <v>51656.131674198798</v>
          </cell>
          <cell r="M4913">
            <v>0</v>
          </cell>
          <cell r="N4913">
            <v>20.1246941894</v>
          </cell>
          <cell r="O4913">
            <v>21.1</v>
          </cell>
          <cell r="P4913">
            <v>-0.97530581059999999</v>
          </cell>
          <cell r="Q4913">
            <v>0</v>
          </cell>
          <cell r="R4913">
            <v>-199</v>
          </cell>
        </row>
        <row r="4914">
          <cell r="E4914" t="str">
            <v>SHT0010299</v>
          </cell>
          <cell r="F4914" t="str">
            <v>靠背调节手柄安装轴</v>
          </cell>
          <cell r="G4914" t="str">
            <v>H6主驾</v>
          </cell>
          <cell r="H4914" t="str">
            <v>EA</v>
          </cell>
          <cell r="I4914">
            <v>453</v>
          </cell>
          <cell r="J4914">
            <v>3.2666713017000002</v>
          </cell>
          <cell r="K4914">
            <v>3.54</v>
          </cell>
          <cell r="L4914">
            <v>1479.8020996701</v>
          </cell>
          <cell r="M4914">
            <v>100</v>
          </cell>
          <cell r="N4914">
            <v>3.3763704943000001</v>
          </cell>
          <cell r="O4914">
            <v>3.54</v>
          </cell>
          <cell r="P4914">
            <v>-0.16362950570000001</v>
          </cell>
          <cell r="Q4914">
            <v>337.63704942999999</v>
          </cell>
          <cell r="R4914">
            <v>-263</v>
          </cell>
        </row>
        <row r="4915">
          <cell r="E4915" t="str">
            <v>SHT0010300</v>
          </cell>
          <cell r="F4915" t="str">
            <v>主驾驶从动侧圆盘</v>
          </cell>
          <cell r="G4915" t="str">
            <v>H6</v>
          </cell>
          <cell r="H4915" t="str">
            <v>EA</v>
          </cell>
          <cell r="I4915">
            <v>2811</v>
          </cell>
          <cell r="J4915">
            <v>17.163866161400001</v>
          </cell>
          <cell r="K4915">
            <v>18.600000000000001</v>
          </cell>
          <cell r="L4915">
            <v>48247.627779695402</v>
          </cell>
          <cell r="M4915">
            <v>0</v>
          </cell>
          <cell r="N4915">
            <v>17.740251749900001</v>
          </cell>
          <cell r="O4915">
            <v>18.600000000000001</v>
          </cell>
          <cell r="P4915">
            <v>-0.8597482501</v>
          </cell>
          <cell r="Q4915">
            <v>0</v>
          </cell>
          <cell r="R4915">
            <v>-199</v>
          </cell>
        </row>
        <row r="4916">
          <cell r="E4916" t="str">
            <v>SHT0010306</v>
          </cell>
          <cell r="F4916" t="str">
            <v>阻尼器下固定钣金焊接总成</v>
          </cell>
          <cell r="G4916" t="str">
            <v>H6</v>
          </cell>
          <cell r="H4916" t="str">
            <v>EA</v>
          </cell>
          <cell r="I4916">
            <v>160</v>
          </cell>
          <cell r="J4916">
            <v>0.76517622689999998</v>
          </cell>
          <cell r="K4916">
            <v>0.82920000000000005</v>
          </cell>
          <cell r="L4916">
            <v>122.428196304</v>
          </cell>
          <cell r="M4916">
            <v>200</v>
          </cell>
          <cell r="N4916">
            <v>0.7908718683</v>
          </cell>
          <cell r="O4916">
            <v>0.82920000000000005</v>
          </cell>
          <cell r="P4916">
            <v>-3.8328131699999997E-2</v>
          </cell>
          <cell r="Q4916">
            <v>158.17437365999999</v>
          </cell>
          <cell r="R4916">
            <v>-162</v>
          </cell>
        </row>
        <row r="4917">
          <cell r="E4917" t="str">
            <v>SHT0010307</v>
          </cell>
          <cell r="F4917" t="str">
            <v>减震前横梁支撑轴套</v>
          </cell>
          <cell r="G4917" t="str">
            <v>H6</v>
          </cell>
          <cell r="H4917" t="str">
            <v>EA</v>
          </cell>
          <cell r="I4917">
            <v>544</v>
          </cell>
          <cell r="J4917">
            <v>0.81666782540000005</v>
          </cell>
          <cell r="K4917">
            <v>0.88500000000000001</v>
          </cell>
          <cell r="L4917">
            <v>444.26729701760001</v>
          </cell>
          <cell r="M4917">
            <v>1454</v>
          </cell>
          <cell r="N4917">
            <v>0.84409262360000004</v>
          </cell>
          <cell r="O4917">
            <v>0.88500000000000001</v>
          </cell>
          <cell r="P4917">
            <v>-4.0907376400000001E-2</v>
          </cell>
          <cell r="Q4917">
            <v>1227.3106747144</v>
          </cell>
          <cell r="R4917">
            <v>-846</v>
          </cell>
        </row>
        <row r="4918">
          <cell r="E4918" t="str">
            <v>SHT0010313</v>
          </cell>
          <cell r="F4918" t="str">
            <v>阻尼器上连接螺栓</v>
          </cell>
          <cell r="G4918" t="str">
            <v>H6</v>
          </cell>
          <cell r="H4918" t="str">
            <v>EA</v>
          </cell>
          <cell r="I4918">
            <v>4936</v>
          </cell>
          <cell r="J4918">
            <v>0.78437022779999999</v>
          </cell>
          <cell r="K4918">
            <v>0.85</v>
          </cell>
          <cell r="L4918">
            <v>3871.6514444208001</v>
          </cell>
          <cell r="M4918">
            <v>2</v>
          </cell>
          <cell r="N4918">
            <v>0.81071042940000004</v>
          </cell>
          <cell r="O4918">
            <v>0.85</v>
          </cell>
          <cell r="P4918">
            <v>-3.9289570599999997E-2</v>
          </cell>
          <cell r="Q4918">
            <v>1.6214208588000001</v>
          </cell>
          <cell r="R4918">
            <v>-199</v>
          </cell>
        </row>
        <row r="4919">
          <cell r="E4919" t="str">
            <v>SHT0010314</v>
          </cell>
          <cell r="F4919" t="str">
            <v>阻尼器下连接螺栓</v>
          </cell>
          <cell r="G4919" t="str">
            <v>H6</v>
          </cell>
          <cell r="H4919" t="str">
            <v>EA</v>
          </cell>
          <cell r="I4919">
            <v>5718</v>
          </cell>
          <cell r="J4919">
            <v>1.2919039046</v>
          </cell>
          <cell r="K4919">
            <v>1.4</v>
          </cell>
          <cell r="L4919">
            <v>7387.1065265028001</v>
          </cell>
          <cell r="M4919">
            <v>0</v>
          </cell>
          <cell r="N4919">
            <v>1.3352877661</v>
          </cell>
          <cell r="O4919">
            <v>1.4</v>
          </cell>
          <cell r="P4919">
            <v>-6.4712233899999999E-2</v>
          </cell>
          <cell r="Q4919">
            <v>0</v>
          </cell>
          <cell r="R4919">
            <v>-199</v>
          </cell>
        </row>
        <row r="4920">
          <cell r="E4920" t="str">
            <v>SHT0010315</v>
          </cell>
          <cell r="F4920" t="str">
            <v>座框减震器连接轴</v>
          </cell>
          <cell r="G4920" t="str">
            <v>H6</v>
          </cell>
          <cell r="H4920" t="str">
            <v>EA</v>
          </cell>
          <cell r="I4920">
            <v>10297</v>
          </cell>
          <cell r="J4920">
            <v>1.4949173753</v>
          </cell>
          <cell r="K4920">
            <v>1.62</v>
          </cell>
          <cell r="L4920">
            <v>15393.164213464101</v>
          </cell>
          <cell r="M4920">
            <v>180</v>
          </cell>
          <cell r="N4920">
            <v>1.5451187008</v>
          </cell>
          <cell r="O4920">
            <v>1.62</v>
          </cell>
          <cell r="P4920">
            <v>-7.4881299200000001E-2</v>
          </cell>
          <cell r="Q4920">
            <v>278.12136614399998</v>
          </cell>
          <cell r="R4920">
            <v>-403</v>
          </cell>
        </row>
        <row r="4921">
          <cell r="E4921" t="str">
            <v>SHT0010319</v>
          </cell>
          <cell r="F4921" t="str">
            <v>减震器上框连接螺栓</v>
          </cell>
          <cell r="G4921" t="str">
            <v>H6</v>
          </cell>
          <cell r="H4921" t="str">
            <v>EA</v>
          </cell>
          <cell r="I4921">
            <v>19308</v>
          </cell>
          <cell r="J4921">
            <v>0.96892792849999998</v>
          </cell>
          <cell r="K4921">
            <v>1.05</v>
          </cell>
          <cell r="L4921">
            <v>18708.060443478</v>
          </cell>
          <cell r="M4921">
            <v>0</v>
          </cell>
          <cell r="N4921">
            <v>1.0014658246000001</v>
          </cell>
          <cell r="O4921">
            <v>1.05</v>
          </cell>
          <cell r="P4921">
            <v>-4.8534175399999997E-2</v>
          </cell>
          <cell r="Q4921">
            <v>0</v>
          </cell>
          <cell r="R4921">
            <v>-1194</v>
          </cell>
        </row>
        <row r="4922">
          <cell r="E4922" t="str">
            <v>SHT0010356</v>
          </cell>
          <cell r="F4922" t="str">
            <v>靠背调节手柄销轴</v>
          </cell>
          <cell r="G4922" t="str">
            <v>H6</v>
          </cell>
          <cell r="H4922" t="str">
            <v>EA</v>
          </cell>
          <cell r="I4922">
            <v>6830</v>
          </cell>
          <cell r="J4922">
            <v>0.59150743059999999</v>
          </cell>
          <cell r="K4922">
            <v>0.64100000000000001</v>
          </cell>
          <cell r="L4922">
            <v>4039.9957509979999</v>
          </cell>
          <cell r="M4922">
            <v>0</v>
          </cell>
          <cell r="N4922">
            <v>0.61137104149999999</v>
          </cell>
          <cell r="O4922">
            <v>0.64100000000000001</v>
          </cell>
          <cell r="P4922">
            <v>-2.96289585E-2</v>
          </cell>
          <cell r="Q4922">
            <v>0</v>
          </cell>
          <cell r="R4922">
            <v>0</v>
          </cell>
        </row>
        <row r="4923">
          <cell r="E4923" t="str">
            <v>SHT0010368</v>
          </cell>
          <cell r="F4923" t="str">
            <v>副司机安全带上固定钣金</v>
          </cell>
          <cell r="G4923" t="str">
            <v>H6</v>
          </cell>
          <cell r="H4923" t="str">
            <v>EA</v>
          </cell>
          <cell r="I4923">
            <v>1162</v>
          </cell>
          <cell r="J4923">
            <v>11.980142303499999</v>
          </cell>
          <cell r="K4923">
            <v>12.916598799999999</v>
          </cell>
          <cell r="L4923">
            <v>13920.925356667</v>
          </cell>
          <cell r="M4923">
            <v>0</v>
          </cell>
          <cell r="N4923">
            <v>12.381416763500001</v>
          </cell>
          <cell r="O4923">
            <v>12.916598799999999</v>
          </cell>
          <cell r="P4923">
            <v>-0.53518203649999996</v>
          </cell>
          <cell r="Q4923">
            <v>0</v>
          </cell>
          <cell r="R4923">
            <v>-40</v>
          </cell>
        </row>
        <row r="4924">
          <cell r="E4924" t="str">
            <v>SHT0010369</v>
          </cell>
          <cell r="F4924" t="str">
            <v>副驾安全带上固定加强钣金</v>
          </cell>
          <cell r="G4924" t="str">
            <v>H6</v>
          </cell>
          <cell r="H4924" t="str">
            <v>EA</v>
          </cell>
          <cell r="I4924">
            <v>472</v>
          </cell>
          <cell r="J4924">
            <v>1.1111166745000001</v>
          </cell>
          <cell r="K4924">
            <v>1.1381408</v>
          </cell>
          <cell r="L4924">
            <v>524.44707036399996</v>
          </cell>
          <cell r="M4924">
            <v>1845</v>
          </cell>
          <cell r="N4924">
            <v>1.1473947126999999</v>
          </cell>
          <cell r="O4924">
            <v>1.1381408</v>
          </cell>
          <cell r="P4924">
            <v>9.2539127000000002E-3</v>
          </cell>
          <cell r="Q4924">
            <v>2116.9432449315</v>
          </cell>
          <cell r="R4924">
            <v>-64</v>
          </cell>
        </row>
        <row r="4925">
          <cell r="E4925" t="str">
            <v>SHT0010370</v>
          </cell>
          <cell r="F4925" t="str">
            <v>坐垫翻折支撑钣金左</v>
          </cell>
          <cell r="G4925" t="str">
            <v>H6</v>
          </cell>
          <cell r="H4925" t="str">
            <v>EA</v>
          </cell>
          <cell r="I4925">
            <v>803</v>
          </cell>
          <cell r="J4925">
            <v>1.8363599281</v>
          </cell>
          <cell r="K4925">
            <v>1.9018200000000001</v>
          </cell>
          <cell r="L4925">
            <v>1474.5970222643</v>
          </cell>
          <cell r="M4925">
            <v>0</v>
          </cell>
          <cell r="N4925">
            <v>1.6896272075000001</v>
          </cell>
          <cell r="O4925">
            <v>1.9018200000000001</v>
          </cell>
          <cell r="P4925">
            <v>-0.2121927925</v>
          </cell>
          <cell r="Q4925">
            <v>0</v>
          </cell>
          <cell r="R4925">
            <v>-30</v>
          </cell>
        </row>
        <row r="4926">
          <cell r="E4926" t="str">
            <v>SHT0010371</v>
          </cell>
          <cell r="F4926" t="str">
            <v>坐垫翻折支撑钣金右</v>
          </cell>
          <cell r="G4926" t="str">
            <v>H6</v>
          </cell>
          <cell r="H4926" t="str">
            <v>EA</v>
          </cell>
          <cell r="I4926">
            <v>778</v>
          </cell>
          <cell r="J4926">
            <v>1.6794060081</v>
          </cell>
          <cell r="K4926">
            <v>1.7539800000000001</v>
          </cell>
          <cell r="L4926">
            <v>1306.5778743018</v>
          </cell>
          <cell r="M4926">
            <v>0</v>
          </cell>
          <cell r="N4926">
            <v>1.5277194604</v>
          </cell>
          <cell r="O4926">
            <v>1.7539800000000001</v>
          </cell>
          <cell r="P4926">
            <v>-0.2262605396</v>
          </cell>
          <cell r="Q4926">
            <v>0</v>
          </cell>
          <cell r="R4926">
            <v>-132</v>
          </cell>
        </row>
        <row r="4927">
          <cell r="E4927" t="str">
            <v>SHT0010372</v>
          </cell>
          <cell r="F4927" t="str">
            <v>坐垫翻折限位钣金</v>
          </cell>
          <cell r="H4927" t="str">
            <v>EA</v>
          </cell>
          <cell r="I4927">
            <v>274</v>
          </cell>
          <cell r="J4927">
            <v>2.3069712581999999</v>
          </cell>
          <cell r="K4927">
            <v>2.5</v>
          </cell>
          <cell r="L4927">
            <v>632.11012474680001</v>
          </cell>
          <cell r="M4927">
            <v>0</v>
          </cell>
          <cell r="N4927">
            <v>2.3844424394999999</v>
          </cell>
          <cell r="O4927">
            <v>2.5</v>
          </cell>
          <cell r="P4927">
            <v>-0.1155575605</v>
          </cell>
          <cell r="Q4927">
            <v>0</v>
          </cell>
          <cell r="R4927">
            <v>0</v>
          </cell>
        </row>
        <row r="4928">
          <cell r="E4928" t="str">
            <v>SHT0010373</v>
          </cell>
          <cell r="F4928" t="str">
            <v>可变阻尼器总成</v>
          </cell>
          <cell r="G4928" t="str">
            <v>H4</v>
          </cell>
          <cell r="H4928" t="str">
            <v>EA</v>
          </cell>
          <cell r="I4928">
            <v>2408</v>
          </cell>
          <cell r="J4928">
            <v>112.3956397019</v>
          </cell>
          <cell r="K4928">
            <v>121.8</v>
          </cell>
          <cell r="L4928">
            <v>270648.70040217502</v>
          </cell>
          <cell r="M4928">
            <v>0</v>
          </cell>
          <cell r="N4928">
            <v>116.1700356524</v>
          </cell>
          <cell r="O4928">
            <v>121.8</v>
          </cell>
          <cell r="P4928">
            <v>-5.6299643475999996</v>
          </cell>
          <cell r="Q4928">
            <v>0</v>
          </cell>
          <cell r="R4928">
            <v>0</v>
          </cell>
        </row>
        <row r="4929">
          <cell r="E4929" t="str">
            <v>SHT0010383</v>
          </cell>
          <cell r="F4929" t="str">
            <v>仰角调节拉线</v>
          </cell>
          <cell r="H4929" t="str">
            <v>EA</v>
          </cell>
          <cell r="I4929">
            <v>395</v>
          </cell>
          <cell r="J4929">
            <v>5.0015136879000002</v>
          </cell>
          <cell r="K4929">
            <v>5.42</v>
          </cell>
          <cell r="L4929">
            <v>1975.5979067205001</v>
          </cell>
          <cell r="M4929">
            <v>170</v>
          </cell>
          <cell r="N4929">
            <v>5.1694712088000001</v>
          </cell>
          <cell r="O4929">
            <v>5.42</v>
          </cell>
          <cell r="P4929">
            <v>-0.25052879119999999</v>
          </cell>
          <cell r="Q4929">
            <v>878.81010549600001</v>
          </cell>
          <cell r="R4929">
            <v>-199</v>
          </cell>
        </row>
        <row r="4930">
          <cell r="E4930" t="str">
            <v>SHT0010384</v>
          </cell>
          <cell r="F4930" t="str">
            <v>副驾蜗簧固定钣金片1</v>
          </cell>
          <cell r="G4930" t="str">
            <v>H6</v>
          </cell>
          <cell r="H4930" t="str">
            <v>EA</v>
          </cell>
          <cell r="I4930">
            <v>1732</v>
          </cell>
          <cell r="J4930">
            <v>2.8002586592999998</v>
          </cell>
          <cell r="K4930">
            <v>2.9463699999999999</v>
          </cell>
          <cell r="L4930">
            <v>4850.0479979075999</v>
          </cell>
          <cell r="M4930">
            <v>304</v>
          </cell>
          <cell r="N4930">
            <v>2.8929434496000002</v>
          </cell>
          <cell r="O4930">
            <v>2.9463699999999999</v>
          </cell>
          <cell r="P4930">
            <v>-5.3426550400000002E-2</v>
          </cell>
          <cell r="Q4930">
            <v>879.45480867840001</v>
          </cell>
          <cell r="R4930">
            <v>-64</v>
          </cell>
        </row>
        <row r="4931">
          <cell r="E4931" t="str">
            <v>SHT0010385</v>
          </cell>
          <cell r="F4931" t="str">
            <v>坐垫翻折连接钣金左</v>
          </cell>
          <cell r="G4931" t="str">
            <v>H6</v>
          </cell>
          <cell r="H4931" t="str">
            <v>EA</v>
          </cell>
          <cell r="I4931">
            <v>913</v>
          </cell>
          <cell r="J4931">
            <v>1.7323823200999999</v>
          </cell>
          <cell r="K4931">
            <v>1.8336355</v>
          </cell>
          <cell r="L4931">
            <v>1581.6650582513</v>
          </cell>
          <cell r="M4931">
            <v>0</v>
          </cell>
          <cell r="N4931">
            <v>1.7898401852000001</v>
          </cell>
          <cell r="O4931">
            <v>1.8336355</v>
          </cell>
          <cell r="P4931">
            <v>-4.3795314799999999E-2</v>
          </cell>
          <cell r="Q4931">
            <v>0</v>
          </cell>
          <cell r="R4931">
            <v>-30</v>
          </cell>
        </row>
        <row r="4932">
          <cell r="E4932" t="str">
            <v>SHT0010386</v>
          </cell>
          <cell r="F4932" t="str">
            <v>坐垫翻折连接钣金右</v>
          </cell>
          <cell r="G4932" t="str">
            <v>H6</v>
          </cell>
          <cell r="H4932" t="str">
            <v>EA</v>
          </cell>
          <cell r="I4932">
            <v>758</v>
          </cell>
          <cell r="J4932">
            <v>2.9640526886999998</v>
          </cell>
          <cell r="K4932">
            <v>3.1461155500000002</v>
          </cell>
          <cell r="L4932">
            <v>2246.7519380345998</v>
          </cell>
          <cell r="M4932">
            <v>0</v>
          </cell>
          <cell r="N4932">
            <v>3.0625547971999998</v>
          </cell>
          <cell r="O4932">
            <v>3.1461155500000002</v>
          </cell>
          <cell r="P4932">
            <v>-8.3560752799999999E-2</v>
          </cell>
          <cell r="Q4932">
            <v>0</v>
          </cell>
          <cell r="R4932">
            <v>-30</v>
          </cell>
        </row>
        <row r="4933">
          <cell r="E4933" t="str">
            <v>SHT0010391</v>
          </cell>
          <cell r="F4933" t="str">
            <v>H6右侧立板</v>
          </cell>
          <cell r="G4933" t="str">
            <v>H6</v>
          </cell>
          <cell r="H4933" t="str">
            <v>EA</v>
          </cell>
          <cell r="I4933">
            <v>620</v>
          </cell>
          <cell r="J4933">
            <v>16.0089937937</v>
          </cell>
          <cell r="K4933">
            <v>17.255538399999999</v>
          </cell>
          <cell r="L4933">
            <v>9925.5761520939996</v>
          </cell>
          <cell r="M4933">
            <v>402</v>
          </cell>
          <cell r="N4933">
            <v>16.5451776751</v>
          </cell>
          <cell r="O4933">
            <v>17.255538399999999</v>
          </cell>
          <cell r="P4933">
            <v>-0.71036072490000002</v>
          </cell>
          <cell r="Q4933">
            <v>6651.1614253901998</v>
          </cell>
          <cell r="R4933">
            <v>-50</v>
          </cell>
        </row>
        <row r="4934">
          <cell r="E4934" t="str">
            <v>SHT0010392</v>
          </cell>
          <cell r="F4934" t="str">
            <v>H6左侧立板</v>
          </cell>
          <cell r="G4934" t="str">
            <v>H6</v>
          </cell>
          <cell r="H4934" t="str">
            <v>EA</v>
          </cell>
          <cell r="I4934">
            <v>358</v>
          </cell>
          <cell r="J4934">
            <v>16.0089937937</v>
          </cell>
          <cell r="K4934">
            <v>17.255538399999999</v>
          </cell>
          <cell r="L4934">
            <v>5731.2197781446002</v>
          </cell>
          <cell r="M4934">
            <v>402</v>
          </cell>
          <cell r="N4934">
            <v>16.5451776751</v>
          </cell>
          <cell r="O4934">
            <v>17.255538399999999</v>
          </cell>
          <cell r="P4934">
            <v>-0.71036072490000002</v>
          </cell>
          <cell r="Q4934">
            <v>6651.1614253901998</v>
          </cell>
          <cell r="R4934">
            <v>-50</v>
          </cell>
        </row>
        <row r="4935">
          <cell r="E4935" t="str">
            <v>SHT0010393</v>
          </cell>
          <cell r="F4935" t="str">
            <v>H6前下支撑板</v>
          </cell>
          <cell r="H4935" t="str">
            <v>EA</v>
          </cell>
          <cell r="I4935">
            <v>1076</v>
          </cell>
          <cell r="J4935">
            <v>4.9818935465000003</v>
          </cell>
          <cell r="K4935">
            <v>5.3367656500000002</v>
          </cell>
          <cell r="L4935">
            <v>5360.5174560340001</v>
          </cell>
          <cell r="M4935">
            <v>0</v>
          </cell>
          <cell r="N4935">
            <v>5.1482140391</v>
          </cell>
          <cell r="O4935">
            <v>5.3367656500000002</v>
          </cell>
          <cell r="P4935">
            <v>-0.1885516109</v>
          </cell>
          <cell r="Q4935">
            <v>0</v>
          </cell>
          <cell r="R4935">
            <v>-50</v>
          </cell>
        </row>
        <row r="4936">
          <cell r="E4936" t="str">
            <v>SHT0010394</v>
          </cell>
          <cell r="F4936" t="str">
            <v>H6后下支撑板</v>
          </cell>
          <cell r="G4936" t="str">
            <v>H6</v>
          </cell>
          <cell r="H4936" t="str">
            <v>EA</v>
          </cell>
          <cell r="I4936">
            <v>1584</v>
          </cell>
          <cell r="J4936">
            <v>4.9818935465000003</v>
          </cell>
          <cell r="K4936">
            <v>5.3367656500000002</v>
          </cell>
          <cell r="L4936">
            <v>7891.3193776560001</v>
          </cell>
          <cell r="M4936">
            <v>190</v>
          </cell>
          <cell r="N4936">
            <v>5.1482140391</v>
          </cell>
          <cell r="O4936">
            <v>5.3367656500000002</v>
          </cell>
          <cell r="P4936">
            <v>-0.1885516109</v>
          </cell>
          <cell r="Q4936">
            <v>978.160667429</v>
          </cell>
          <cell r="R4936">
            <v>-50</v>
          </cell>
        </row>
        <row r="4937">
          <cell r="E4937" t="str">
            <v>SHT0010395</v>
          </cell>
          <cell r="F4937" t="str">
            <v>H6副驾安全带固定钣金</v>
          </cell>
          <cell r="G4937" t="str">
            <v>H6</v>
          </cell>
          <cell r="H4937" t="str">
            <v>EA</v>
          </cell>
          <cell r="I4937">
            <v>2293</v>
          </cell>
          <cell r="J4937">
            <v>11.909963464800001</v>
          </cell>
          <cell r="K4937">
            <v>12.862</v>
          </cell>
          <cell r="L4937">
            <v>27309.546224786402</v>
          </cell>
          <cell r="M4937">
            <v>0</v>
          </cell>
          <cell r="N4937">
            <v>4.8230866978</v>
          </cell>
          <cell r="O4937">
            <v>12.862</v>
          </cell>
          <cell r="P4937">
            <v>-8.0389133021999992</v>
          </cell>
          <cell r="Q4937">
            <v>0</v>
          </cell>
          <cell r="R4937">
            <v>-50</v>
          </cell>
        </row>
        <row r="4938">
          <cell r="E4938" t="str">
            <v>SHT0010399</v>
          </cell>
          <cell r="F4938" t="str">
            <v>副司机靠背骨架总成</v>
          </cell>
          <cell r="H4938" t="str">
            <v>EA</v>
          </cell>
          <cell r="I4938">
            <v>1662</v>
          </cell>
          <cell r="J4938">
            <v>182.27242700670001</v>
          </cell>
          <cell r="K4938">
            <v>194.66281078110001</v>
          </cell>
          <cell r="L4938">
            <v>302936.77368513501</v>
          </cell>
          <cell r="M4938">
            <v>30</v>
          </cell>
          <cell r="N4938">
            <v>176.7790888211</v>
          </cell>
          <cell r="O4938">
            <v>194.66281078110001</v>
          </cell>
          <cell r="P4938">
            <v>-17.883721959999999</v>
          </cell>
          <cell r="Q4938">
            <v>5303.3726646329997</v>
          </cell>
          <cell r="R4938">
            <v>-2</v>
          </cell>
        </row>
        <row r="4939">
          <cell r="E4939" t="str">
            <v>SHT0010406</v>
          </cell>
          <cell r="F4939" t="str">
            <v>副驾驶主动侧圆盘总成</v>
          </cell>
          <cell r="G4939" t="str">
            <v>H6</v>
          </cell>
          <cell r="H4939" t="str">
            <v>EA</v>
          </cell>
          <cell r="I4939">
            <v>2674</v>
          </cell>
          <cell r="J4939">
            <v>19.470837419599999</v>
          </cell>
          <cell r="K4939">
            <v>21.1</v>
          </cell>
          <cell r="L4939">
            <v>52065.019260010398</v>
          </cell>
          <cell r="M4939">
            <v>0</v>
          </cell>
          <cell r="N4939">
            <v>20.1246941894</v>
          </cell>
          <cell r="O4939">
            <v>21.1</v>
          </cell>
          <cell r="P4939">
            <v>-0.97530581059999999</v>
          </cell>
          <cell r="Q4939">
            <v>0</v>
          </cell>
          <cell r="R4939">
            <v>-64</v>
          </cell>
        </row>
        <row r="4940">
          <cell r="E4940" t="str">
            <v>SHT0010408</v>
          </cell>
          <cell r="F4940" t="str">
            <v>坐垫翻折支撑轴套</v>
          </cell>
          <cell r="G4940" t="str">
            <v>H6</v>
          </cell>
          <cell r="H4940" t="str">
            <v>EA</v>
          </cell>
          <cell r="I4940">
            <v>220</v>
          </cell>
          <cell r="J4940">
            <v>2.4500034763</v>
          </cell>
          <cell r="K4940">
            <v>2.6549999999999998</v>
          </cell>
          <cell r="L4940">
            <v>539.00076478599999</v>
          </cell>
          <cell r="M4940">
            <v>0</v>
          </cell>
          <cell r="N4940">
            <v>2.5322778707000002</v>
          </cell>
          <cell r="O4940">
            <v>2.6549999999999998</v>
          </cell>
          <cell r="P4940">
            <v>-0.1227221293</v>
          </cell>
          <cell r="Q4940">
            <v>0</v>
          </cell>
          <cell r="R4940">
            <v>-162</v>
          </cell>
        </row>
        <row r="4941">
          <cell r="E4941" t="str">
            <v>SHT0010412</v>
          </cell>
          <cell r="F4941" t="str">
            <v>副驾驶从动侧圆盘总成</v>
          </cell>
          <cell r="G4941" t="str">
            <v>H6</v>
          </cell>
          <cell r="H4941" t="str">
            <v>EA</v>
          </cell>
          <cell r="I4941">
            <v>2860</v>
          </cell>
          <cell r="J4941">
            <v>17.163866161400001</v>
          </cell>
          <cell r="K4941">
            <v>18.600000000000001</v>
          </cell>
          <cell r="L4941">
            <v>49088.657221604</v>
          </cell>
          <cell r="M4941">
            <v>0</v>
          </cell>
          <cell r="N4941">
            <v>17.740251749900001</v>
          </cell>
          <cell r="O4941">
            <v>18.600000000000001</v>
          </cell>
          <cell r="P4941">
            <v>-0.8597482501</v>
          </cell>
          <cell r="Q4941">
            <v>0</v>
          </cell>
          <cell r="R4941">
            <v>-64</v>
          </cell>
        </row>
        <row r="4942">
          <cell r="E4942" t="str">
            <v>SHT0010418</v>
          </cell>
          <cell r="F4942" t="str">
            <v>安全带上支撑钢丝</v>
          </cell>
          <cell r="G4942" t="str">
            <v>H6副驾</v>
          </cell>
          <cell r="H4942" t="str">
            <v>EA</v>
          </cell>
          <cell r="I4942">
            <v>4</v>
          </cell>
          <cell r="J4942">
            <v>0.65517983729999996</v>
          </cell>
          <cell r="K4942">
            <v>0.71</v>
          </cell>
          <cell r="L4942">
            <v>2.6207193491999998</v>
          </cell>
          <cell r="M4942">
            <v>100</v>
          </cell>
          <cell r="N4942">
            <v>0.67718165279999998</v>
          </cell>
          <cell r="O4942">
            <v>0.71</v>
          </cell>
          <cell r="P4942">
            <v>-3.28183472E-2</v>
          </cell>
          <cell r="Q4942">
            <v>67.718165279999994</v>
          </cell>
          <cell r="R4942">
            <v>-64</v>
          </cell>
        </row>
        <row r="4943">
          <cell r="E4943" t="str">
            <v>SHT0010451</v>
          </cell>
          <cell r="F4943" t="str">
            <v>座框前连接板焊接组件</v>
          </cell>
          <cell r="H4943" t="str">
            <v>EA</v>
          </cell>
          <cell r="I4943">
            <v>806</v>
          </cell>
          <cell r="J4943">
            <v>3.4216997702</v>
          </cell>
          <cell r="K4943">
            <v>3.7080000000000002</v>
          </cell>
          <cell r="L4943">
            <v>2757.8900147812001</v>
          </cell>
          <cell r="M4943">
            <v>562</v>
          </cell>
          <cell r="N4943">
            <v>3.5366050263000002</v>
          </cell>
          <cell r="O4943">
            <v>3.7080000000000002</v>
          </cell>
          <cell r="P4943">
            <v>-0.17139497370000001</v>
          </cell>
          <cell r="Q4943">
            <v>1987.5720247806</v>
          </cell>
          <cell r="R4943">
            <v>-777</v>
          </cell>
        </row>
        <row r="4944">
          <cell r="E4944" t="str">
            <v>SHT0010464</v>
          </cell>
          <cell r="F4944" t="str">
            <v>固定阻尼器总成</v>
          </cell>
          <cell r="G4944" t="str">
            <v>2.0平台</v>
          </cell>
          <cell r="H4944" t="str">
            <v>EA</v>
          </cell>
          <cell r="I4944">
            <v>3470</v>
          </cell>
          <cell r="J4944">
            <v>33.497222669800003</v>
          </cell>
          <cell r="K4944">
            <v>36.299999999999997</v>
          </cell>
          <cell r="L4944">
            <v>116235.362664206</v>
          </cell>
          <cell r="M4944">
            <v>0</v>
          </cell>
          <cell r="N4944">
            <v>34.622104221500003</v>
          </cell>
          <cell r="O4944">
            <v>36.299999999999997</v>
          </cell>
          <cell r="P4944">
            <v>-1.6778957784999999</v>
          </cell>
          <cell r="Q4944">
            <v>0</v>
          </cell>
          <cell r="R4944">
            <v>-2710</v>
          </cell>
        </row>
        <row r="4945">
          <cell r="E4945" t="str">
            <v>SHT0010467</v>
          </cell>
          <cell r="F4945" t="str">
            <v>X3000副驾左前地脚</v>
          </cell>
          <cell r="G4945" t="str">
            <v>X3000副驾减震</v>
          </cell>
          <cell r="H4945" t="str">
            <v>EA</v>
          </cell>
          <cell r="I4945">
            <v>48</v>
          </cell>
          <cell r="J4945">
            <v>2.0357637171</v>
          </cell>
          <cell r="K4945">
            <v>2.2061000000000002</v>
          </cell>
          <cell r="L4945">
            <v>97.716658420800002</v>
          </cell>
          <cell r="M4945">
            <v>0</v>
          </cell>
          <cell r="N4945">
            <v>2.1041273863000001</v>
          </cell>
          <cell r="O4945">
            <v>2.2061000000000002</v>
          </cell>
          <cell r="P4945">
            <v>-0.10197261370000001</v>
          </cell>
          <cell r="Q4945">
            <v>0</v>
          </cell>
          <cell r="R4945">
            <v>0</v>
          </cell>
        </row>
        <row r="4946">
          <cell r="E4946" t="str">
            <v>SHT0010468</v>
          </cell>
          <cell r="F4946" t="str">
            <v>X3000副驾右前地脚</v>
          </cell>
          <cell r="G4946" t="str">
            <v>X3000副驾减震</v>
          </cell>
          <cell r="H4946" t="str">
            <v>EA</v>
          </cell>
          <cell r="I4946">
            <v>21</v>
          </cell>
          <cell r="J4946">
            <v>2.0357637171</v>
          </cell>
          <cell r="K4946">
            <v>2.2061000000000002</v>
          </cell>
          <cell r="L4946">
            <v>42.751038059099997</v>
          </cell>
          <cell r="M4946">
            <v>0</v>
          </cell>
          <cell r="N4946">
            <v>2.1041273863000001</v>
          </cell>
          <cell r="O4946">
            <v>2.2061000000000002</v>
          </cell>
          <cell r="P4946">
            <v>-0.10197261370000001</v>
          </cell>
          <cell r="Q4946">
            <v>0</v>
          </cell>
          <cell r="R4946">
            <v>0</v>
          </cell>
        </row>
        <row r="4947">
          <cell r="E4947" t="str">
            <v>SHT0010469</v>
          </cell>
          <cell r="F4947" t="str">
            <v>X3000副驾左后地脚</v>
          </cell>
          <cell r="G4947" t="str">
            <v>X3000副驾减震</v>
          </cell>
          <cell r="H4947" t="str">
            <v>EA</v>
          </cell>
          <cell r="I4947">
            <v>192</v>
          </cell>
          <cell r="J4947">
            <v>2.0357637171</v>
          </cell>
          <cell r="K4947">
            <v>2.2061000000000002</v>
          </cell>
          <cell r="L4947">
            <v>390.86663368320001</v>
          </cell>
          <cell r="M4947">
            <v>0</v>
          </cell>
          <cell r="N4947">
            <v>2.1041273863000001</v>
          </cell>
          <cell r="O4947">
            <v>2.2061000000000002</v>
          </cell>
          <cell r="P4947">
            <v>-0.10197261370000001</v>
          </cell>
          <cell r="Q4947">
            <v>0</v>
          </cell>
          <cell r="R4947">
            <v>0</v>
          </cell>
        </row>
        <row r="4948">
          <cell r="E4948" t="str">
            <v>SHT0010470</v>
          </cell>
          <cell r="F4948" t="str">
            <v>X3000副驾右后地脚</v>
          </cell>
          <cell r="G4948" t="str">
            <v>X3000副驾减震</v>
          </cell>
          <cell r="H4948" t="str">
            <v>EA</v>
          </cell>
          <cell r="I4948">
            <v>134</v>
          </cell>
          <cell r="J4948">
            <v>2.0357637171</v>
          </cell>
          <cell r="K4948">
            <v>2.2061000000000002</v>
          </cell>
          <cell r="L4948">
            <v>272.79233809139998</v>
          </cell>
          <cell r="M4948">
            <v>0</v>
          </cell>
          <cell r="N4948">
            <v>2.1041273863000001</v>
          </cell>
          <cell r="O4948">
            <v>2.2061000000000002</v>
          </cell>
          <cell r="P4948">
            <v>-0.10197261370000001</v>
          </cell>
          <cell r="Q4948">
            <v>0</v>
          </cell>
          <cell r="R4948">
            <v>0</v>
          </cell>
        </row>
        <row r="4949">
          <cell r="E4949" t="str">
            <v>SHT0010488</v>
          </cell>
          <cell r="F4949" t="str">
            <v>标牌固定片</v>
          </cell>
          <cell r="G4949" t="str">
            <v>F3000/X3000副驾减震</v>
          </cell>
          <cell r="H4949" t="str">
            <v>EA</v>
          </cell>
          <cell r="I4949">
            <v>450</v>
          </cell>
          <cell r="J4949">
            <v>0.21381009619999999</v>
          </cell>
          <cell r="K4949">
            <v>0.23169999999999999</v>
          </cell>
          <cell r="L4949">
            <v>96.214543289999995</v>
          </cell>
          <cell r="M4949">
            <v>0</v>
          </cell>
          <cell r="N4949">
            <v>0.22099012530000001</v>
          </cell>
          <cell r="O4949">
            <v>0.23169999999999999</v>
          </cell>
          <cell r="P4949">
            <v>-1.07098747E-2</v>
          </cell>
          <cell r="Q4949">
            <v>0</v>
          </cell>
          <cell r="R4949">
            <v>0</v>
          </cell>
        </row>
        <row r="4950">
          <cell r="E4950" t="str">
            <v>SHT0010506</v>
          </cell>
          <cell r="F4950" t="str">
            <v>主驾底座模块化总成</v>
          </cell>
          <cell r="G4950" t="str">
            <v>H3-2.0</v>
          </cell>
          <cell r="H4950" t="str">
            <v>EA</v>
          </cell>
          <cell r="I4950">
            <v>751</v>
          </cell>
          <cell r="J4950">
            <v>483.84692893459999</v>
          </cell>
          <cell r="K4950">
            <v>518.81931452499998</v>
          </cell>
          <cell r="L4950">
            <v>363369.04362988501</v>
          </cell>
          <cell r="M4950">
            <v>20</v>
          </cell>
          <cell r="N4950">
            <v>474.49506281279997</v>
          </cell>
          <cell r="O4950">
            <v>518.81931452499998</v>
          </cell>
          <cell r="P4950">
            <v>-44.324251712200002</v>
          </cell>
          <cell r="Q4950">
            <v>9489.9012562560001</v>
          </cell>
          <cell r="R4950">
            <v>0</v>
          </cell>
        </row>
        <row r="4951">
          <cell r="E4951" t="str">
            <v>SHT0010515</v>
          </cell>
          <cell r="F4951" t="str">
            <v>变阻尼拉线支架</v>
          </cell>
          <cell r="H4951" t="str">
            <v>EA</v>
          </cell>
          <cell r="I4951">
            <v>305</v>
          </cell>
          <cell r="J4951">
            <v>0.77145118879999997</v>
          </cell>
          <cell r="K4951">
            <v>0.83599999999999997</v>
          </cell>
          <cell r="L4951">
            <v>235.29261258400001</v>
          </cell>
          <cell r="M4951">
            <v>2750</v>
          </cell>
          <cell r="N4951">
            <v>0.79735755180000001</v>
          </cell>
          <cell r="O4951">
            <v>0.83599999999999997</v>
          </cell>
          <cell r="P4951">
            <v>-3.8642448199999999E-2</v>
          </cell>
          <cell r="Q4951">
            <v>2192.7332674499999</v>
          </cell>
          <cell r="R4951">
            <v>-2485</v>
          </cell>
        </row>
        <row r="4952">
          <cell r="E4952" t="str">
            <v>SHT0010516</v>
          </cell>
          <cell r="F4952" t="str">
            <v>阻尼器弹簧保护架</v>
          </cell>
          <cell r="H4952" t="str">
            <v>EA</v>
          </cell>
          <cell r="I4952">
            <v>503</v>
          </cell>
          <cell r="J4952">
            <v>0.42079155750000002</v>
          </cell>
          <cell r="K4952">
            <v>0.45600000000000002</v>
          </cell>
          <cell r="L4952">
            <v>211.65815342249999</v>
          </cell>
          <cell r="M4952">
            <v>3650</v>
          </cell>
          <cell r="N4952">
            <v>0.43492230100000001</v>
          </cell>
          <cell r="O4952">
            <v>0.45600000000000002</v>
          </cell>
          <cell r="P4952">
            <v>-2.1077698999999998E-2</v>
          </cell>
          <cell r="Q4952">
            <v>1587.46639865</v>
          </cell>
          <cell r="R4952">
            <v>-2485</v>
          </cell>
        </row>
        <row r="4953">
          <cell r="E4953" t="str">
            <v>SHT0010517</v>
          </cell>
          <cell r="F4953" t="str">
            <v>阻尼器变阻尼拨快</v>
          </cell>
          <cell r="H4953" t="str">
            <v>EA</v>
          </cell>
          <cell r="I4953">
            <v>703</v>
          </cell>
          <cell r="J4953">
            <v>0.14026385250000001</v>
          </cell>
          <cell r="K4953">
            <v>0.152</v>
          </cell>
          <cell r="L4953">
            <v>98.605488307499996</v>
          </cell>
          <cell r="M4953">
            <v>3846</v>
          </cell>
          <cell r="N4953">
            <v>0.14497410029999999</v>
          </cell>
          <cell r="O4953">
            <v>0.152</v>
          </cell>
          <cell r="P4953">
            <v>-7.0258997000000002E-3</v>
          </cell>
          <cell r="Q4953">
            <v>557.57038975379999</v>
          </cell>
          <cell r="R4953">
            <v>-2485</v>
          </cell>
        </row>
        <row r="4954">
          <cell r="E4954" t="str">
            <v>SHT0010520</v>
          </cell>
          <cell r="F4954" t="str">
            <v>变阻尼弹簧</v>
          </cell>
          <cell r="G4954" t="str">
            <v>φ0.7Φ5.1（内径）*36</v>
          </cell>
          <cell r="H4954" t="str">
            <v>EA</v>
          </cell>
          <cell r="I4954">
            <v>-255</v>
          </cell>
          <cell r="J4954">
            <v>0.108519928</v>
          </cell>
          <cell r="K4954">
            <v>0.1176</v>
          </cell>
          <cell r="L4954">
            <v>-27.672581640000001</v>
          </cell>
          <cell r="M4954">
            <v>0</v>
          </cell>
          <cell r="N4954">
            <v>0.1121641724</v>
          </cell>
          <cell r="O4954">
            <v>0.1176</v>
          </cell>
          <cell r="P4954">
            <v>-5.4358276000000001E-3</v>
          </cell>
          <cell r="Q4954">
            <v>0</v>
          </cell>
          <cell r="R4954">
            <v>-32</v>
          </cell>
        </row>
        <row r="4955">
          <cell r="E4955" t="str">
            <v>SHT0010521</v>
          </cell>
          <cell r="F4955" t="str">
            <v>气囊上支撑板</v>
          </cell>
          <cell r="G4955" t="str">
            <v>2.0平台内绞架</v>
          </cell>
          <cell r="H4955" t="str">
            <v>EA</v>
          </cell>
          <cell r="I4955">
            <v>2181</v>
          </cell>
          <cell r="J4955">
            <v>6.4268528100999998</v>
          </cell>
          <cell r="K4955">
            <v>6.9645999999999999</v>
          </cell>
          <cell r="L4955">
            <v>14016.965978828101</v>
          </cell>
          <cell r="M4955">
            <v>5565</v>
          </cell>
          <cell r="N4955">
            <v>6.6426751257000003</v>
          </cell>
          <cell r="O4955">
            <v>6.9645999999999999</v>
          </cell>
          <cell r="P4955">
            <v>-0.3219248743</v>
          </cell>
          <cell r="Q4955">
            <v>36966.487074520497</v>
          </cell>
          <cell r="R4955">
            <v>-5271</v>
          </cell>
        </row>
        <row r="4956">
          <cell r="E4956" t="str">
            <v>SHT0010522</v>
          </cell>
          <cell r="F4956" t="str">
            <v>阻尼销轴支架</v>
          </cell>
          <cell r="G4956" t="str">
            <v>2.0平台内绞架</v>
          </cell>
          <cell r="H4956" t="str">
            <v>EA</v>
          </cell>
          <cell r="I4956">
            <v>-2276</v>
          </cell>
          <cell r="J4956">
            <v>1.1105759636999999</v>
          </cell>
          <cell r="K4956">
            <v>1.2035</v>
          </cell>
          <cell r="L4956">
            <v>-2527.6708933812001</v>
          </cell>
          <cell r="M4956">
            <v>4000</v>
          </cell>
          <cell r="N4956">
            <v>1.1478705903999999</v>
          </cell>
          <cell r="O4956">
            <v>1.2035</v>
          </cell>
          <cell r="P4956">
            <v>-5.5629409599999999E-2</v>
          </cell>
          <cell r="Q4956">
            <v>4591.4823616000003</v>
          </cell>
          <cell r="R4956">
            <v>-4526</v>
          </cell>
        </row>
        <row r="4957">
          <cell r="E4957" t="str">
            <v>SHT0010523</v>
          </cell>
          <cell r="F4957" t="str">
            <v>阻尼销轴</v>
          </cell>
          <cell r="G4957" t="str">
            <v>2.0平台内绞架</v>
          </cell>
          <cell r="H4957" t="str">
            <v>EA</v>
          </cell>
          <cell r="I4957">
            <v>2497</v>
          </cell>
          <cell r="J4957">
            <v>2.2146924078999999</v>
          </cell>
          <cell r="K4957">
            <v>2.4</v>
          </cell>
          <cell r="L4957">
            <v>5530.0869425262999</v>
          </cell>
          <cell r="M4957">
            <v>2800</v>
          </cell>
          <cell r="N4957">
            <v>2.2890647418999999</v>
          </cell>
          <cell r="O4957">
            <v>2.4</v>
          </cell>
          <cell r="P4957">
            <v>-0.1109352581</v>
          </cell>
          <cell r="Q4957">
            <v>6409.3812773199998</v>
          </cell>
          <cell r="R4957">
            <v>-4571</v>
          </cell>
        </row>
        <row r="4958">
          <cell r="E4958" t="str">
            <v>SHT0010554</v>
          </cell>
          <cell r="F4958" t="str">
            <v>副驾靠背骨架总成电泳</v>
          </cell>
          <cell r="G4958" t="str">
            <v>轩德6</v>
          </cell>
          <cell r="H4958" t="str">
            <v>EA</v>
          </cell>
          <cell r="I4958">
            <v>159</v>
          </cell>
          <cell r="J4958">
            <v>37.448990992200002</v>
          </cell>
          <cell r="K4958">
            <v>39.271743298099999</v>
          </cell>
          <cell r="L4958">
            <v>5954.3895677598002</v>
          </cell>
          <cell r="M4958">
            <v>144</v>
          </cell>
          <cell r="N4958">
            <v>40.879896281599997</v>
          </cell>
          <cell r="O4958">
            <v>39.271743298099999</v>
          </cell>
          <cell r="P4958">
            <v>1.6081529834999999</v>
          </cell>
          <cell r="Q4958">
            <v>5886.7050645503996</v>
          </cell>
          <cell r="R4958">
            <v>0</v>
          </cell>
        </row>
        <row r="4959">
          <cell r="E4959" t="str">
            <v>SHT0010598</v>
          </cell>
          <cell r="F4959" t="str">
            <v>机械减震器总成</v>
          </cell>
          <cell r="G4959" t="str">
            <v>L3000右舵</v>
          </cell>
          <cell r="H4959" t="str">
            <v>EA</v>
          </cell>
          <cell r="I4959">
            <v>0</v>
          </cell>
          <cell r="J4959">
            <v>185.8559645711</v>
          </cell>
          <cell r="K4959">
            <v>185.8559645711</v>
          </cell>
          <cell r="L4959">
            <v>0</v>
          </cell>
          <cell r="M4959">
            <v>20</v>
          </cell>
          <cell r="N4959">
            <v>184.73207754239999</v>
          </cell>
          <cell r="O4959">
            <v>185.8559645711</v>
          </cell>
          <cell r="P4959">
            <v>-1.1238870287</v>
          </cell>
          <cell r="Q4959">
            <v>3694.641550848</v>
          </cell>
          <cell r="R4959">
            <v>0</v>
          </cell>
        </row>
        <row r="4960">
          <cell r="E4960" t="str">
            <v>SHT0010631</v>
          </cell>
          <cell r="F4960" t="str">
            <v>主驾靠背骨架总成电泳</v>
          </cell>
          <cell r="G4960" t="str">
            <v>轩德6</v>
          </cell>
          <cell r="H4960" t="str">
            <v>EA</v>
          </cell>
          <cell r="I4960">
            <v>141</v>
          </cell>
          <cell r="J4960">
            <v>42.077523903299998</v>
          </cell>
          <cell r="K4960">
            <v>44.238947534300003</v>
          </cell>
          <cell r="L4960">
            <v>5932.9308703652996</v>
          </cell>
          <cell r="M4960">
            <v>133</v>
          </cell>
          <cell r="N4960">
            <v>43.483607395200004</v>
          </cell>
          <cell r="O4960">
            <v>44.238947534300003</v>
          </cell>
          <cell r="P4960">
            <v>-0.75534013909999997</v>
          </cell>
          <cell r="Q4960">
            <v>5783.3197835616002</v>
          </cell>
          <cell r="R4960">
            <v>0</v>
          </cell>
        </row>
        <row r="4961">
          <cell r="E4961" t="str">
            <v>SHT0010671</v>
          </cell>
          <cell r="F4961" t="str">
            <v>扶手支架焊接组件</v>
          </cell>
          <cell r="H4961" t="str">
            <v>EA</v>
          </cell>
          <cell r="I4961">
            <v>1208</v>
          </cell>
          <cell r="J4961">
            <v>1.2568379414999999</v>
          </cell>
          <cell r="K4961">
            <v>1.3620000000000001</v>
          </cell>
          <cell r="L4961">
            <v>1518.2602333320001</v>
          </cell>
          <cell r="M4961">
            <v>1060</v>
          </cell>
          <cell r="N4961">
            <v>1.299044241</v>
          </cell>
          <cell r="O4961">
            <v>1.3620000000000001</v>
          </cell>
          <cell r="P4961">
            <v>-6.2955759E-2</v>
          </cell>
          <cell r="Q4961">
            <v>1376.9868954599999</v>
          </cell>
          <cell r="R4961">
            <v>-1808</v>
          </cell>
        </row>
        <row r="4962">
          <cell r="E4962" t="str">
            <v>SHT0010690</v>
          </cell>
          <cell r="F4962" t="str">
            <v>座框主管</v>
          </cell>
          <cell r="G4962" t="str">
            <v>H6</v>
          </cell>
          <cell r="H4962" t="str">
            <v>EA</v>
          </cell>
          <cell r="I4962">
            <v>56</v>
          </cell>
          <cell r="J4962">
            <v>8.8299735074000001</v>
          </cell>
          <cell r="K4962">
            <v>9.5069700000000008</v>
          </cell>
          <cell r="L4962">
            <v>494.47851641440002</v>
          </cell>
          <cell r="M4962">
            <v>0</v>
          </cell>
          <cell r="N4962">
            <v>9.1256159491000002</v>
          </cell>
          <cell r="O4962">
            <v>9.5069700000000008</v>
          </cell>
          <cell r="P4962">
            <v>-0.38135405090000002</v>
          </cell>
          <cell r="Q4962">
            <v>0</v>
          </cell>
          <cell r="R4962">
            <v>0</v>
          </cell>
        </row>
        <row r="4963">
          <cell r="E4963" t="str">
            <v>SHT0010694</v>
          </cell>
          <cell r="F4963" t="str">
            <v>座框后横管</v>
          </cell>
          <cell r="G4963" t="str">
            <v>H6</v>
          </cell>
          <cell r="H4963" t="str">
            <v>EA</v>
          </cell>
          <cell r="I4963">
            <v>761</v>
          </cell>
          <cell r="J4963">
            <v>2.287938628</v>
          </cell>
          <cell r="K4963">
            <v>2.4786299999999999</v>
          </cell>
          <cell r="L4963">
            <v>1741.1212959080001</v>
          </cell>
          <cell r="M4963">
            <v>151</v>
          </cell>
          <cell r="N4963">
            <v>2.3647600672000002</v>
          </cell>
          <cell r="O4963">
            <v>2.4786299999999999</v>
          </cell>
          <cell r="P4963">
            <v>-0.1138699328</v>
          </cell>
          <cell r="Q4963">
            <v>357.07877014719998</v>
          </cell>
          <cell r="R4963">
            <v>0</v>
          </cell>
        </row>
        <row r="4964">
          <cell r="E4964" t="str">
            <v>SHT0010696</v>
          </cell>
          <cell r="F4964" t="str">
            <v>左旁侧板</v>
          </cell>
          <cell r="G4964" t="str">
            <v>H6</v>
          </cell>
          <cell r="H4964" t="str">
            <v>EA</v>
          </cell>
          <cell r="I4964">
            <v>899</v>
          </cell>
          <cell r="J4964">
            <v>2.8765951750999998</v>
          </cell>
          <cell r="K4964">
            <v>3.0243266200000001</v>
          </cell>
          <cell r="L4964">
            <v>2586.0590624148999</v>
          </cell>
          <cell r="M4964">
            <v>0</v>
          </cell>
          <cell r="N4964">
            <v>2.9717755416</v>
          </cell>
          <cell r="O4964">
            <v>3.0243266200000001</v>
          </cell>
          <cell r="P4964">
            <v>-5.2551078399999999E-2</v>
          </cell>
          <cell r="Q4964">
            <v>0</v>
          </cell>
          <cell r="R4964">
            <v>0</v>
          </cell>
        </row>
        <row r="4965">
          <cell r="E4965" t="str">
            <v>SHT0010698</v>
          </cell>
          <cell r="F4965" t="str">
            <v>右旁侧板</v>
          </cell>
          <cell r="G4965" t="str">
            <v>H6</v>
          </cell>
          <cell r="H4965" t="str">
            <v>EA</v>
          </cell>
          <cell r="I4965">
            <v>919</v>
          </cell>
          <cell r="J4965">
            <v>2.8765951750999998</v>
          </cell>
          <cell r="K4965">
            <v>3.0243266200000001</v>
          </cell>
          <cell r="L4965">
            <v>2643.5909659169001</v>
          </cell>
          <cell r="M4965">
            <v>0</v>
          </cell>
          <cell r="N4965">
            <v>2.9717755416</v>
          </cell>
          <cell r="O4965">
            <v>3.0243266200000001</v>
          </cell>
          <cell r="P4965">
            <v>-5.2551078399999999E-2</v>
          </cell>
          <cell r="Q4965">
            <v>0</v>
          </cell>
          <cell r="R4965">
            <v>0</v>
          </cell>
        </row>
        <row r="4966">
          <cell r="E4966" t="str">
            <v>SHT0010699</v>
          </cell>
          <cell r="F4966" t="str">
            <v>橡胶垫安装支架</v>
          </cell>
          <cell r="G4966" t="str">
            <v>H6</v>
          </cell>
          <cell r="H4966" t="str">
            <v>EA</v>
          </cell>
          <cell r="I4966">
            <v>328</v>
          </cell>
          <cell r="J4966">
            <v>0.4238367596</v>
          </cell>
          <cell r="K4966">
            <v>0.45929999999999999</v>
          </cell>
          <cell r="L4966">
            <v>139.0184571488</v>
          </cell>
          <cell r="M4966">
            <v>0</v>
          </cell>
          <cell r="N4966">
            <v>0.438069765</v>
          </cell>
          <cell r="O4966">
            <v>0.45929999999999999</v>
          </cell>
          <cell r="P4966">
            <v>-2.1230235E-2</v>
          </cell>
          <cell r="Q4966">
            <v>0</v>
          </cell>
          <cell r="R4966">
            <v>0</v>
          </cell>
        </row>
        <row r="4967">
          <cell r="E4967" t="str">
            <v>SHT0010720</v>
          </cell>
          <cell r="F4967" t="str">
            <v>调角器解锁把手左</v>
          </cell>
          <cell r="G4967" t="str">
            <v>H4A/X3000</v>
          </cell>
          <cell r="H4967" t="str">
            <v>EA</v>
          </cell>
          <cell r="I4967">
            <v>2187</v>
          </cell>
          <cell r="J4967">
            <v>0.78437022779999999</v>
          </cell>
          <cell r="K4967">
            <v>0.85</v>
          </cell>
          <cell r="L4967">
            <v>1715.4176881986</v>
          </cell>
          <cell r="M4967">
            <v>3000</v>
          </cell>
          <cell r="N4967">
            <v>0.81071042940000004</v>
          </cell>
          <cell r="O4967">
            <v>0.85</v>
          </cell>
          <cell r="P4967">
            <v>-3.9289570599999997E-2</v>
          </cell>
          <cell r="Q4967">
            <v>2432.1312882000002</v>
          </cell>
          <cell r="R4967">
            <v>-3251</v>
          </cell>
        </row>
        <row r="4968">
          <cell r="E4968" t="str">
            <v>SHT0010721</v>
          </cell>
          <cell r="F4968" t="str">
            <v>调角器解锁把手右</v>
          </cell>
          <cell r="G4968" t="str">
            <v>H4A/X3000</v>
          </cell>
          <cell r="H4968" t="str">
            <v>EA</v>
          </cell>
          <cell r="I4968">
            <v>2226</v>
          </cell>
          <cell r="J4968">
            <v>0.78437022779999999</v>
          </cell>
          <cell r="K4968">
            <v>0.85</v>
          </cell>
          <cell r="L4968">
            <v>1746.0081270828</v>
          </cell>
          <cell r="M4968">
            <v>3000</v>
          </cell>
          <cell r="N4968">
            <v>0.81071042940000004</v>
          </cell>
          <cell r="O4968">
            <v>0.85</v>
          </cell>
          <cell r="P4968">
            <v>-3.9289570599999997E-2</v>
          </cell>
          <cell r="Q4968">
            <v>2432.1312882000002</v>
          </cell>
          <cell r="R4968">
            <v>-3136</v>
          </cell>
        </row>
        <row r="4969">
          <cell r="E4969" t="str">
            <v>SHT0010722</v>
          </cell>
          <cell r="F4969" t="str">
            <v>司机主边调角器下连接钣A</v>
          </cell>
          <cell r="G4969" t="str">
            <v>H6</v>
          </cell>
          <cell r="H4969" t="str">
            <v>EA</v>
          </cell>
          <cell r="I4969">
            <v>2216</v>
          </cell>
          <cell r="J4969">
            <v>7.0750106827000003</v>
          </cell>
          <cell r="K4969">
            <v>7.5128536300000004</v>
          </cell>
          <cell r="L4969">
            <v>15678.2236728632</v>
          </cell>
          <cell r="M4969">
            <v>0</v>
          </cell>
          <cell r="N4969">
            <v>7.3103079963999997</v>
          </cell>
          <cell r="O4969">
            <v>7.5128536300000004</v>
          </cell>
          <cell r="P4969">
            <v>-0.2025456336</v>
          </cell>
          <cell r="Q4969">
            <v>0</v>
          </cell>
          <cell r="R4969">
            <v>-263</v>
          </cell>
        </row>
        <row r="4970">
          <cell r="E4970" t="str">
            <v>SHT0010723</v>
          </cell>
          <cell r="F4970" t="str">
            <v>司机主边调角器下连接钣B</v>
          </cell>
          <cell r="G4970" t="str">
            <v>H6</v>
          </cell>
          <cell r="H4970" t="str">
            <v>EA</v>
          </cell>
          <cell r="I4970">
            <v>190</v>
          </cell>
          <cell r="J4970">
            <v>8.9063599537000009</v>
          </cell>
          <cell r="K4970">
            <v>9.5188874699999992</v>
          </cell>
          <cell r="L4970">
            <v>1692.208391203</v>
          </cell>
          <cell r="M4970">
            <v>163</v>
          </cell>
          <cell r="N4970">
            <v>4.5495161745999999</v>
          </cell>
          <cell r="O4970">
            <v>9.5188874699999992</v>
          </cell>
          <cell r="P4970">
            <v>-4.9693712954000002</v>
          </cell>
          <cell r="Q4970">
            <v>741.57113645979996</v>
          </cell>
          <cell r="R4970">
            <v>-263</v>
          </cell>
        </row>
        <row r="4971">
          <cell r="E4971" t="str">
            <v>SHT0010724</v>
          </cell>
          <cell r="F4971" t="str">
            <v>司机副边调角器下连接钣A</v>
          </cell>
          <cell r="G4971" t="str">
            <v>H6</v>
          </cell>
          <cell r="H4971" t="str">
            <v>EA</v>
          </cell>
          <cell r="I4971">
            <v>1729</v>
          </cell>
          <cell r="J4971">
            <v>6.9236622598000004</v>
          </cell>
          <cell r="K4971">
            <v>7.3702936299999999</v>
          </cell>
          <cell r="L4971">
            <v>11971.012047194199</v>
          </cell>
          <cell r="M4971">
            <v>0</v>
          </cell>
          <cell r="N4971">
            <v>7.1541826687999999</v>
          </cell>
          <cell r="O4971">
            <v>7.3702936299999999</v>
          </cell>
          <cell r="P4971">
            <v>-0.21611096120000001</v>
          </cell>
          <cell r="Q4971">
            <v>0</v>
          </cell>
          <cell r="R4971">
            <v>-263</v>
          </cell>
        </row>
        <row r="4972">
          <cell r="E4972" t="str">
            <v>SHT0010725</v>
          </cell>
          <cell r="F4972" t="str">
            <v>司机副边调角器下连接钣B</v>
          </cell>
          <cell r="G4972" t="str">
            <v>H6</v>
          </cell>
          <cell r="H4972" t="str">
            <v>EA</v>
          </cell>
          <cell r="I4972">
            <v>197</v>
          </cell>
          <cell r="J4972">
            <v>8.9063599537000009</v>
          </cell>
          <cell r="K4972">
            <v>9.5188874699999992</v>
          </cell>
          <cell r="L4972">
            <v>1754.5529108789001</v>
          </cell>
          <cell r="M4972">
            <v>132</v>
          </cell>
          <cell r="N4972">
            <v>4.5495161745999999</v>
          </cell>
          <cell r="O4972">
            <v>9.5188874699999992</v>
          </cell>
          <cell r="P4972">
            <v>-4.9693712954000002</v>
          </cell>
          <cell r="Q4972">
            <v>600.53613504719999</v>
          </cell>
          <cell r="R4972">
            <v>-263</v>
          </cell>
        </row>
        <row r="4973">
          <cell r="E4973" t="str">
            <v>SHT0010728</v>
          </cell>
          <cell r="F4973" t="str">
            <v>主驾靠背骨架总成电泳</v>
          </cell>
          <cell r="G4973" t="str">
            <v>一汽D03扶手</v>
          </cell>
          <cell r="H4973" t="str">
            <v>EA</v>
          </cell>
          <cell r="I4973">
            <v>158</v>
          </cell>
          <cell r="J4973">
            <v>76.8656439146</v>
          </cell>
          <cell r="K4973">
            <v>76.845619817400006</v>
          </cell>
          <cell r="L4973">
            <v>12144.771738506801</v>
          </cell>
          <cell r="M4973">
            <v>0</v>
          </cell>
          <cell r="N4973">
            <v>81.464358362400006</v>
          </cell>
          <cell r="O4973">
            <v>76.845619817400006</v>
          </cell>
          <cell r="P4973">
            <v>4.6187385450000003</v>
          </cell>
          <cell r="Q4973">
            <v>0</v>
          </cell>
          <cell r="R4973">
            <v>0</v>
          </cell>
        </row>
        <row r="4974">
          <cell r="E4974" t="str">
            <v>SHT0010756</v>
          </cell>
          <cell r="F4974" t="str">
            <v>主驾高配靠背骨架总成</v>
          </cell>
          <cell r="G4974" t="str">
            <v>H6四气袋腰托双扶手</v>
          </cell>
          <cell r="H4974" t="str">
            <v>EA</v>
          </cell>
          <cell r="I4974">
            <v>528</v>
          </cell>
          <cell r="J4974">
            <v>204.5700695175</v>
          </cell>
          <cell r="K4974">
            <v>218.62274301630001</v>
          </cell>
          <cell r="L4974">
            <v>108012.99670524</v>
          </cell>
          <cell r="M4974">
            <v>133</v>
          </cell>
          <cell r="N4974">
            <v>196.96374137550001</v>
          </cell>
          <cell r="O4974">
            <v>218.62274301630001</v>
          </cell>
          <cell r="P4974">
            <v>-21.6590016408</v>
          </cell>
          <cell r="Q4974">
            <v>26196.177602941501</v>
          </cell>
          <cell r="R4974">
            <v>-13</v>
          </cell>
        </row>
        <row r="4975">
          <cell r="E4975" t="str">
            <v>SHT0010758</v>
          </cell>
          <cell r="F4975" t="str">
            <v>主驾低配靠背骨架总成</v>
          </cell>
          <cell r="G4975" t="str">
            <v>H6两气袋腰托双扶手</v>
          </cell>
          <cell r="H4975" t="str">
            <v>EA</v>
          </cell>
          <cell r="I4975">
            <v>1445</v>
          </cell>
          <cell r="J4975">
            <v>202.66447835420001</v>
          </cell>
          <cell r="K4975">
            <v>216.71343326280001</v>
          </cell>
          <cell r="L4975">
            <v>292850.17122181901</v>
          </cell>
          <cell r="M4975">
            <v>66</v>
          </cell>
          <cell r="N4975">
            <v>194.8016059224</v>
          </cell>
          <cell r="O4975">
            <v>216.71343326280001</v>
          </cell>
          <cell r="P4975">
            <v>-21.911827340399999</v>
          </cell>
          <cell r="Q4975">
            <v>12856.9059908784</v>
          </cell>
          <cell r="R4975">
            <v>-2</v>
          </cell>
        </row>
        <row r="4976">
          <cell r="E4976" t="str">
            <v>SHT0010763</v>
          </cell>
          <cell r="F4976" t="str">
            <v>肩部支撑钢丝</v>
          </cell>
          <cell r="G4976" t="str">
            <v>H6</v>
          </cell>
          <cell r="H4976" t="str">
            <v>EA</v>
          </cell>
          <cell r="I4976">
            <v>262</v>
          </cell>
          <cell r="J4976">
            <v>1.0888904339000001</v>
          </cell>
          <cell r="K4976">
            <v>1.18</v>
          </cell>
          <cell r="L4976">
            <v>285.28929368180002</v>
          </cell>
          <cell r="M4976">
            <v>150</v>
          </cell>
          <cell r="N4976">
            <v>1.1254568314</v>
          </cell>
          <cell r="O4976">
            <v>1.18</v>
          </cell>
          <cell r="P4976">
            <v>-5.4543168599999997E-2</v>
          </cell>
          <cell r="Q4976">
            <v>168.81852470999999</v>
          </cell>
          <cell r="R4976">
            <v>-263</v>
          </cell>
        </row>
        <row r="4977">
          <cell r="E4977" t="str">
            <v>SHT0010764</v>
          </cell>
          <cell r="F4977" t="str">
            <v>高配座椅头枕管</v>
          </cell>
          <cell r="G4977" t="str">
            <v>H6</v>
          </cell>
          <cell r="H4977" t="str">
            <v>EA</v>
          </cell>
          <cell r="I4977">
            <v>215</v>
          </cell>
          <cell r="J4977">
            <v>6.6866167410999999</v>
          </cell>
          <cell r="K4977">
            <v>7.2043860000000004</v>
          </cell>
          <cell r="L4977">
            <v>1437.6225993364999</v>
          </cell>
          <cell r="M4977">
            <v>215</v>
          </cell>
          <cell r="N4977">
            <v>6.9105686217000004</v>
          </cell>
          <cell r="O4977">
            <v>7.2043860000000004</v>
          </cell>
          <cell r="P4977">
            <v>-0.29381737829999999</v>
          </cell>
          <cell r="Q4977">
            <v>1485.7722536655001</v>
          </cell>
          <cell r="R4977">
            <v>-133</v>
          </cell>
        </row>
        <row r="4978">
          <cell r="E4978" t="str">
            <v>SHT0010765</v>
          </cell>
          <cell r="F4978" t="str">
            <v>低配座椅头枕管</v>
          </cell>
          <cell r="G4978" t="str">
            <v>H6</v>
          </cell>
          <cell r="H4978" t="str">
            <v>EA</v>
          </cell>
          <cell r="I4978">
            <v>240</v>
          </cell>
          <cell r="J4978">
            <v>6.6866167410999999</v>
          </cell>
          <cell r="K4978">
            <v>7.2043860000000004</v>
          </cell>
          <cell r="L4978">
            <v>1604.788017864</v>
          </cell>
          <cell r="M4978">
            <v>202</v>
          </cell>
          <cell r="N4978">
            <v>6.9105686217000004</v>
          </cell>
          <cell r="O4978">
            <v>7.2043860000000004</v>
          </cell>
          <cell r="P4978">
            <v>-0.29381737829999999</v>
          </cell>
          <cell r="Q4978">
            <v>1395.9348615834001</v>
          </cell>
          <cell r="R4978">
            <v>-130</v>
          </cell>
        </row>
        <row r="4979">
          <cell r="E4979" t="str">
            <v>SHT0010769</v>
          </cell>
          <cell r="F4979" t="str">
            <v>横衬板</v>
          </cell>
          <cell r="G4979" t="str">
            <v>H6安全带高调骨架</v>
          </cell>
          <cell r="H4979" t="str">
            <v>EA</v>
          </cell>
          <cell r="I4979">
            <v>1183</v>
          </cell>
          <cell r="J4979">
            <v>0.55548831499999995</v>
          </cell>
          <cell r="K4979">
            <v>0.55747398000000004</v>
          </cell>
          <cell r="L4979">
            <v>657.14267664500005</v>
          </cell>
          <cell r="M4979">
            <v>0</v>
          </cell>
          <cell r="N4979">
            <v>0.57350856480000001</v>
          </cell>
          <cell r="O4979">
            <v>0.55747398000000004</v>
          </cell>
          <cell r="P4979">
            <v>1.6034584800000001E-2</v>
          </cell>
          <cell r="Q4979">
            <v>0</v>
          </cell>
          <cell r="R4979">
            <v>-133</v>
          </cell>
        </row>
        <row r="4980">
          <cell r="E4980" t="str">
            <v>SHT0010775</v>
          </cell>
          <cell r="F4980" t="str">
            <v>安全带高调机构固定板1</v>
          </cell>
          <cell r="G4980" t="str">
            <v>H6</v>
          </cell>
          <cell r="H4980" t="str">
            <v>EA</v>
          </cell>
          <cell r="I4980">
            <v>240</v>
          </cell>
          <cell r="J4980">
            <v>8.4203905061000004</v>
          </cell>
          <cell r="K4980">
            <v>8.9922560199999992</v>
          </cell>
          <cell r="L4980">
            <v>2020.893721464</v>
          </cell>
          <cell r="M4980">
            <v>0</v>
          </cell>
          <cell r="N4980">
            <v>8.7011730519999997</v>
          </cell>
          <cell r="O4980">
            <v>8.9922560199999992</v>
          </cell>
          <cell r="P4980">
            <v>-0.291082968</v>
          </cell>
          <cell r="Q4980">
            <v>0</v>
          </cell>
          <cell r="R4980">
            <v>-120</v>
          </cell>
        </row>
        <row r="4981">
          <cell r="E4981" t="str">
            <v>SHT0010776</v>
          </cell>
          <cell r="F4981" t="str">
            <v>安全带高调机构固定板2</v>
          </cell>
          <cell r="G4981" t="str">
            <v>H6</v>
          </cell>
          <cell r="H4981" t="str">
            <v>EA</v>
          </cell>
          <cell r="I4981">
            <v>81</v>
          </cell>
          <cell r="J4981">
            <v>6.9236622598000004</v>
          </cell>
          <cell r="K4981">
            <v>7.3702936299999999</v>
          </cell>
          <cell r="L4981">
            <v>560.81664304380001</v>
          </cell>
          <cell r="M4981">
            <v>801</v>
          </cell>
          <cell r="N4981">
            <v>7.1541826687999999</v>
          </cell>
          <cell r="O4981">
            <v>7.3702936299999999</v>
          </cell>
          <cell r="P4981">
            <v>-0.21611096120000001</v>
          </cell>
          <cell r="Q4981">
            <v>5730.5003177088001</v>
          </cell>
          <cell r="R4981">
            <v>-133</v>
          </cell>
        </row>
        <row r="4982">
          <cell r="E4982" t="str">
            <v>SHT0010778</v>
          </cell>
          <cell r="F4982" t="str">
            <v>气袋腰托支撑钣金</v>
          </cell>
          <cell r="G4982" t="str">
            <v>H6</v>
          </cell>
          <cell r="H4982" t="str">
            <v>EA</v>
          </cell>
          <cell r="I4982">
            <v>1374</v>
          </cell>
          <cell r="J4982">
            <v>0.62272200249999998</v>
          </cell>
          <cell r="K4982">
            <v>0.63033324000000002</v>
          </cell>
          <cell r="L4982">
            <v>855.62003143499999</v>
          </cell>
          <cell r="M4982">
            <v>1020</v>
          </cell>
          <cell r="N4982">
            <v>0.6430000495</v>
          </cell>
          <cell r="O4982">
            <v>0.63033324000000002</v>
          </cell>
          <cell r="P4982">
            <v>1.2666809500000001E-2</v>
          </cell>
          <cell r="Q4982">
            <v>655.86005049000005</v>
          </cell>
          <cell r="R4982">
            <v>-729</v>
          </cell>
        </row>
        <row r="4983">
          <cell r="E4983" t="str">
            <v>SHT0010779</v>
          </cell>
          <cell r="F4983" t="str">
            <v>气袋腰托侧翼支撑钢丝</v>
          </cell>
          <cell r="G4983" t="str">
            <v>H6</v>
          </cell>
          <cell r="H4983" t="str">
            <v>EA</v>
          </cell>
          <cell r="I4983">
            <v>36</v>
          </cell>
          <cell r="J4983">
            <v>0.41525482650000001</v>
          </cell>
          <cell r="K4983">
            <v>0.45</v>
          </cell>
          <cell r="L4983">
            <v>14.949173754</v>
          </cell>
          <cell r="M4983">
            <v>497</v>
          </cell>
          <cell r="N4983">
            <v>0.42919963909999997</v>
          </cell>
          <cell r="O4983">
            <v>0.45</v>
          </cell>
          <cell r="P4983">
            <v>-2.0800360899999999E-2</v>
          </cell>
          <cell r="Q4983">
            <v>213.31222063269999</v>
          </cell>
          <cell r="R4983">
            <v>-466</v>
          </cell>
        </row>
        <row r="4984">
          <cell r="E4984" t="str">
            <v>SHT0010780</v>
          </cell>
          <cell r="F4984" t="str">
            <v>气袋腰托下固定点焊接总成</v>
          </cell>
          <cell r="G4984" t="str">
            <v>H6</v>
          </cell>
          <cell r="H4984" t="str">
            <v>EA</v>
          </cell>
          <cell r="I4984">
            <v>23</v>
          </cell>
          <cell r="J4984">
            <v>2.233148178</v>
          </cell>
          <cell r="K4984">
            <v>2.42</v>
          </cell>
          <cell r="L4984">
            <v>51.362408094000003</v>
          </cell>
          <cell r="M4984">
            <v>340</v>
          </cell>
          <cell r="N4984">
            <v>2.3081402814</v>
          </cell>
          <cell r="O4984">
            <v>2.42</v>
          </cell>
          <cell r="P4984">
            <v>-0.1118597186</v>
          </cell>
          <cell r="Q4984">
            <v>784.76769567600002</v>
          </cell>
          <cell r="R4984">
            <v>-263</v>
          </cell>
        </row>
        <row r="4985">
          <cell r="E4985" t="str">
            <v>SHT0010786</v>
          </cell>
          <cell r="F4985" t="str">
            <v>罩壳固定钣金片</v>
          </cell>
          <cell r="G4985" t="str">
            <v>H6</v>
          </cell>
          <cell r="H4985" t="str">
            <v>EA</v>
          </cell>
          <cell r="I4985">
            <v>882</v>
          </cell>
          <cell r="J4985">
            <v>0.16444091129999999</v>
          </cell>
          <cell r="K4985">
            <v>0.1782</v>
          </cell>
          <cell r="L4985">
            <v>145.0368837666</v>
          </cell>
          <cell r="M4985">
            <v>400</v>
          </cell>
          <cell r="N4985">
            <v>0.16996305710000001</v>
          </cell>
          <cell r="O4985">
            <v>0.1782</v>
          </cell>
          <cell r="P4985">
            <v>-8.2369429000000004E-3</v>
          </cell>
          <cell r="Q4985">
            <v>67.985222840000006</v>
          </cell>
          <cell r="R4985">
            <v>-526</v>
          </cell>
        </row>
        <row r="4986">
          <cell r="E4986" t="str">
            <v>SHT0010788</v>
          </cell>
          <cell r="F4986" t="str">
            <v>仰角调节限位柱</v>
          </cell>
          <cell r="G4986" t="str">
            <v>H6</v>
          </cell>
          <cell r="H4986" t="str">
            <v>EA</v>
          </cell>
          <cell r="I4986">
            <v>297</v>
          </cell>
          <cell r="J4986">
            <v>1.6333356508000001</v>
          </cell>
          <cell r="K4986">
            <v>1.77</v>
          </cell>
          <cell r="L4986">
            <v>485.10068828760001</v>
          </cell>
          <cell r="M4986">
            <v>300</v>
          </cell>
          <cell r="N4986">
            <v>1.6881852472000001</v>
          </cell>
          <cell r="O4986">
            <v>1.77</v>
          </cell>
          <cell r="P4986">
            <v>-8.1814752800000001E-2</v>
          </cell>
          <cell r="Q4986">
            <v>506.45557416000003</v>
          </cell>
          <cell r="R4986">
            <v>-233</v>
          </cell>
        </row>
        <row r="4987">
          <cell r="E4987" t="str">
            <v>SHT0010798</v>
          </cell>
          <cell r="F4987" t="str">
            <v>靠背调节铸件(福田)</v>
          </cell>
          <cell r="H4987" t="str">
            <v>EA</v>
          </cell>
          <cell r="I4987">
            <v>3500</v>
          </cell>
          <cell r="J4987">
            <v>3.1097972560999998</v>
          </cell>
          <cell r="K4987">
            <v>3.37</v>
          </cell>
          <cell r="L4987">
            <v>10884.290396349999</v>
          </cell>
          <cell r="M4987">
            <v>0</v>
          </cell>
          <cell r="N4987">
            <v>3.2142284083999999</v>
          </cell>
          <cell r="O4987">
            <v>3.37</v>
          </cell>
          <cell r="P4987">
            <v>-0.15577159160000001</v>
          </cell>
          <cell r="Q4987">
            <v>0</v>
          </cell>
          <cell r="R4987">
            <v>0</v>
          </cell>
        </row>
        <row r="4988">
          <cell r="E4988" t="str">
            <v>SHT0010811</v>
          </cell>
          <cell r="F4988" t="str">
            <v>3.0滚轮</v>
          </cell>
          <cell r="H4988" t="str">
            <v>EA</v>
          </cell>
          <cell r="I4988">
            <v>877</v>
          </cell>
          <cell r="J4988">
            <v>2.5745799242</v>
          </cell>
          <cell r="K4988">
            <v>2.79</v>
          </cell>
          <cell r="L4988">
            <v>2257.9065935233998</v>
          </cell>
          <cell r="M4988">
            <v>31579</v>
          </cell>
          <cell r="N4988">
            <v>2.6610377624999999</v>
          </cell>
          <cell r="O4988">
            <v>2.79</v>
          </cell>
          <cell r="P4988">
            <v>-0.12896223749999999</v>
          </cell>
          <cell r="Q4988">
            <v>84032.911501987503</v>
          </cell>
          <cell r="R4988">
            <v>-26865</v>
          </cell>
        </row>
        <row r="4989">
          <cell r="E4989" t="str">
            <v>SHT0010816</v>
          </cell>
          <cell r="F4989" t="str">
            <v>仰角下限位胶敦</v>
          </cell>
          <cell r="G4989" t="str">
            <v>H6</v>
          </cell>
          <cell r="H4989" t="str">
            <v>EA</v>
          </cell>
          <cell r="I4989">
            <v>2644</v>
          </cell>
          <cell r="J4989">
            <v>1.3288154448</v>
          </cell>
          <cell r="K4989">
            <v>1.44</v>
          </cell>
          <cell r="L4989">
            <v>3513.3880360511998</v>
          </cell>
          <cell r="M4989">
            <v>0</v>
          </cell>
          <cell r="N4989">
            <v>1.3734388451999999</v>
          </cell>
          <cell r="O4989">
            <v>1.44</v>
          </cell>
          <cell r="P4989">
            <v>-6.6561154799999994E-2</v>
          </cell>
          <cell r="Q4989">
            <v>0</v>
          </cell>
          <cell r="R4989">
            <v>-400</v>
          </cell>
        </row>
        <row r="4990">
          <cell r="E4990" t="str">
            <v>SHT0010829</v>
          </cell>
          <cell r="F4990" t="str">
            <v>仰角小齿板连接螺母</v>
          </cell>
          <cell r="G4990" t="str">
            <v>H6</v>
          </cell>
          <cell r="H4990" t="str">
            <v>EA</v>
          </cell>
          <cell r="I4990">
            <v>235</v>
          </cell>
          <cell r="J4990">
            <v>0.4244827115</v>
          </cell>
          <cell r="K4990">
            <v>0.46</v>
          </cell>
          <cell r="L4990">
            <v>99.753437202499995</v>
          </cell>
          <cell r="M4990">
            <v>12484</v>
          </cell>
          <cell r="N4990">
            <v>0.43873740890000001</v>
          </cell>
          <cell r="O4990">
            <v>0.46</v>
          </cell>
          <cell r="P4990">
            <v>-2.1262591099999999E-2</v>
          </cell>
          <cell r="Q4990">
            <v>5477.1978127076</v>
          </cell>
          <cell r="R4990">
            <v>-9868</v>
          </cell>
        </row>
        <row r="4991">
          <cell r="E4991" t="str">
            <v>SHT0010840</v>
          </cell>
          <cell r="F4991" t="str">
            <v>主驾仰角小齿板防护板</v>
          </cell>
          <cell r="G4991" t="str">
            <v>H6</v>
          </cell>
          <cell r="H4991" t="str">
            <v>EA</v>
          </cell>
          <cell r="I4991">
            <v>1704</v>
          </cell>
          <cell r="J4991">
            <v>1.2443777537</v>
          </cell>
          <cell r="K4991">
            <v>1.2936753700000001</v>
          </cell>
          <cell r="L4991">
            <v>2120.4196923047998</v>
          </cell>
          <cell r="M4991">
            <v>0</v>
          </cell>
          <cell r="N4991">
            <v>1.2852893247999999</v>
          </cell>
          <cell r="O4991">
            <v>1.2936753700000001</v>
          </cell>
          <cell r="P4991">
            <v>-8.3860451999999992E-3</v>
          </cell>
          <cell r="Q4991">
            <v>0</v>
          </cell>
          <cell r="R4991">
            <v>-156</v>
          </cell>
        </row>
        <row r="4992">
          <cell r="E4992" t="str">
            <v>SHT0010842</v>
          </cell>
          <cell r="F4992" t="str">
            <v>主驾仰角拉线座框固定钣金</v>
          </cell>
          <cell r="G4992" t="str">
            <v>H6</v>
          </cell>
          <cell r="H4992" t="str">
            <v>EA</v>
          </cell>
          <cell r="I4992">
            <v>175</v>
          </cell>
          <cell r="J4992">
            <v>0.15687404560000001</v>
          </cell>
          <cell r="K4992">
            <v>0.17</v>
          </cell>
          <cell r="L4992">
            <v>27.452957980000001</v>
          </cell>
          <cell r="M4992">
            <v>50</v>
          </cell>
          <cell r="N4992">
            <v>0.17</v>
          </cell>
          <cell r="O4992">
            <v>0.17</v>
          </cell>
          <cell r="P4992">
            <v>0</v>
          </cell>
          <cell r="Q4992">
            <v>8.5</v>
          </cell>
          <cell r="R4992">
            <v>-225</v>
          </cell>
        </row>
        <row r="4993">
          <cell r="E4993" t="str">
            <v>SHT0010843</v>
          </cell>
          <cell r="F4993" t="str">
            <v>座框仰角固定螺栓</v>
          </cell>
          <cell r="G4993" t="str">
            <v>H6</v>
          </cell>
          <cell r="H4993" t="str">
            <v>EA</v>
          </cell>
          <cell r="I4993">
            <v>4752</v>
          </cell>
          <cell r="J4993">
            <v>0.66440772240000001</v>
          </cell>
          <cell r="K4993">
            <v>0.72</v>
          </cell>
          <cell r="L4993">
            <v>3157.2654968448001</v>
          </cell>
          <cell r="M4993">
            <v>0</v>
          </cell>
          <cell r="N4993">
            <v>0.68671942259999996</v>
          </cell>
          <cell r="O4993">
            <v>0.72</v>
          </cell>
          <cell r="P4993">
            <v>-3.3280577399999997E-2</v>
          </cell>
          <cell r="Q4993">
            <v>0</v>
          </cell>
          <cell r="R4993">
            <v>-411</v>
          </cell>
        </row>
        <row r="4994">
          <cell r="E4994" t="str">
            <v>SHT0010844</v>
          </cell>
          <cell r="F4994" t="str">
            <v>司机座椅底支架总成</v>
          </cell>
          <cell r="G4994" t="str">
            <v>A9606602340</v>
          </cell>
          <cell r="H4994" t="str">
            <v>EA</v>
          </cell>
          <cell r="I4994">
            <v>395</v>
          </cell>
          <cell r="J4994">
            <v>98.050318604400005</v>
          </cell>
          <cell r="K4994">
            <v>97.695975175300006</v>
          </cell>
          <cell r="L4994">
            <v>38729.875848737996</v>
          </cell>
          <cell r="M4994">
            <v>252</v>
          </cell>
          <cell r="N4994">
            <v>103.4221438054</v>
          </cell>
          <cell r="O4994">
            <v>97.695975175300006</v>
          </cell>
          <cell r="P4994">
            <v>5.7261686301000001</v>
          </cell>
          <cell r="Q4994">
            <v>26062.380238960799</v>
          </cell>
          <cell r="R4994">
            <v>-392</v>
          </cell>
        </row>
        <row r="4995">
          <cell r="E4995" t="str">
            <v>SHT0010846</v>
          </cell>
          <cell r="F4995" t="str">
            <v>支架左边板</v>
          </cell>
          <cell r="G4995" t="str">
            <v>H6</v>
          </cell>
          <cell r="H4995" t="str">
            <v>EA</v>
          </cell>
          <cell r="I4995">
            <v>651</v>
          </cell>
          <cell r="J4995">
            <v>11.8427106394</v>
          </cell>
          <cell r="K4995">
            <v>12.70092829</v>
          </cell>
          <cell r="L4995">
            <v>7709.6046262494001</v>
          </cell>
          <cell r="M4995">
            <v>0</v>
          </cell>
          <cell r="N4995">
            <v>12.2384192739</v>
          </cell>
          <cell r="O4995">
            <v>12.70092829</v>
          </cell>
          <cell r="P4995">
            <v>-0.4625090161</v>
          </cell>
          <cell r="Q4995">
            <v>0</v>
          </cell>
          <cell r="R4995">
            <v>-252</v>
          </cell>
        </row>
        <row r="4996">
          <cell r="E4996" t="str">
            <v>SHT0010848</v>
          </cell>
          <cell r="F4996" t="str">
            <v>支架右边板</v>
          </cell>
          <cell r="G4996" t="str">
            <v>H6</v>
          </cell>
          <cell r="H4996" t="str">
            <v>EA</v>
          </cell>
          <cell r="I4996">
            <v>735</v>
          </cell>
          <cell r="J4996">
            <v>10.740551161999999</v>
          </cell>
          <cell r="K4996">
            <v>11.506549</v>
          </cell>
          <cell r="L4996">
            <v>7894.3051040700002</v>
          </cell>
          <cell r="M4996">
            <v>0</v>
          </cell>
          <cell r="N4996">
            <v>11.099247806699999</v>
          </cell>
          <cell r="O4996">
            <v>11.506549</v>
          </cell>
          <cell r="P4996">
            <v>-0.40730119329999998</v>
          </cell>
          <cell r="Q4996">
            <v>0</v>
          </cell>
          <cell r="R4996">
            <v>-252</v>
          </cell>
        </row>
        <row r="4997">
          <cell r="E4997" t="str">
            <v>SHT0010850</v>
          </cell>
          <cell r="F4997" t="str">
            <v>支架前板</v>
          </cell>
          <cell r="G4997" t="str">
            <v>H6</v>
          </cell>
          <cell r="H4997" t="str">
            <v>EA</v>
          </cell>
          <cell r="I4997">
            <v>443</v>
          </cell>
          <cell r="J4997">
            <v>7.2468378432999998</v>
          </cell>
          <cell r="K4997">
            <v>7.7093866599999998</v>
          </cell>
          <cell r="L4997">
            <v>3210.3491645818999</v>
          </cell>
          <cell r="M4997">
            <v>0</v>
          </cell>
          <cell r="N4997">
            <v>7.4880524729999998</v>
          </cell>
          <cell r="O4997">
            <v>7.7093866599999998</v>
          </cell>
          <cell r="P4997">
            <v>-0.22133418699999999</v>
          </cell>
          <cell r="Q4997">
            <v>0</v>
          </cell>
          <cell r="R4997">
            <v>-252</v>
          </cell>
        </row>
        <row r="4998">
          <cell r="E4998" t="str">
            <v>SHT0010851</v>
          </cell>
          <cell r="F4998" t="str">
            <v>支架后板</v>
          </cell>
          <cell r="G4998" t="str">
            <v>H6</v>
          </cell>
          <cell r="H4998" t="str">
            <v>EA</v>
          </cell>
          <cell r="I4998">
            <v>1352</v>
          </cell>
          <cell r="J4998">
            <v>6.8314558657999997</v>
          </cell>
          <cell r="K4998">
            <v>7.2592488700000004</v>
          </cell>
          <cell r="L4998">
            <v>9236.1283305615998</v>
          </cell>
          <cell r="M4998">
            <v>0</v>
          </cell>
          <cell r="N4998">
            <v>7.0587214129999998</v>
          </cell>
          <cell r="O4998">
            <v>7.2592488700000004</v>
          </cell>
          <cell r="P4998">
            <v>-0.20052745699999999</v>
          </cell>
          <cell r="Q4998">
            <v>0</v>
          </cell>
          <cell r="R4998">
            <v>-252</v>
          </cell>
        </row>
        <row r="4999">
          <cell r="E4999" t="str">
            <v>SHT0010852</v>
          </cell>
          <cell r="F4999" t="str">
            <v>左地脚支架</v>
          </cell>
          <cell r="G4999" t="str">
            <v>H6</v>
          </cell>
          <cell r="H4999" t="str">
            <v>EA</v>
          </cell>
          <cell r="I4999">
            <v>477</v>
          </cell>
          <cell r="J4999">
            <v>1.7240079303</v>
          </cell>
          <cell r="K4999">
            <v>1.8134371300000001</v>
          </cell>
          <cell r="L4999">
            <v>822.3517827531</v>
          </cell>
          <cell r="M4999">
            <v>0</v>
          </cell>
          <cell r="N4999">
            <v>1.7810261244000001</v>
          </cell>
          <cell r="O4999">
            <v>1.8134371300000001</v>
          </cell>
          <cell r="P4999">
            <v>-3.2411005600000001E-2</v>
          </cell>
          <cell r="Q4999">
            <v>0</v>
          </cell>
          <cell r="R4999">
            <v>-252</v>
          </cell>
        </row>
        <row r="5000">
          <cell r="E5000" t="str">
            <v>SHT0010853</v>
          </cell>
          <cell r="F5000" t="str">
            <v>右地脚支架</v>
          </cell>
          <cell r="G5000" t="str">
            <v>H6</v>
          </cell>
          <cell r="H5000" t="str">
            <v>EA</v>
          </cell>
          <cell r="I5000">
            <v>739</v>
          </cell>
          <cell r="J5000">
            <v>1.7240079303</v>
          </cell>
          <cell r="K5000">
            <v>1.8134371300000001</v>
          </cell>
          <cell r="L5000">
            <v>1274.0418604916999</v>
          </cell>
          <cell r="M5000">
            <v>0</v>
          </cell>
          <cell r="N5000">
            <v>1.7810261244000001</v>
          </cell>
          <cell r="O5000">
            <v>1.8134371300000001</v>
          </cell>
          <cell r="P5000">
            <v>-3.2411005600000001E-2</v>
          </cell>
          <cell r="Q5000">
            <v>0</v>
          </cell>
          <cell r="R5000">
            <v>-244</v>
          </cell>
        </row>
        <row r="5001">
          <cell r="E5001" t="str">
            <v>SHT0010854</v>
          </cell>
          <cell r="F5001" t="str">
            <v>支撑钣金件</v>
          </cell>
          <cell r="G5001" t="str">
            <v>H6</v>
          </cell>
          <cell r="H5001" t="str">
            <v>EA</v>
          </cell>
          <cell r="I5001">
            <v>440</v>
          </cell>
          <cell r="J5001">
            <v>1.0001247848999999</v>
          </cell>
          <cell r="K5001">
            <v>1.0615606</v>
          </cell>
          <cell r="L5001">
            <v>440.05490535600001</v>
          </cell>
          <cell r="M5001">
            <v>2053</v>
          </cell>
          <cell r="N5001">
            <v>1.0332980401</v>
          </cell>
          <cell r="O5001">
            <v>1.0615606</v>
          </cell>
          <cell r="P5001">
            <v>-2.8262559900000001E-2</v>
          </cell>
          <cell r="Q5001">
            <v>2121.3608763253001</v>
          </cell>
          <cell r="R5001">
            <v>-252</v>
          </cell>
        </row>
        <row r="5002">
          <cell r="E5002" t="str">
            <v>SHT0010890</v>
          </cell>
          <cell r="F5002" t="str">
            <v>翻转限位钣金安装轴</v>
          </cell>
          <cell r="G5002" t="str">
            <v>H6</v>
          </cell>
          <cell r="H5002" t="str">
            <v>EA</v>
          </cell>
          <cell r="I5002">
            <v>145</v>
          </cell>
          <cell r="J5002">
            <v>0.59981252709999999</v>
          </cell>
          <cell r="K5002">
            <v>0.65</v>
          </cell>
          <cell r="L5002">
            <v>86.9728164295</v>
          </cell>
          <cell r="M5002">
            <v>0</v>
          </cell>
          <cell r="N5002">
            <v>0.61995503429999999</v>
          </cell>
          <cell r="O5002">
            <v>0.65</v>
          </cell>
          <cell r="P5002">
            <v>-3.0044965699999999E-2</v>
          </cell>
          <cell r="Q5002">
            <v>0</v>
          </cell>
          <cell r="R5002">
            <v>-30</v>
          </cell>
        </row>
        <row r="5003">
          <cell r="E5003" t="str">
            <v>SHT0010895</v>
          </cell>
          <cell r="F5003" t="str">
            <v>开口挡圈</v>
          </cell>
          <cell r="G5003" t="str">
            <v>Φ16镀黑锌</v>
          </cell>
          <cell r="H5003" t="str">
            <v>EA</v>
          </cell>
          <cell r="I5003">
            <v>952</v>
          </cell>
          <cell r="J5003">
            <v>0.15687404560000001</v>
          </cell>
          <cell r="K5003">
            <v>0.17</v>
          </cell>
          <cell r="L5003">
            <v>149.3440914112</v>
          </cell>
          <cell r="M5003">
            <v>500</v>
          </cell>
          <cell r="N5003">
            <v>0.16214208590000001</v>
          </cell>
          <cell r="O5003">
            <v>0.17</v>
          </cell>
          <cell r="P5003">
            <v>-7.8579141000000002E-3</v>
          </cell>
          <cell r="Q5003">
            <v>81.071042950000006</v>
          </cell>
          <cell r="R5003">
            <v>-658</v>
          </cell>
        </row>
        <row r="5004">
          <cell r="E5004" t="str">
            <v>SHT0010909</v>
          </cell>
          <cell r="F5004" t="str">
            <v>靠背调节角度限位片副边</v>
          </cell>
          <cell r="G5004" t="str">
            <v>H6</v>
          </cell>
          <cell r="H5004" t="str">
            <v>EA</v>
          </cell>
          <cell r="I5004">
            <v>286</v>
          </cell>
          <cell r="J5004">
            <v>0.22792876030000001</v>
          </cell>
          <cell r="K5004">
            <v>0.247</v>
          </cell>
          <cell r="L5004">
            <v>65.187625445799995</v>
          </cell>
          <cell r="M5004">
            <v>0</v>
          </cell>
          <cell r="N5004">
            <v>0.235582913</v>
          </cell>
          <cell r="O5004">
            <v>0.247</v>
          </cell>
          <cell r="P5004">
            <v>-1.1417086999999999E-2</v>
          </cell>
          <cell r="Q5004">
            <v>0</v>
          </cell>
          <cell r="R5004">
            <v>-30</v>
          </cell>
        </row>
        <row r="5005">
          <cell r="E5005" t="str">
            <v>SHT0010910</v>
          </cell>
          <cell r="F5005" t="str">
            <v>靠背调节角度限位片主边</v>
          </cell>
          <cell r="G5005" t="str">
            <v>H6</v>
          </cell>
          <cell r="H5005" t="str">
            <v>EA</v>
          </cell>
          <cell r="I5005">
            <v>166</v>
          </cell>
          <cell r="J5005">
            <v>0.22792876030000001</v>
          </cell>
          <cell r="K5005">
            <v>0.247</v>
          </cell>
          <cell r="L5005">
            <v>37.836174209799999</v>
          </cell>
          <cell r="M5005">
            <v>0</v>
          </cell>
          <cell r="N5005">
            <v>0.235582913</v>
          </cell>
          <cell r="O5005">
            <v>0.247</v>
          </cell>
          <cell r="P5005">
            <v>-1.1417086999999999E-2</v>
          </cell>
          <cell r="Q5005">
            <v>0</v>
          </cell>
          <cell r="R5005">
            <v>-30</v>
          </cell>
        </row>
        <row r="5006">
          <cell r="E5006" t="str">
            <v>SHT0010928</v>
          </cell>
          <cell r="F5006" t="str">
            <v>底座上连接方管</v>
          </cell>
          <cell r="G5006" t="str">
            <v>H6副驾</v>
          </cell>
          <cell r="H5006" t="str">
            <v>EA</v>
          </cell>
          <cell r="I5006">
            <v>355</v>
          </cell>
          <cell r="J5006">
            <v>2.5783432614000001</v>
          </cell>
          <cell r="K5006">
            <v>2.7933333500000002</v>
          </cell>
          <cell r="L5006">
            <v>915.31185779700002</v>
          </cell>
          <cell r="M5006">
            <v>0</v>
          </cell>
          <cell r="N5006">
            <v>2.6649168766</v>
          </cell>
          <cell r="O5006">
            <v>2.7933333500000002</v>
          </cell>
          <cell r="P5006">
            <v>-0.12841647340000001</v>
          </cell>
          <cell r="Q5006">
            <v>0</v>
          </cell>
          <cell r="R5006">
            <v>-50</v>
          </cell>
        </row>
        <row r="5007">
          <cell r="E5007" t="str">
            <v>SHT0010944</v>
          </cell>
          <cell r="F5007" t="str">
            <v>副驾高配靠背骨架总成</v>
          </cell>
          <cell r="G5007" t="str">
            <v>H6两气袋腰托双扶手</v>
          </cell>
          <cell r="H5007" t="str">
            <v>EA</v>
          </cell>
          <cell r="I5007">
            <v>446</v>
          </cell>
          <cell r="J5007">
            <v>202.71162076549999</v>
          </cell>
          <cell r="K5007">
            <v>216.75578045180001</v>
          </cell>
          <cell r="L5007">
            <v>90409.382861413003</v>
          </cell>
          <cell r="M5007">
            <v>34</v>
          </cell>
          <cell r="N5007">
            <v>194.80399027339999</v>
          </cell>
          <cell r="O5007">
            <v>216.75578045180001</v>
          </cell>
          <cell r="P5007">
            <v>-21.9517901784</v>
          </cell>
          <cell r="Q5007">
            <v>6623.3356692956004</v>
          </cell>
          <cell r="R5007">
            <v>-13</v>
          </cell>
        </row>
        <row r="5008">
          <cell r="E5008" t="str">
            <v>SHT0010998</v>
          </cell>
          <cell r="F5008" t="str">
            <v>主驾底座模块化总成</v>
          </cell>
          <cell r="G5008" t="str">
            <v>H4-2.0</v>
          </cell>
          <cell r="H5008" t="str">
            <v>EA</v>
          </cell>
          <cell r="I5008">
            <v>4927</v>
          </cell>
          <cell r="J5008">
            <v>634.57090572499999</v>
          </cell>
          <cell r="K5008">
            <v>682.19034922620006</v>
          </cell>
          <cell r="L5008">
            <v>3126530.8525070702</v>
          </cell>
          <cell r="M5008">
            <v>60</v>
          </cell>
          <cell r="N5008">
            <v>628.47456467259997</v>
          </cell>
          <cell r="O5008">
            <v>682.19034922620006</v>
          </cell>
          <cell r="P5008">
            <v>-53.715784553600002</v>
          </cell>
          <cell r="Q5008">
            <v>37708.473880356003</v>
          </cell>
          <cell r="R5008">
            <v>0</v>
          </cell>
        </row>
        <row r="5009">
          <cell r="E5009" t="str">
            <v>SHT0010999</v>
          </cell>
          <cell r="F5009" t="str">
            <v>滑轨左上连接钣焊接总成</v>
          </cell>
          <cell r="G5009" t="str">
            <v>H4-2.0下框</v>
          </cell>
          <cell r="H5009" t="str">
            <v>EA</v>
          </cell>
          <cell r="I5009">
            <v>1481</v>
          </cell>
          <cell r="J5009">
            <v>5.2907156047999999</v>
          </cell>
          <cell r="K5009">
            <v>5.7333999999999996</v>
          </cell>
          <cell r="L5009">
            <v>7835.5498107087997</v>
          </cell>
          <cell r="M5009">
            <v>1000</v>
          </cell>
          <cell r="N5009">
            <v>5.4683849131000004</v>
          </cell>
          <cell r="O5009">
            <v>5.7333999999999996</v>
          </cell>
          <cell r="P5009">
            <v>-0.26501508689999997</v>
          </cell>
          <cell r="Q5009">
            <v>5468.3849130999997</v>
          </cell>
          <cell r="R5009">
            <v>-488</v>
          </cell>
        </row>
        <row r="5010">
          <cell r="E5010" t="str">
            <v>SHT0011001</v>
          </cell>
          <cell r="F5010" t="str">
            <v>支撑管A</v>
          </cell>
          <cell r="G5010" t="str">
            <v>H4底座</v>
          </cell>
          <cell r="H5010" t="str">
            <v>EA</v>
          </cell>
          <cell r="I5010">
            <v>170</v>
          </cell>
          <cell r="J5010">
            <v>0.2491528959</v>
          </cell>
          <cell r="K5010">
            <v>0.27</v>
          </cell>
          <cell r="L5010">
            <v>42.355992303000001</v>
          </cell>
          <cell r="M5010">
            <v>0</v>
          </cell>
          <cell r="N5010">
            <v>0.25751978349999999</v>
          </cell>
          <cell r="O5010">
            <v>0.27</v>
          </cell>
          <cell r="P5010">
            <v>-1.24802165E-2</v>
          </cell>
          <cell r="Q5010">
            <v>0</v>
          </cell>
          <cell r="R5010">
            <v>0</v>
          </cell>
        </row>
        <row r="5011">
          <cell r="E5011" t="str">
            <v>SHT0011003</v>
          </cell>
          <cell r="F5011" t="str">
            <v>滑轨右上连接钣焊接总成</v>
          </cell>
          <cell r="G5011" t="str">
            <v>H4-2.0下框</v>
          </cell>
          <cell r="H5011" t="str">
            <v>EA</v>
          </cell>
          <cell r="I5011">
            <v>1411</v>
          </cell>
          <cell r="J5011">
            <v>5.2711524886000003</v>
          </cell>
          <cell r="K5011">
            <v>5.7122000000000002</v>
          </cell>
          <cell r="L5011">
            <v>7437.5961614145999</v>
          </cell>
          <cell r="M5011">
            <v>1400</v>
          </cell>
          <cell r="N5011">
            <v>5.4481648411999997</v>
          </cell>
          <cell r="O5011">
            <v>5.7122000000000002</v>
          </cell>
          <cell r="P5011">
            <v>-0.2640351588</v>
          </cell>
          <cell r="Q5011">
            <v>7627.4307776799997</v>
          </cell>
          <cell r="R5011">
            <v>-491</v>
          </cell>
        </row>
        <row r="5012">
          <cell r="E5012" t="str">
            <v>SHT0011009</v>
          </cell>
          <cell r="F5012" t="str">
            <v>后罩壳固定钣金</v>
          </cell>
          <cell r="G5012" t="str">
            <v>H6</v>
          </cell>
          <cell r="H5012" t="str">
            <v>EA</v>
          </cell>
          <cell r="I5012">
            <v>973</v>
          </cell>
          <cell r="J5012">
            <v>2.1560069654</v>
          </cell>
          <cell r="K5012">
            <v>2.2704590800000002</v>
          </cell>
          <cell r="L5012">
            <v>2097.7947773341998</v>
          </cell>
          <cell r="M5012">
            <v>0</v>
          </cell>
          <cell r="N5012">
            <v>2.2273738174000002</v>
          </cell>
          <cell r="O5012">
            <v>2.2704590800000002</v>
          </cell>
          <cell r="P5012">
            <v>-4.30852626E-2</v>
          </cell>
          <cell r="Q5012">
            <v>0</v>
          </cell>
          <cell r="R5012">
            <v>-500</v>
          </cell>
        </row>
        <row r="5013">
          <cell r="E5013" t="str">
            <v>SHT0011010</v>
          </cell>
          <cell r="F5013" t="str">
            <v>防尘罩后固定支架钣金</v>
          </cell>
          <cell r="G5013" t="str">
            <v>H6</v>
          </cell>
          <cell r="H5013" t="str">
            <v>EA</v>
          </cell>
          <cell r="I5013">
            <v>803</v>
          </cell>
          <cell r="J5013">
            <v>1.4531879539000001</v>
          </cell>
          <cell r="K5013">
            <v>1.54855984</v>
          </cell>
          <cell r="L5013">
            <v>1166.9099269817</v>
          </cell>
          <cell r="M5013">
            <v>1062</v>
          </cell>
          <cell r="N5013">
            <v>1.501519088</v>
          </cell>
          <cell r="O5013">
            <v>1.54855984</v>
          </cell>
          <cell r="P5013">
            <v>-4.7040751999999998E-2</v>
          </cell>
          <cell r="Q5013">
            <v>1594.6132714559999</v>
          </cell>
          <cell r="R5013">
            <v>-277</v>
          </cell>
        </row>
        <row r="5014">
          <cell r="E5014" t="str">
            <v>SHT0011013</v>
          </cell>
          <cell r="F5014" t="str">
            <v>主驾下框焊接组件电泳</v>
          </cell>
          <cell r="G5014" t="str">
            <v>H4-2.0</v>
          </cell>
          <cell r="H5014" t="str">
            <v>EA</v>
          </cell>
          <cell r="I5014">
            <v>672</v>
          </cell>
          <cell r="J5014">
            <v>35.128534610099997</v>
          </cell>
          <cell r="K5014">
            <v>37.555386263099997</v>
          </cell>
          <cell r="L5014">
            <v>23606.375257987202</v>
          </cell>
          <cell r="M5014">
            <v>488</v>
          </cell>
          <cell r="N5014">
            <v>31.1808000314</v>
          </cell>
          <cell r="O5014">
            <v>37.555386263099997</v>
          </cell>
          <cell r="P5014">
            <v>-6.3745862317000004</v>
          </cell>
          <cell r="Q5014">
            <v>15216.2304153232</v>
          </cell>
          <cell r="R5014">
            <v>-1155</v>
          </cell>
        </row>
        <row r="5015">
          <cell r="E5015" t="str">
            <v>SHT0011032</v>
          </cell>
          <cell r="F5015" t="str">
            <v>副司机座椅底支架左下板</v>
          </cell>
          <cell r="G5015" t="str">
            <v>H6</v>
          </cell>
          <cell r="H5015" t="str">
            <v>EA</v>
          </cell>
          <cell r="I5015">
            <v>1330</v>
          </cell>
          <cell r="J5015">
            <v>3.1321726196999999</v>
          </cell>
          <cell r="K5015">
            <v>3.3322750000000001</v>
          </cell>
          <cell r="L5015">
            <v>4165.7895842010003</v>
          </cell>
          <cell r="M5015">
            <v>0</v>
          </cell>
          <cell r="N5015">
            <v>3.2363770088999999</v>
          </cell>
          <cell r="O5015">
            <v>3.3322750000000001</v>
          </cell>
          <cell r="P5015">
            <v>-9.5897991099999996E-2</v>
          </cell>
          <cell r="Q5015">
            <v>0</v>
          </cell>
          <cell r="R5015">
            <v>0</v>
          </cell>
        </row>
        <row r="5016">
          <cell r="E5016" t="str">
            <v>SHT0011033</v>
          </cell>
          <cell r="F5016" t="str">
            <v>副司机座椅底支架右下板</v>
          </cell>
          <cell r="G5016" t="str">
            <v>H6</v>
          </cell>
          <cell r="H5016" t="str">
            <v>EA</v>
          </cell>
          <cell r="I5016">
            <v>1311</v>
          </cell>
          <cell r="J5016">
            <v>3.1321726196999999</v>
          </cell>
          <cell r="K5016">
            <v>3.3322750000000001</v>
          </cell>
          <cell r="L5016">
            <v>4106.2783044266998</v>
          </cell>
          <cell r="M5016">
            <v>0</v>
          </cell>
          <cell r="N5016">
            <v>3.2363770088999999</v>
          </cell>
          <cell r="O5016">
            <v>3.3322750000000001</v>
          </cell>
          <cell r="P5016">
            <v>-9.5897991099999996E-2</v>
          </cell>
          <cell r="Q5016">
            <v>0</v>
          </cell>
          <cell r="R5016">
            <v>0</v>
          </cell>
        </row>
        <row r="5017">
          <cell r="E5017" t="str">
            <v>SHT0011034</v>
          </cell>
          <cell r="F5017" t="str">
            <v>副司机座椅底支架导管</v>
          </cell>
          <cell r="G5017" t="str">
            <v>H6</v>
          </cell>
          <cell r="H5017" t="str">
            <v>EA</v>
          </cell>
          <cell r="I5017">
            <v>216</v>
          </cell>
          <cell r="J5017">
            <v>2.4500034763</v>
          </cell>
          <cell r="K5017">
            <v>2.6549999999999998</v>
          </cell>
          <cell r="L5017">
            <v>529.2007508808</v>
          </cell>
          <cell r="M5017">
            <v>0</v>
          </cell>
          <cell r="N5017">
            <v>2.6549999999999998</v>
          </cell>
          <cell r="O5017">
            <v>2.6549999999999998</v>
          </cell>
          <cell r="P5017">
            <v>0</v>
          </cell>
          <cell r="Q5017">
            <v>0</v>
          </cell>
          <cell r="R5017">
            <v>-216</v>
          </cell>
        </row>
        <row r="5018">
          <cell r="E5018" t="str">
            <v>SHT0011046</v>
          </cell>
          <cell r="F5018" t="str">
            <v>阻尼器调节机构</v>
          </cell>
          <cell r="G5018" t="str">
            <v>H4不可回位五档</v>
          </cell>
          <cell r="H5018" t="str">
            <v>EA</v>
          </cell>
          <cell r="I5018">
            <v>-188</v>
          </cell>
          <cell r="J5018">
            <v>16.1211151527</v>
          </cell>
          <cell r="K5018">
            <v>17.47</v>
          </cell>
          <cell r="L5018">
            <v>-3030.7696487076</v>
          </cell>
          <cell r="M5018">
            <v>0</v>
          </cell>
          <cell r="N5018">
            <v>16.662483767200001</v>
          </cell>
          <cell r="O5018">
            <v>17.47</v>
          </cell>
          <cell r="P5018">
            <v>-0.80751623279999996</v>
          </cell>
          <cell r="Q5018">
            <v>0</v>
          </cell>
          <cell r="R5018">
            <v>0</v>
          </cell>
        </row>
        <row r="5019">
          <cell r="E5019" t="str">
            <v>SHT0011054</v>
          </cell>
          <cell r="F5019" t="str">
            <v>靠背骨架下支撑钢线</v>
          </cell>
          <cell r="G5019" t="str">
            <v>一汽</v>
          </cell>
          <cell r="H5019" t="str">
            <v>EA</v>
          </cell>
          <cell r="I5019">
            <v>50</v>
          </cell>
          <cell r="J5019">
            <v>0.46139425160000003</v>
          </cell>
          <cell r="K5019">
            <v>0.5</v>
          </cell>
          <cell r="L5019">
            <v>23.069712580000001</v>
          </cell>
          <cell r="M5019">
            <v>0</v>
          </cell>
          <cell r="N5019">
            <v>0.47688848789999999</v>
          </cell>
          <cell r="O5019">
            <v>0.5</v>
          </cell>
          <cell r="P5019">
            <v>-2.3111512099999999E-2</v>
          </cell>
          <cell r="Q5019">
            <v>0</v>
          </cell>
          <cell r="R5019">
            <v>0</v>
          </cell>
        </row>
        <row r="5020">
          <cell r="E5020" t="str">
            <v>SHT0011056</v>
          </cell>
          <cell r="F5020" t="str">
            <v>阻尼拨杆连接塑料件</v>
          </cell>
          <cell r="G5020" t="str">
            <v>H6</v>
          </cell>
          <cell r="H5020" t="str">
            <v>EA</v>
          </cell>
          <cell r="I5020">
            <v>4598</v>
          </cell>
          <cell r="J5020">
            <v>1.5294296653999999</v>
          </cell>
          <cell r="K5020">
            <v>1.6574</v>
          </cell>
          <cell r="L5020">
            <v>7032.3176015092004</v>
          </cell>
          <cell r="M5020">
            <v>0</v>
          </cell>
          <cell r="N5020">
            <v>1.5807899596999999</v>
          </cell>
          <cell r="O5020">
            <v>1.6574</v>
          </cell>
          <cell r="P5020">
            <v>-7.6610040300000001E-2</v>
          </cell>
          <cell r="Q5020">
            <v>0</v>
          </cell>
          <cell r="R5020">
            <v>-202</v>
          </cell>
        </row>
        <row r="5021">
          <cell r="E5021" t="str">
            <v>SHT0011112</v>
          </cell>
          <cell r="F5021" t="str">
            <v>卷收器固定钣金焊接总成</v>
          </cell>
          <cell r="G5021" t="str">
            <v>H6</v>
          </cell>
          <cell r="H5021" t="str">
            <v>EA</v>
          </cell>
          <cell r="I5021">
            <v>6</v>
          </cell>
          <cell r="J5021">
            <v>1.2965178471000001</v>
          </cell>
          <cell r="K5021">
            <v>1.405</v>
          </cell>
          <cell r="L5021">
            <v>7.7791070826000004</v>
          </cell>
          <cell r="M5021">
            <v>0</v>
          </cell>
          <cell r="N5021">
            <v>1.340056651</v>
          </cell>
          <cell r="O5021">
            <v>1.405</v>
          </cell>
          <cell r="P5021">
            <v>-6.4943348999999997E-2</v>
          </cell>
          <cell r="Q5021">
            <v>0</v>
          </cell>
          <cell r="R5021">
            <v>0</v>
          </cell>
        </row>
        <row r="5022">
          <cell r="E5022" t="str">
            <v>SHT0011209</v>
          </cell>
          <cell r="F5022" t="str">
            <v>固定加强板焊接总成</v>
          </cell>
          <cell r="G5022" t="str">
            <v>H6左侧扶手</v>
          </cell>
          <cell r="H5022" t="str">
            <v>EA</v>
          </cell>
          <cell r="I5022">
            <v>188</v>
          </cell>
          <cell r="J5022">
            <v>3.5158241976000002</v>
          </cell>
          <cell r="K5022">
            <v>3.81</v>
          </cell>
          <cell r="L5022">
            <v>660.97494914879996</v>
          </cell>
          <cell r="M5022">
            <v>0</v>
          </cell>
          <cell r="N5022">
            <v>3.6338902778</v>
          </cell>
          <cell r="O5022">
            <v>3.81</v>
          </cell>
          <cell r="P5022">
            <v>-0.17610972220000001</v>
          </cell>
          <cell r="Q5022">
            <v>0</v>
          </cell>
          <cell r="R5022">
            <v>0</v>
          </cell>
        </row>
        <row r="5023">
          <cell r="E5023" t="str">
            <v>SHT0011258</v>
          </cell>
          <cell r="F5023" t="str">
            <v>座框前固定管</v>
          </cell>
          <cell r="G5023" t="str">
            <v>H6</v>
          </cell>
          <cell r="H5023" t="str">
            <v>EA</v>
          </cell>
          <cell r="I5023">
            <v>351</v>
          </cell>
          <cell r="J5023">
            <v>2.0339055794999998</v>
          </cell>
          <cell r="K5023">
            <v>2.14226194</v>
          </cell>
          <cell r="L5023">
            <v>713.90085840450001</v>
          </cell>
          <cell r="M5023">
            <v>0</v>
          </cell>
          <cell r="N5023">
            <v>2.101326968</v>
          </cell>
          <cell r="O5023">
            <v>2.14226194</v>
          </cell>
          <cell r="P5023">
            <v>-4.0934972E-2</v>
          </cell>
          <cell r="Q5023">
            <v>0</v>
          </cell>
          <cell r="R5023">
            <v>-181</v>
          </cell>
        </row>
        <row r="5024">
          <cell r="E5024" t="str">
            <v>SHT0011260</v>
          </cell>
          <cell r="F5024" t="str">
            <v>面套钩挂钢丝</v>
          </cell>
          <cell r="G5024" t="str">
            <v>H6</v>
          </cell>
          <cell r="H5024" t="str">
            <v>EA</v>
          </cell>
          <cell r="I5024">
            <v>77</v>
          </cell>
          <cell r="J5024">
            <v>0.70131926249999998</v>
          </cell>
          <cell r="K5024">
            <v>0.76</v>
          </cell>
          <cell r="L5024">
            <v>54.001583212500002</v>
          </cell>
          <cell r="M5024">
            <v>200</v>
          </cell>
          <cell r="N5024">
            <v>0.72487050159999999</v>
          </cell>
          <cell r="O5024">
            <v>0.76</v>
          </cell>
          <cell r="P5024">
            <v>-3.51294984E-2</v>
          </cell>
          <cell r="Q5024">
            <v>144.97410031999999</v>
          </cell>
          <cell r="R5024">
            <v>-233</v>
          </cell>
        </row>
        <row r="5025">
          <cell r="E5025" t="str">
            <v>SHT0011334</v>
          </cell>
          <cell r="F5025" t="str">
            <v>一汽缓冲减震器</v>
          </cell>
          <cell r="G5025" t="str">
            <v>消音阀+黑管+螺母</v>
          </cell>
          <cell r="H5025" t="str">
            <v>EA</v>
          </cell>
          <cell r="I5025">
            <v>218</v>
          </cell>
          <cell r="J5025">
            <v>216.68530905329999</v>
          </cell>
          <cell r="K5025">
            <v>229.01107855679999</v>
          </cell>
          <cell r="L5025">
            <v>47237.397373619402</v>
          </cell>
          <cell r="M5025">
            <v>0</v>
          </cell>
          <cell r="N5025">
            <v>225.8783865803</v>
          </cell>
          <cell r="O5025">
            <v>229.01107855679999</v>
          </cell>
          <cell r="P5025">
            <v>-3.1326919764999999</v>
          </cell>
          <cell r="Q5025">
            <v>0</v>
          </cell>
          <cell r="R5025">
            <v>0</v>
          </cell>
        </row>
        <row r="5026">
          <cell r="E5026" t="str">
            <v>SHT0011362</v>
          </cell>
          <cell r="F5026" t="str">
            <v>扶手支架</v>
          </cell>
          <cell r="G5026" t="str">
            <v>H6</v>
          </cell>
          <cell r="H5026" t="str">
            <v>EA</v>
          </cell>
          <cell r="I5026">
            <v>1093</v>
          </cell>
          <cell r="J5026">
            <v>3.8826999478999999</v>
          </cell>
          <cell r="K5026">
            <v>4.1416278000000002</v>
          </cell>
          <cell r="L5026">
            <v>4243.7910430546999</v>
          </cell>
          <cell r="M5026">
            <v>1997</v>
          </cell>
          <cell r="N5026">
            <v>2.1972046307999999</v>
          </cell>
          <cell r="O5026">
            <v>4.1416278000000002</v>
          </cell>
          <cell r="P5026">
            <v>-1.9444231692</v>
          </cell>
          <cell r="Q5026">
            <v>4387.8176477076004</v>
          </cell>
          <cell r="R5026">
            <v>-687</v>
          </cell>
        </row>
        <row r="5027">
          <cell r="E5027" t="str">
            <v>SHT0011363</v>
          </cell>
          <cell r="F5027" t="str">
            <v>焊接轴套</v>
          </cell>
          <cell r="G5027" t="str">
            <v>H6</v>
          </cell>
          <cell r="H5027" t="str">
            <v>EA</v>
          </cell>
          <cell r="I5027">
            <v>2793</v>
          </cell>
          <cell r="J5027">
            <v>1.6333356508000001</v>
          </cell>
          <cell r="K5027">
            <v>1.77</v>
          </cell>
          <cell r="L5027">
            <v>4561.9064726843999</v>
          </cell>
          <cell r="M5027">
            <v>500</v>
          </cell>
          <cell r="N5027">
            <v>1.6881852472000001</v>
          </cell>
          <cell r="O5027">
            <v>1.77</v>
          </cell>
          <cell r="P5027">
            <v>-8.1814752800000001E-2</v>
          </cell>
          <cell r="Q5027">
            <v>844.09262360000002</v>
          </cell>
          <cell r="R5027">
            <v>-932</v>
          </cell>
        </row>
        <row r="5028">
          <cell r="E5028" t="str">
            <v>SHT0011364</v>
          </cell>
          <cell r="F5028" t="str">
            <v>扶手转轴</v>
          </cell>
          <cell r="G5028" t="str">
            <v>H6</v>
          </cell>
          <cell r="H5028" t="str">
            <v>EA</v>
          </cell>
          <cell r="I5028">
            <v>545</v>
          </cell>
          <cell r="J5028">
            <v>4.7363965509000003</v>
          </cell>
          <cell r="K5028">
            <v>5.1326999999999998</v>
          </cell>
          <cell r="L5028">
            <v>2581.3361202404999</v>
          </cell>
          <cell r="M5028">
            <v>300</v>
          </cell>
          <cell r="N5028">
            <v>4.8954510837000003</v>
          </cell>
          <cell r="O5028">
            <v>5.1326999999999998</v>
          </cell>
          <cell r="P5028">
            <v>-0.2372489163</v>
          </cell>
          <cell r="Q5028">
            <v>1468.6353251099999</v>
          </cell>
          <cell r="R5028">
            <v>-466</v>
          </cell>
        </row>
        <row r="5029">
          <cell r="E5029" t="str">
            <v>SHT0011388</v>
          </cell>
          <cell r="F5029" t="str">
            <v>滑轨解锁机构外壳</v>
          </cell>
          <cell r="G5029" t="str">
            <v>H6</v>
          </cell>
          <cell r="H5029" t="str">
            <v>EA</v>
          </cell>
          <cell r="I5029">
            <v>-6026</v>
          </cell>
          <cell r="J5029">
            <v>1.4957109735</v>
          </cell>
          <cell r="K5029">
            <v>1.62086</v>
          </cell>
          <cell r="L5029">
            <v>-9013.1543263109997</v>
          </cell>
          <cell r="M5029">
            <v>0</v>
          </cell>
          <cell r="N5029">
            <v>1.5417137169999999</v>
          </cell>
          <cell r="O5029">
            <v>1.62086</v>
          </cell>
          <cell r="P5029">
            <v>-7.9146282999999998E-2</v>
          </cell>
          <cell r="Q5029">
            <v>0</v>
          </cell>
          <cell r="R5029">
            <v>0</v>
          </cell>
        </row>
        <row r="5030">
          <cell r="E5030" t="str">
            <v>SHT0011391</v>
          </cell>
          <cell r="F5030" t="str">
            <v>锁止板</v>
          </cell>
          <cell r="G5030" t="str">
            <v>H6</v>
          </cell>
          <cell r="H5030" t="str">
            <v>EA</v>
          </cell>
          <cell r="I5030">
            <v>10433</v>
          </cell>
          <cell r="J5030">
            <v>0.87664907810000003</v>
          </cell>
          <cell r="K5030">
            <v>0.95</v>
          </cell>
          <cell r="L5030">
            <v>9146.0798318173001</v>
          </cell>
          <cell r="M5030">
            <v>0</v>
          </cell>
          <cell r="N5030">
            <v>0.90608812699999997</v>
          </cell>
          <cell r="O5030">
            <v>0.95</v>
          </cell>
          <cell r="P5030">
            <v>-4.3911872999999997E-2</v>
          </cell>
          <cell r="Q5030">
            <v>0</v>
          </cell>
          <cell r="R5030">
            <v>0</v>
          </cell>
        </row>
        <row r="5031">
          <cell r="E5031" t="str">
            <v>SHT0011392</v>
          </cell>
          <cell r="F5031" t="str">
            <v>导向销</v>
          </cell>
          <cell r="G5031" t="str">
            <v>H6</v>
          </cell>
          <cell r="H5031" t="str">
            <v>EA</v>
          </cell>
          <cell r="I5031">
            <v>6750</v>
          </cell>
          <cell r="J5031">
            <v>0.58135675710000001</v>
          </cell>
          <cell r="K5031">
            <v>0.63</v>
          </cell>
          <cell r="L5031">
            <v>3924.1581104249999</v>
          </cell>
          <cell r="M5031">
            <v>0</v>
          </cell>
          <cell r="N5031">
            <v>0.60087949480000002</v>
          </cell>
          <cell r="O5031">
            <v>0.63</v>
          </cell>
          <cell r="P5031">
            <v>-2.9120505200000001E-2</v>
          </cell>
          <cell r="Q5031">
            <v>0</v>
          </cell>
          <cell r="R5031">
            <v>0</v>
          </cell>
        </row>
        <row r="5032">
          <cell r="E5032" t="str">
            <v>SHT0011394</v>
          </cell>
          <cell r="F5032" t="str">
            <v>左侧滑轨解锁手柄支撑板</v>
          </cell>
          <cell r="G5032" t="str">
            <v>H6滑轨解锁手柄</v>
          </cell>
          <cell r="H5032" t="str">
            <v>EA</v>
          </cell>
          <cell r="I5032">
            <v>1076</v>
          </cell>
          <cell r="J5032">
            <v>5.1185720124999996</v>
          </cell>
          <cell r="K5032">
            <v>5.4586611100000004</v>
          </cell>
          <cell r="L5032">
            <v>5507.5834854499999</v>
          </cell>
          <cell r="M5032">
            <v>0</v>
          </cell>
          <cell r="N5032">
            <v>5.2891088668000004</v>
          </cell>
          <cell r="O5032">
            <v>5.4586611100000004</v>
          </cell>
          <cell r="P5032">
            <v>-0.16955224320000001</v>
          </cell>
          <cell r="Q5032">
            <v>0</v>
          </cell>
          <cell r="R5032">
            <v>-136</v>
          </cell>
        </row>
        <row r="5033">
          <cell r="E5033" t="str">
            <v>SHT0011395</v>
          </cell>
          <cell r="F5033" t="str">
            <v>滑轨手柄销套</v>
          </cell>
          <cell r="G5033" t="str">
            <v>H6</v>
          </cell>
          <cell r="H5033" t="str">
            <v>EA</v>
          </cell>
          <cell r="I5033">
            <v>251</v>
          </cell>
          <cell r="J5033">
            <v>1.6333356508000001</v>
          </cell>
          <cell r="K5033">
            <v>1.77</v>
          </cell>
          <cell r="L5033">
            <v>409.96724835079999</v>
          </cell>
          <cell r="M5033">
            <v>200</v>
          </cell>
          <cell r="N5033">
            <v>1.6881852472000001</v>
          </cell>
          <cell r="O5033">
            <v>1.77</v>
          </cell>
          <cell r="P5033">
            <v>-8.1814752800000001E-2</v>
          </cell>
          <cell r="Q5033">
            <v>337.63704944</v>
          </cell>
          <cell r="R5033">
            <v>-270</v>
          </cell>
        </row>
        <row r="5034">
          <cell r="E5034" t="str">
            <v>SHT0011396</v>
          </cell>
          <cell r="F5034" t="str">
            <v>左侧压铸压头</v>
          </cell>
          <cell r="G5034" t="str">
            <v>H6</v>
          </cell>
          <cell r="H5034" t="str">
            <v>EA</v>
          </cell>
          <cell r="I5034">
            <v>3217</v>
          </cell>
          <cell r="J5034">
            <v>4.466296356</v>
          </cell>
          <cell r="K5034">
            <v>4.84</v>
          </cell>
          <cell r="L5034">
            <v>14368.075377252</v>
          </cell>
          <cell r="M5034">
            <v>1</v>
          </cell>
          <cell r="N5034">
            <v>4.6162805629000001</v>
          </cell>
          <cell r="O5034">
            <v>4.84</v>
          </cell>
          <cell r="P5034">
            <v>-0.2237194371</v>
          </cell>
          <cell r="Q5034">
            <v>4.6162805629000001</v>
          </cell>
          <cell r="R5034">
            <v>-199</v>
          </cell>
        </row>
        <row r="5035">
          <cell r="E5035" t="str">
            <v>SHT0011399</v>
          </cell>
          <cell r="F5035" t="str">
            <v>润滑脂</v>
          </cell>
          <cell r="G5035" t="str">
            <v>H6 道达尔</v>
          </cell>
          <cell r="H5035" t="str">
            <v>KG</v>
          </cell>
          <cell r="I5035">
            <v>252</v>
          </cell>
          <cell r="J5035">
            <v>47.636557232800001</v>
          </cell>
          <cell r="K5035">
            <v>51.622399999999999</v>
          </cell>
          <cell r="L5035">
            <v>12004.4124226656</v>
          </cell>
          <cell r="M5035">
            <v>0</v>
          </cell>
          <cell r="N5035">
            <v>49.236256555499999</v>
          </cell>
          <cell r="O5035">
            <v>51.622399999999999</v>
          </cell>
          <cell r="P5035">
            <v>-2.3861434445</v>
          </cell>
          <cell r="Q5035">
            <v>0</v>
          </cell>
          <cell r="R5035">
            <v>0</v>
          </cell>
        </row>
        <row r="5036">
          <cell r="E5036" t="str">
            <v>SHT0011407</v>
          </cell>
          <cell r="F5036" t="str">
            <v>副驾底座模块化总成</v>
          </cell>
          <cell r="G5036" t="str">
            <v>H6</v>
          </cell>
          <cell r="H5036" t="str">
            <v>EA</v>
          </cell>
          <cell r="I5036">
            <v>430</v>
          </cell>
          <cell r="J5036">
            <v>862.30514930940001</v>
          </cell>
          <cell r="K5036">
            <v>922.10484981110005</v>
          </cell>
          <cell r="L5036">
            <v>370791.21420304198</v>
          </cell>
          <cell r="M5036">
            <v>38</v>
          </cell>
          <cell r="N5036">
            <v>798.16327470989995</v>
          </cell>
          <cell r="O5036">
            <v>922.10484981110005</v>
          </cell>
          <cell r="P5036">
            <v>-123.9415751012</v>
          </cell>
          <cell r="Q5036">
            <v>30330.204438976201</v>
          </cell>
          <cell r="R5036">
            <v>-13</v>
          </cell>
        </row>
        <row r="5037">
          <cell r="E5037" t="str">
            <v>SHT0011408</v>
          </cell>
          <cell r="F5037" t="str">
            <v>法兰面焊接螺母</v>
          </cell>
          <cell r="H5037" t="str">
            <v>EA</v>
          </cell>
          <cell r="I5037">
            <v>1266</v>
          </cell>
          <cell r="J5037">
            <v>0.50753367680000006</v>
          </cell>
          <cell r="K5037">
            <v>0.55000000000000004</v>
          </cell>
          <cell r="L5037">
            <v>642.53763482880004</v>
          </cell>
          <cell r="M5037">
            <v>0</v>
          </cell>
          <cell r="N5037">
            <v>0.52457733669999995</v>
          </cell>
          <cell r="O5037">
            <v>0.55000000000000004</v>
          </cell>
          <cell r="P5037">
            <v>-2.5422663299999999E-2</v>
          </cell>
          <cell r="Q5037">
            <v>0</v>
          </cell>
          <cell r="R5037">
            <v>-526</v>
          </cell>
        </row>
        <row r="5038">
          <cell r="E5038" t="str">
            <v>SHT0011416</v>
          </cell>
          <cell r="F5038" t="str">
            <v>卷收器固定钣金焊接总成</v>
          </cell>
          <cell r="G5038" t="str">
            <v>H6副驾</v>
          </cell>
          <cell r="H5038" t="str">
            <v>EA</v>
          </cell>
          <cell r="I5038">
            <v>704</v>
          </cell>
          <cell r="J5038">
            <v>1.2965178471000001</v>
          </cell>
          <cell r="K5038">
            <v>1.405</v>
          </cell>
          <cell r="L5038">
            <v>912.74856435840002</v>
          </cell>
          <cell r="M5038">
            <v>0</v>
          </cell>
          <cell r="N5038">
            <v>1.340056651</v>
          </cell>
          <cell r="O5038">
            <v>1.405</v>
          </cell>
          <cell r="P5038">
            <v>-6.4943348999999997E-2</v>
          </cell>
          <cell r="Q5038">
            <v>0</v>
          </cell>
          <cell r="R5038">
            <v>0</v>
          </cell>
        </row>
        <row r="5039">
          <cell r="E5039" t="str">
            <v>SHT0011500</v>
          </cell>
          <cell r="F5039" t="str">
            <v>变阻尼调节拉线支架</v>
          </cell>
          <cell r="G5039" t="str">
            <v>H6</v>
          </cell>
          <cell r="H5039" t="str">
            <v>EA</v>
          </cell>
          <cell r="I5039">
            <v>154</v>
          </cell>
          <cell r="J5039">
            <v>2.6098581287</v>
          </cell>
          <cell r="K5039">
            <v>2.82823</v>
          </cell>
          <cell r="L5039">
            <v>401.91815181980002</v>
          </cell>
          <cell r="M5039">
            <v>200</v>
          </cell>
          <cell r="N5039">
            <v>2.6975006562999999</v>
          </cell>
          <cell r="O5039">
            <v>2.82823</v>
          </cell>
          <cell r="P5039">
            <v>-0.1307293437</v>
          </cell>
          <cell r="Q5039">
            <v>539.50013125999999</v>
          </cell>
          <cell r="R5039">
            <v>-220</v>
          </cell>
        </row>
        <row r="5040">
          <cell r="E5040" t="str">
            <v>SHT0011520</v>
          </cell>
          <cell r="F5040" t="str">
            <v>内绞架支撑管VDC</v>
          </cell>
          <cell r="G5040" t="str">
            <v>H6</v>
          </cell>
          <cell r="H5040" t="str">
            <v>EA</v>
          </cell>
          <cell r="I5040">
            <v>0</v>
          </cell>
          <cell r="J5040">
            <v>3.77</v>
          </cell>
          <cell r="K5040">
            <v>3.77</v>
          </cell>
          <cell r="L5040">
            <v>0</v>
          </cell>
          <cell r="M5040">
            <v>160</v>
          </cell>
          <cell r="N5040">
            <v>3.77</v>
          </cell>
          <cell r="O5040">
            <v>3.77</v>
          </cell>
          <cell r="P5040">
            <v>0</v>
          </cell>
          <cell r="Q5040">
            <v>603.20000000000005</v>
          </cell>
          <cell r="R5040">
            <v>-160</v>
          </cell>
        </row>
        <row r="5041">
          <cell r="E5041" t="str">
            <v>SHT0011593</v>
          </cell>
          <cell r="F5041" t="str">
            <v>右侧滑轨解锁手柄支撑板</v>
          </cell>
          <cell r="G5041" t="str">
            <v>H6滑轨解锁手柄</v>
          </cell>
          <cell r="H5041" t="str">
            <v>EA</v>
          </cell>
          <cell r="I5041">
            <v>1051</v>
          </cell>
          <cell r="J5041">
            <v>4.9016765268000002</v>
          </cell>
          <cell r="K5041">
            <v>5.2236175600000001</v>
          </cell>
          <cell r="L5041">
            <v>5151.6620296667998</v>
          </cell>
          <cell r="M5041">
            <v>0</v>
          </cell>
          <cell r="N5041">
            <v>5.0649297405000002</v>
          </cell>
          <cell r="O5041">
            <v>5.2236175600000001</v>
          </cell>
          <cell r="P5041">
            <v>-0.15868781949999999</v>
          </cell>
          <cell r="Q5041">
            <v>0</v>
          </cell>
          <cell r="R5041">
            <v>-134</v>
          </cell>
        </row>
        <row r="5042">
          <cell r="E5042" t="str">
            <v>SHT0011594</v>
          </cell>
          <cell r="F5042" t="str">
            <v>右侧压铸压头</v>
          </cell>
          <cell r="G5042" t="str">
            <v>H6</v>
          </cell>
          <cell r="H5042" t="str">
            <v>EA</v>
          </cell>
          <cell r="I5042">
            <v>3236</v>
          </cell>
          <cell r="J5042">
            <v>4.466296356</v>
          </cell>
          <cell r="K5042">
            <v>4.84</v>
          </cell>
          <cell r="L5042">
            <v>14452.935008016</v>
          </cell>
          <cell r="M5042">
            <v>7</v>
          </cell>
          <cell r="N5042">
            <v>4.6162805629000001</v>
          </cell>
          <cell r="O5042">
            <v>4.84</v>
          </cell>
          <cell r="P5042">
            <v>-0.2237194371</v>
          </cell>
          <cell r="Q5042">
            <v>32.313963940299999</v>
          </cell>
          <cell r="R5042">
            <v>-199</v>
          </cell>
        </row>
        <row r="5043">
          <cell r="E5043" t="str">
            <v>SHT0011596</v>
          </cell>
          <cell r="F5043" t="str">
            <v>连接杆1</v>
          </cell>
          <cell r="G5043" t="str">
            <v>1.0平台/2.0平台</v>
          </cell>
          <cell r="H5043" t="str">
            <v>EA</v>
          </cell>
          <cell r="I5043">
            <v>5916</v>
          </cell>
          <cell r="J5043">
            <v>3.3456619976000002</v>
          </cell>
          <cell r="K5043">
            <v>3.6255999999999999</v>
          </cell>
          <cell r="L5043">
            <v>19792.936377801601</v>
          </cell>
          <cell r="M5043">
            <v>14246</v>
          </cell>
          <cell r="N5043">
            <v>3.4580138035000001</v>
          </cell>
          <cell r="O5043">
            <v>3.6255999999999999</v>
          </cell>
          <cell r="P5043">
            <v>-0.16758619650000001</v>
          </cell>
          <cell r="Q5043">
            <v>49262.864644661</v>
          </cell>
          <cell r="R5043">
            <v>-12604</v>
          </cell>
        </row>
        <row r="5044">
          <cell r="E5044" t="str">
            <v>SHT0011599</v>
          </cell>
          <cell r="F5044" t="str">
            <v>滑轨解锁结构分总成</v>
          </cell>
          <cell r="G5044" t="str">
            <v>H6标准悬挂座椅</v>
          </cell>
          <cell r="H5044" t="str">
            <v>EA</v>
          </cell>
          <cell r="I5044">
            <v>1923</v>
          </cell>
          <cell r="J5044">
            <v>5.3091361928999996</v>
          </cell>
          <cell r="K5044">
            <v>5.6985400000000004</v>
          </cell>
          <cell r="L5044">
            <v>10209.468898946699</v>
          </cell>
          <cell r="M5044">
            <v>0</v>
          </cell>
          <cell r="N5044">
            <v>5.4716593318999998</v>
          </cell>
          <cell r="O5044">
            <v>5.6985400000000004</v>
          </cell>
          <cell r="P5044">
            <v>-0.22688066809999999</v>
          </cell>
          <cell r="Q5044">
            <v>0</v>
          </cell>
          <cell r="R5044">
            <v>13</v>
          </cell>
        </row>
        <row r="5045">
          <cell r="E5045" t="str">
            <v>SHT0011600</v>
          </cell>
          <cell r="F5045" t="str">
            <v>解锁机构内壳分总成</v>
          </cell>
          <cell r="G5045" t="str">
            <v>H6</v>
          </cell>
          <cell r="H5045" t="str">
            <v>EA</v>
          </cell>
          <cell r="I5045">
            <v>-6034</v>
          </cell>
          <cell r="J5045">
            <v>2.1226350267999998</v>
          </cell>
          <cell r="K5045">
            <v>2.3002400000000001</v>
          </cell>
          <cell r="L5045">
            <v>-12807.9797517112</v>
          </cell>
          <cell r="M5045">
            <v>0</v>
          </cell>
          <cell r="N5045">
            <v>2.1831573464999998</v>
          </cell>
          <cell r="O5045">
            <v>2.3002400000000001</v>
          </cell>
          <cell r="P5045">
            <v>-0.11708265349999999</v>
          </cell>
          <cell r="Q5045">
            <v>0</v>
          </cell>
          <cell r="R5045">
            <v>0</v>
          </cell>
        </row>
        <row r="5046">
          <cell r="E5046" t="str">
            <v>SHT0011694</v>
          </cell>
          <cell r="F5046" t="str">
            <v>IGS尼龙轴套</v>
          </cell>
          <cell r="G5046" t="str">
            <v>GFM-1820-09</v>
          </cell>
          <cell r="H5046" t="str">
            <v>EA</v>
          </cell>
          <cell r="I5046">
            <v>19867</v>
          </cell>
          <cell r="J5046">
            <v>0.96357575510000004</v>
          </cell>
          <cell r="K5046">
            <v>1.0442</v>
          </cell>
          <cell r="L5046">
            <v>19143.359526571701</v>
          </cell>
          <cell r="M5046">
            <v>45000</v>
          </cell>
          <cell r="N5046">
            <v>0.99593391809999998</v>
          </cell>
          <cell r="O5046">
            <v>1.0442</v>
          </cell>
          <cell r="P5046">
            <v>-4.82660819E-2</v>
          </cell>
          <cell r="Q5046">
            <v>44817.026314499999</v>
          </cell>
          <cell r="R5046">
            <v>-21445</v>
          </cell>
        </row>
        <row r="5047">
          <cell r="E5047" t="str">
            <v>SHT0011710</v>
          </cell>
          <cell r="F5047" t="str">
            <v>连接梁</v>
          </cell>
          <cell r="G5047" t="str">
            <v>重汽T5</v>
          </cell>
          <cell r="H5047" t="str">
            <v>EA</v>
          </cell>
          <cell r="I5047">
            <v>298</v>
          </cell>
          <cell r="J5047">
            <v>5.6819779302000004</v>
          </cell>
          <cell r="K5047">
            <v>6.1574</v>
          </cell>
          <cell r="L5047">
            <v>1693.2294231996</v>
          </cell>
          <cell r="M5047">
            <v>0</v>
          </cell>
          <cell r="N5047">
            <v>5.8727863508000002</v>
          </cell>
          <cell r="O5047">
            <v>6.1574</v>
          </cell>
          <cell r="P5047">
            <v>-0.28461364919999999</v>
          </cell>
          <cell r="Q5047">
            <v>0</v>
          </cell>
          <cell r="R5047">
            <v>0</v>
          </cell>
        </row>
        <row r="5048">
          <cell r="E5048" t="str">
            <v>SHT0011723</v>
          </cell>
          <cell r="F5048" t="str">
            <v>稳定钣金</v>
          </cell>
          <cell r="G5048" t="str">
            <v>T5-L200</v>
          </cell>
          <cell r="H5048" t="str">
            <v>EA</v>
          </cell>
          <cell r="I5048">
            <v>4</v>
          </cell>
          <cell r="J5048">
            <v>2.4967888534</v>
          </cell>
          <cell r="K5048">
            <v>2.7057000000000002</v>
          </cell>
          <cell r="L5048">
            <v>9.9871554136</v>
          </cell>
          <cell r="M5048">
            <v>0</v>
          </cell>
          <cell r="N5048">
            <v>2.5806343634000002</v>
          </cell>
          <cell r="O5048">
            <v>2.7057000000000002</v>
          </cell>
          <cell r="P5048">
            <v>-0.1250656366</v>
          </cell>
          <cell r="Q5048">
            <v>0</v>
          </cell>
          <cell r="R5048">
            <v>0</v>
          </cell>
        </row>
        <row r="5049">
          <cell r="E5049" t="str">
            <v>SHT0011726</v>
          </cell>
          <cell r="F5049" t="str">
            <v>左边板</v>
          </cell>
          <cell r="G5049" t="str">
            <v>T5-L200副驾</v>
          </cell>
          <cell r="H5049" t="str">
            <v>EA</v>
          </cell>
          <cell r="I5049">
            <v>0</v>
          </cell>
          <cell r="J5049">
            <v>9.0061999999999998</v>
          </cell>
          <cell r="K5049">
            <v>9.0061999999999998</v>
          </cell>
          <cell r="L5049">
            <v>0</v>
          </cell>
          <cell r="M5049">
            <v>19</v>
          </cell>
          <cell r="N5049">
            <v>9.0061999999999998</v>
          </cell>
          <cell r="O5049">
            <v>9.0061999999999998</v>
          </cell>
          <cell r="P5049">
            <v>0</v>
          </cell>
          <cell r="Q5049">
            <v>171.11779999999999</v>
          </cell>
          <cell r="R5049">
            <v>-19</v>
          </cell>
        </row>
        <row r="5050">
          <cell r="E5050" t="str">
            <v>SHT0011729</v>
          </cell>
          <cell r="F5050" t="str">
            <v>T5支架下钣金</v>
          </cell>
          <cell r="H5050" t="str">
            <v>EA</v>
          </cell>
          <cell r="I5050">
            <v>93</v>
          </cell>
          <cell r="J5050">
            <v>5.2559264782000001</v>
          </cell>
          <cell r="K5050">
            <v>5.6957000000000004</v>
          </cell>
          <cell r="L5050">
            <v>488.80116247260003</v>
          </cell>
          <cell r="M5050">
            <v>0</v>
          </cell>
          <cell r="N5050">
            <v>5.4324275211000002</v>
          </cell>
          <cell r="O5050">
            <v>5.6957000000000004</v>
          </cell>
          <cell r="P5050">
            <v>-0.2632724789</v>
          </cell>
          <cell r="Q5050">
            <v>0</v>
          </cell>
          <cell r="R5050">
            <v>0</v>
          </cell>
        </row>
        <row r="5051">
          <cell r="E5051" t="str">
            <v>SHT0011730</v>
          </cell>
          <cell r="F5051" t="str">
            <v>T5支架上钣金</v>
          </cell>
          <cell r="H5051" t="str">
            <v>EA</v>
          </cell>
          <cell r="I5051">
            <v>54</v>
          </cell>
          <cell r="J5051">
            <v>6.0218409360000003</v>
          </cell>
          <cell r="K5051">
            <v>6.5256999999999996</v>
          </cell>
          <cell r="L5051">
            <v>325.17941054400001</v>
          </cell>
          <cell r="M5051">
            <v>0</v>
          </cell>
          <cell r="N5051">
            <v>6.2240624110000002</v>
          </cell>
          <cell r="O5051">
            <v>6.5256999999999996</v>
          </cell>
          <cell r="P5051">
            <v>-0.30163758899999998</v>
          </cell>
          <cell r="Q5051">
            <v>0</v>
          </cell>
          <cell r="R5051">
            <v>0</v>
          </cell>
        </row>
        <row r="5052">
          <cell r="E5052" t="str">
            <v>SHT0011760</v>
          </cell>
          <cell r="F5052" t="str">
            <v>加强钣金</v>
          </cell>
          <cell r="G5052" t="str">
            <v>重汽T5</v>
          </cell>
          <cell r="H5052" t="str">
            <v>EA</v>
          </cell>
          <cell r="I5052">
            <v>244</v>
          </cell>
          <cell r="J5052">
            <v>1.0864911838</v>
          </cell>
          <cell r="K5052">
            <v>1.1774</v>
          </cell>
          <cell r="L5052">
            <v>265.10384884720003</v>
          </cell>
          <cell r="M5052">
            <v>0</v>
          </cell>
          <cell r="N5052">
            <v>1.1229770112999999</v>
          </cell>
          <cell r="O5052">
            <v>1.1774</v>
          </cell>
          <cell r="P5052">
            <v>-5.4422988700000001E-2</v>
          </cell>
          <cell r="Q5052">
            <v>0</v>
          </cell>
          <cell r="R5052">
            <v>0</v>
          </cell>
        </row>
        <row r="5053">
          <cell r="E5053" t="str">
            <v>SHT0011777</v>
          </cell>
          <cell r="F5053" t="str">
            <v>座框矩管</v>
          </cell>
          <cell r="G5053" t="str">
            <v>重汽T5-1.0</v>
          </cell>
          <cell r="H5053" t="str">
            <v>EA</v>
          </cell>
          <cell r="I5053">
            <v>27</v>
          </cell>
          <cell r="J5053">
            <v>3.7055116984000001</v>
          </cell>
          <cell r="K5053">
            <v>3.9947025799999998</v>
          </cell>
          <cell r="L5053">
            <v>100.0488158568</v>
          </cell>
          <cell r="M5053">
            <v>0</v>
          </cell>
          <cell r="N5053">
            <v>3.8296509109999999</v>
          </cell>
          <cell r="O5053">
            <v>3.9947025799999998</v>
          </cell>
          <cell r="P5053">
            <v>-0.16505166900000001</v>
          </cell>
          <cell r="Q5053">
            <v>0</v>
          </cell>
          <cell r="R5053">
            <v>0</v>
          </cell>
        </row>
        <row r="5054">
          <cell r="E5054" t="str">
            <v>SHT0011804</v>
          </cell>
          <cell r="F5054" t="str">
            <v>仰角调节机构钣金件1</v>
          </cell>
          <cell r="G5054" t="str">
            <v>主驾座框</v>
          </cell>
          <cell r="H5054" t="str">
            <v>EA</v>
          </cell>
          <cell r="I5054">
            <v>2078</v>
          </cell>
          <cell r="J5054">
            <v>0.86520650070000005</v>
          </cell>
          <cell r="K5054">
            <v>0.93759999999999999</v>
          </cell>
          <cell r="L5054">
            <v>1797.8991084546001</v>
          </cell>
          <cell r="M5054">
            <v>2827</v>
          </cell>
          <cell r="N5054">
            <v>0.89426129249999997</v>
          </cell>
          <cell r="O5054">
            <v>0.93759999999999999</v>
          </cell>
          <cell r="P5054">
            <v>-4.3338707499999997E-2</v>
          </cell>
          <cell r="Q5054">
            <v>2528.0766738974999</v>
          </cell>
          <cell r="R5054">
            <v>-3899</v>
          </cell>
        </row>
        <row r="5055">
          <cell r="E5055" t="str">
            <v>SHT0011806</v>
          </cell>
          <cell r="F5055" t="str">
            <v>仰角调节机构钣金件2</v>
          </cell>
          <cell r="G5055" t="str">
            <v>主驾座框</v>
          </cell>
          <cell r="H5055" t="str">
            <v>EA</v>
          </cell>
          <cell r="I5055">
            <v>3491</v>
          </cell>
          <cell r="J5055">
            <v>0.78953784339999999</v>
          </cell>
          <cell r="K5055">
            <v>0.85560000000000003</v>
          </cell>
          <cell r="L5055">
            <v>2756.2766113093999</v>
          </cell>
          <cell r="M5055">
            <v>4000</v>
          </cell>
          <cell r="N5055">
            <v>0.81605158050000004</v>
          </cell>
          <cell r="O5055">
            <v>0.85560000000000003</v>
          </cell>
          <cell r="P5055">
            <v>-3.9548419500000001E-2</v>
          </cell>
          <cell r="Q5055">
            <v>3264.206322</v>
          </cell>
          <cell r="R5055">
            <v>-3899</v>
          </cell>
        </row>
        <row r="5056">
          <cell r="E5056" t="str">
            <v>SHT0011807</v>
          </cell>
          <cell r="F5056" t="str">
            <v>拉线总成</v>
          </cell>
          <cell r="G5056" t="str">
            <v>2.0平台</v>
          </cell>
          <cell r="H5056" t="str">
            <v>EA</v>
          </cell>
          <cell r="I5056">
            <v>271</v>
          </cell>
          <cell r="J5056">
            <v>4.1248646098000004</v>
          </cell>
          <cell r="K5056">
            <v>4.47</v>
          </cell>
          <cell r="L5056">
            <v>1117.8383092557999</v>
          </cell>
          <cell r="M5056">
            <v>1240</v>
          </cell>
          <cell r="N5056">
            <v>4.2633830817999998</v>
          </cell>
          <cell r="O5056">
            <v>4.47</v>
          </cell>
          <cell r="P5056">
            <v>-0.2066169182</v>
          </cell>
          <cell r="Q5056">
            <v>5286.5950214320001</v>
          </cell>
          <cell r="R5056">
            <v>-1454</v>
          </cell>
        </row>
        <row r="5057">
          <cell r="E5057" t="str">
            <v>SHT0011809</v>
          </cell>
          <cell r="F5057" t="str">
            <v>仰角调节机构扭簧</v>
          </cell>
          <cell r="G5057" t="str">
            <v>主驾座框</v>
          </cell>
          <cell r="H5057" t="str">
            <v>EA</v>
          </cell>
          <cell r="I5057">
            <v>819</v>
          </cell>
          <cell r="J5057">
            <v>0.1731151232</v>
          </cell>
          <cell r="K5057">
            <v>0.18759999999999999</v>
          </cell>
          <cell r="L5057">
            <v>141.78128590079999</v>
          </cell>
          <cell r="M5057">
            <v>3500</v>
          </cell>
          <cell r="N5057">
            <v>0.17892856069999999</v>
          </cell>
          <cell r="O5057">
            <v>0.18759999999999999</v>
          </cell>
          <cell r="P5057">
            <v>-8.6714393000000001E-3</v>
          </cell>
          <cell r="Q5057">
            <v>626.24996245</v>
          </cell>
          <cell r="R5057">
            <v>-3959</v>
          </cell>
        </row>
        <row r="5058">
          <cell r="E5058" t="str">
            <v>SHT0011825</v>
          </cell>
          <cell r="F5058" t="str">
            <v>仰角调节机构阶梯轴</v>
          </cell>
          <cell r="G5058" t="str">
            <v>主驾座框</v>
          </cell>
          <cell r="H5058" t="str">
            <v>EA</v>
          </cell>
          <cell r="I5058">
            <v>800</v>
          </cell>
          <cell r="J5058">
            <v>0.59981252709999999</v>
          </cell>
          <cell r="K5058">
            <v>0.65</v>
          </cell>
          <cell r="L5058">
            <v>479.85002168</v>
          </cell>
          <cell r="M5058">
            <v>3400</v>
          </cell>
          <cell r="N5058">
            <v>0.61995503429999999</v>
          </cell>
          <cell r="O5058">
            <v>0.65</v>
          </cell>
          <cell r="P5058">
            <v>-3.0044965699999999E-2</v>
          </cell>
          <cell r="Q5058">
            <v>2107.8471166200002</v>
          </cell>
          <cell r="R5058">
            <v>-3899</v>
          </cell>
        </row>
        <row r="5059">
          <cell r="E5059" t="str">
            <v>SHT0011878</v>
          </cell>
          <cell r="F5059" t="str">
            <v>副司机座椅底支架总成</v>
          </cell>
          <cell r="G5059" t="str">
            <v>A9609100711</v>
          </cell>
          <cell r="H5059" t="str">
            <v>EA</v>
          </cell>
          <cell r="I5059">
            <v>264</v>
          </cell>
          <cell r="J5059">
            <v>140.66681367480001</v>
          </cell>
          <cell r="K5059">
            <v>141.6681973192</v>
          </cell>
          <cell r="L5059">
            <v>37136.038810147198</v>
          </cell>
          <cell r="M5059">
            <v>133</v>
          </cell>
          <cell r="N5059">
            <v>147.0692783177</v>
          </cell>
          <cell r="O5059">
            <v>141.6681973192</v>
          </cell>
          <cell r="P5059">
            <v>5.4010809985000003</v>
          </cell>
          <cell r="Q5059">
            <v>19560.2140162541</v>
          </cell>
          <cell r="R5059">
            <v>-264</v>
          </cell>
        </row>
        <row r="5060">
          <cell r="E5060" t="str">
            <v>SHT0011934</v>
          </cell>
          <cell r="F5060" t="str">
            <v>可调阻尼器总成</v>
          </cell>
          <cell r="G5060" t="str">
            <v>H6</v>
          </cell>
          <cell r="H5060" t="str">
            <v>EA</v>
          </cell>
          <cell r="I5060">
            <v>1343</v>
          </cell>
          <cell r="J5060">
            <v>114.4257744092</v>
          </cell>
          <cell r="K5060">
            <v>124</v>
          </cell>
          <cell r="L5060">
            <v>153673.81503155601</v>
          </cell>
          <cell r="M5060">
            <v>0</v>
          </cell>
          <cell r="N5060">
            <v>118.2683449992</v>
          </cell>
          <cell r="O5060">
            <v>124</v>
          </cell>
          <cell r="P5060">
            <v>-5.7316550008</v>
          </cell>
          <cell r="Q5060">
            <v>0</v>
          </cell>
          <cell r="R5060">
            <v>-199</v>
          </cell>
        </row>
        <row r="5061">
          <cell r="E5061" t="str">
            <v>SHT0011978</v>
          </cell>
          <cell r="F5061" t="str">
            <v>调角器手柄钣金件左</v>
          </cell>
          <cell r="G5061" t="str">
            <v>M3000-S</v>
          </cell>
          <cell r="H5061" t="str">
            <v>EA</v>
          </cell>
          <cell r="I5061">
            <v>2990</v>
          </cell>
          <cell r="J5061">
            <v>0.53494049539999999</v>
          </cell>
          <cell r="K5061">
            <v>0.57969999999999999</v>
          </cell>
          <cell r="L5061">
            <v>1599.472081246</v>
          </cell>
          <cell r="M5061">
            <v>0</v>
          </cell>
          <cell r="N5061">
            <v>0.55290451289999998</v>
          </cell>
          <cell r="O5061">
            <v>0.57969999999999999</v>
          </cell>
          <cell r="P5061">
            <v>-2.6795487100000001E-2</v>
          </cell>
          <cell r="Q5061">
            <v>0</v>
          </cell>
          <cell r="R5061">
            <v>-1179</v>
          </cell>
        </row>
        <row r="5062">
          <cell r="E5062" t="str">
            <v>SHT0011982</v>
          </cell>
          <cell r="F5062" t="str">
            <v>升降速降开关气路总成</v>
          </cell>
          <cell r="G5062" t="str">
            <v>H4国产四孔阀</v>
          </cell>
          <cell r="H5062" t="str">
            <v>EA</v>
          </cell>
          <cell r="I5062">
            <v>-689</v>
          </cell>
          <cell r="J5062">
            <v>61.079371033400001</v>
          </cell>
          <cell r="K5062">
            <v>66.19</v>
          </cell>
          <cell r="L5062">
            <v>-42083.686642012603</v>
          </cell>
          <cell r="M5062">
            <v>0</v>
          </cell>
          <cell r="N5062">
            <v>63.130498028200002</v>
          </cell>
          <cell r="O5062">
            <v>66.19</v>
          </cell>
          <cell r="P5062">
            <v>-3.0595019718000001</v>
          </cell>
          <cell r="Q5062">
            <v>0</v>
          </cell>
          <cell r="R5062">
            <v>-7</v>
          </cell>
        </row>
        <row r="5063">
          <cell r="E5063" t="str">
            <v>SHT0011988</v>
          </cell>
          <cell r="F5063" t="str">
            <v>内十字支撑架</v>
          </cell>
          <cell r="G5063" t="str">
            <v>1.3平台</v>
          </cell>
          <cell r="H5063" t="str">
            <v>EA</v>
          </cell>
          <cell r="I5063">
            <v>1986</v>
          </cell>
          <cell r="J5063">
            <v>3.6403856160000001</v>
          </cell>
          <cell r="K5063">
            <v>3.876655</v>
          </cell>
          <cell r="L5063">
            <v>7229.805833376</v>
          </cell>
          <cell r="M5063">
            <v>0</v>
          </cell>
          <cell r="N5063">
            <v>3.7616613134999999</v>
          </cell>
          <cell r="O5063">
            <v>3.876655</v>
          </cell>
          <cell r="P5063">
            <v>-0.1149936865</v>
          </cell>
          <cell r="Q5063">
            <v>0</v>
          </cell>
          <cell r="R5063">
            <v>-1286</v>
          </cell>
        </row>
        <row r="5064">
          <cell r="E5064" t="str">
            <v>SHT0011989</v>
          </cell>
          <cell r="F5064" t="str">
            <v>外十字支撑架</v>
          </cell>
          <cell r="G5064" t="str">
            <v>1.3平台</v>
          </cell>
          <cell r="H5064" t="str">
            <v>EA</v>
          </cell>
          <cell r="I5064">
            <v>1469</v>
          </cell>
          <cell r="J5064">
            <v>3.6403856160000001</v>
          </cell>
          <cell r="K5064">
            <v>3.876655</v>
          </cell>
          <cell r="L5064">
            <v>5347.7264699039997</v>
          </cell>
          <cell r="M5064">
            <v>0</v>
          </cell>
          <cell r="N5064">
            <v>3.7616613134999999</v>
          </cell>
          <cell r="O5064">
            <v>3.876655</v>
          </cell>
          <cell r="P5064">
            <v>-0.1149936865</v>
          </cell>
          <cell r="Q5064">
            <v>0</v>
          </cell>
          <cell r="R5064">
            <v>-1269</v>
          </cell>
        </row>
        <row r="5065">
          <cell r="E5065" t="str">
            <v>SHT0011990</v>
          </cell>
          <cell r="F5065" t="str">
            <v>气囊下支撑钣金</v>
          </cell>
          <cell r="G5065" t="str">
            <v>1.3平台</v>
          </cell>
          <cell r="H5065" t="str">
            <v>EA</v>
          </cell>
          <cell r="I5065">
            <v>487</v>
          </cell>
          <cell r="J5065">
            <v>6.7916311053999996</v>
          </cell>
          <cell r="K5065">
            <v>7.3598999999999997</v>
          </cell>
          <cell r="L5065">
            <v>3307.5243483298</v>
          </cell>
          <cell r="M5065">
            <v>597</v>
          </cell>
          <cell r="N5065">
            <v>7.0197031642000001</v>
          </cell>
          <cell r="O5065">
            <v>7.3598999999999997</v>
          </cell>
          <cell r="P5065">
            <v>-0.34019683579999999</v>
          </cell>
          <cell r="Q5065">
            <v>4190.7627890273998</v>
          </cell>
          <cell r="R5065">
            <v>-505</v>
          </cell>
        </row>
        <row r="5066">
          <cell r="E5066" t="str">
            <v>SHT0011991</v>
          </cell>
          <cell r="F5066" t="str">
            <v>升降前固定钣金</v>
          </cell>
          <cell r="G5066" t="str">
            <v>1.3平台</v>
          </cell>
          <cell r="H5066" t="str">
            <v>EA</v>
          </cell>
          <cell r="I5066">
            <v>294</v>
          </cell>
          <cell r="J5066">
            <v>0.30424561950000001</v>
          </cell>
          <cell r="K5066">
            <v>0.31222299999999997</v>
          </cell>
          <cell r="L5066">
            <v>89.448212132999998</v>
          </cell>
          <cell r="M5066">
            <v>0</v>
          </cell>
          <cell r="N5066">
            <v>0</v>
          </cell>
          <cell r="O5066">
            <v>0.31222299999999997</v>
          </cell>
          <cell r="P5066">
            <v>-0.31222299999999997</v>
          </cell>
          <cell r="Q5066">
            <v>0</v>
          </cell>
          <cell r="R5066">
            <v>0</v>
          </cell>
        </row>
        <row r="5067">
          <cell r="E5067" t="str">
            <v>SHT0011995</v>
          </cell>
          <cell r="F5067" t="str">
            <v>气囊上支撑板</v>
          </cell>
          <cell r="G5067" t="str">
            <v>1.3平台</v>
          </cell>
          <cell r="H5067" t="str">
            <v>EA</v>
          </cell>
          <cell r="I5067">
            <v>95</v>
          </cell>
          <cell r="J5067">
            <v>5.0307660833999996</v>
          </cell>
          <cell r="K5067">
            <v>5.4516999999999998</v>
          </cell>
          <cell r="L5067">
            <v>477.92277792300001</v>
          </cell>
          <cell r="M5067">
            <v>534</v>
          </cell>
          <cell r="N5067">
            <v>5.4516999999999998</v>
          </cell>
          <cell r="O5067">
            <v>5.4516999999999998</v>
          </cell>
          <cell r="P5067">
            <v>0</v>
          </cell>
          <cell r="Q5067">
            <v>2911.2078000000001</v>
          </cell>
          <cell r="R5067">
            <v>-629</v>
          </cell>
        </row>
        <row r="5068">
          <cell r="E5068" t="str">
            <v>SHT0011996</v>
          </cell>
          <cell r="F5068" t="str">
            <v>气囊上支撑加强板</v>
          </cell>
          <cell r="G5068" t="str">
            <v>1.3平台</v>
          </cell>
          <cell r="H5068" t="str">
            <v>EA</v>
          </cell>
          <cell r="I5068">
            <v>155</v>
          </cell>
          <cell r="J5068">
            <v>0.98452305419999997</v>
          </cell>
          <cell r="K5068">
            <v>1.0669</v>
          </cell>
          <cell r="L5068">
            <v>152.60107340100001</v>
          </cell>
          <cell r="M5068">
            <v>445</v>
          </cell>
          <cell r="N5068">
            <v>1.0175846555000001</v>
          </cell>
          <cell r="O5068">
            <v>1.0669</v>
          </cell>
          <cell r="P5068">
            <v>-4.9315344499999997E-2</v>
          </cell>
          <cell r="Q5068">
            <v>452.82517169750002</v>
          </cell>
          <cell r="R5068">
            <v>-599</v>
          </cell>
        </row>
        <row r="5069">
          <cell r="E5069" t="str">
            <v>SHT0011997</v>
          </cell>
          <cell r="F5069" t="str">
            <v>阻尼器支架</v>
          </cell>
          <cell r="G5069" t="str">
            <v>1.3平台</v>
          </cell>
          <cell r="H5069" t="str">
            <v>EA</v>
          </cell>
          <cell r="I5069">
            <v>400</v>
          </cell>
          <cell r="J5069">
            <v>0.92278850329999995</v>
          </cell>
          <cell r="K5069">
            <v>1</v>
          </cell>
          <cell r="L5069">
            <v>369.11540131999999</v>
          </cell>
          <cell r="M5069">
            <v>680</v>
          </cell>
          <cell r="N5069">
            <v>0.95377697579999998</v>
          </cell>
          <cell r="O5069">
            <v>1</v>
          </cell>
          <cell r="P5069">
            <v>-4.6223024199999997E-2</v>
          </cell>
          <cell r="Q5069">
            <v>648.56834354399996</v>
          </cell>
          <cell r="R5069">
            <v>-514</v>
          </cell>
        </row>
        <row r="5070">
          <cell r="E5070" t="str">
            <v>SHT0011999</v>
          </cell>
          <cell r="F5070" t="str">
            <v>座框前横梁</v>
          </cell>
          <cell r="G5070" t="str">
            <v>1.3平台</v>
          </cell>
          <cell r="H5070" t="str">
            <v>EA</v>
          </cell>
          <cell r="I5070">
            <v>213</v>
          </cell>
          <cell r="J5070">
            <v>2.7319153639999998</v>
          </cell>
          <cell r="K5070">
            <v>2.9605000000000001</v>
          </cell>
          <cell r="L5070">
            <v>581.89797253200004</v>
          </cell>
          <cell r="M5070">
            <v>1000</v>
          </cell>
          <cell r="N5070">
            <v>2.8236567368999999</v>
          </cell>
          <cell r="O5070">
            <v>2.9605000000000001</v>
          </cell>
          <cell r="P5070">
            <v>-0.1368432631</v>
          </cell>
          <cell r="Q5070">
            <v>2823.6567368999999</v>
          </cell>
          <cell r="R5070">
            <v>-811</v>
          </cell>
        </row>
        <row r="5071">
          <cell r="E5071" t="str">
            <v>SHT0012000</v>
          </cell>
          <cell r="F5071" t="str">
            <v>1.0座框支撑板</v>
          </cell>
          <cell r="G5071" t="str">
            <v>1.3平台</v>
          </cell>
          <cell r="H5071" t="str">
            <v>EA</v>
          </cell>
          <cell r="I5071">
            <v>2536</v>
          </cell>
          <cell r="J5071">
            <v>3.6178181402999998</v>
          </cell>
          <cell r="K5071">
            <v>3.8521992599999999</v>
          </cell>
          <cell r="L5071">
            <v>9174.7868038008</v>
          </cell>
          <cell r="M5071">
            <v>0</v>
          </cell>
          <cell r="N5071">
            <v>3.7383359918000001</v>
          </cell>
          <cell r="O5071">
            <v>3.8521992599999999</v>
          </cell>
          <cell r="P5071">
            <v>-0.11386326820000001</v>
          </cell>
          <cell r="Q5071">
            <v>0</v>
          </cell>
          <cell r="R5071">
            <v>-1382</v>
          </cell>
        </row>
        <row r="5072">
          <cell r="E5072" t="str">
            <v>SHT0012003</v>
          </cell>
          <cell r="F5072" t="str">
            <v>升降拉线固定钣金</v>
          </cell>
          <cell r="G5072" t="str">
            <v>1.3平台</v>
          </cell>
          <cell r="H5072" t="str">
            <v>EA</v>
          </cell>
          <cell r="I5072">
            <v>1310</v>
          </cell>
          <cell r="J5072">
            <v>0.19664623010000001</v>
          </cell>
          <cell r="K5072">
            <v>0.21310000000000001</v>
          </cell>
          <cell r="L5072">
            <v>257.60656143099999</v>
          </cell>
          <cell r="M5072">
            <v>1200</v>
          </cell>
          <cell r="N5072">
            <v>0.20324987350000001</v>
          </cell>
          <cell r="O5072">
            <v>0.21310000000000001</v>
          </cell>
          <cell r="P5072">
            <v>-9.8501265000000005E-3</v>
          </cell>
          <cell r="Q5072">
            <v>243.89984820000001</v>
          </cell>
          <cell r="R5072">
            <v>-1706</v>
          </cell>
        </row>
        <row r="5073">
          <cell r="E5073" t="str">
            <v>SHT0012006</v>
          </cell>
          <cell r="F5073" t="str">
            <v>升降锁止轴安装卡箍</v>
          </cell>
          <cell r="G5073" t="str">
            <v>1.3平台</v>
          </cell>
          <cell r="H5073" t="str">
            <v>EA</v>
          </cell>
          <cell r="I5073">
            <v>157</v>
          </cell>
          <cell r="J5073">
            <v>0.27037703149999998</v>
          </cell>
          <cell r="K5073">
            <v>0.29299999999999998</v>
          </cell>
          <cell r="L5073">
            <v>42.449193945499999</v>
          </cell>
          <cell r="M5073">
            <v>1432</v>
          </cell>
          <cell r="N5073">
            <v>0.27945665390000002</v>
          </cell>
          <cell r="O5073">
            <v>0.29299999999999998</v>
          </cell>
          <cell r="P5073">
            <v>-1.3543346100000001E-2</v>
          </cell>
          <cell r="Q5073">
            <v>400.18192838480002</v>
          </cell>
          <cell r="R5073">
            <v>-1512</v>
          </cell>
        </row>
        <row r="5074">
          <cell r="E5074" t="str">
            <v>SHT0012022</v>
          </cell>
          <cell r="F5074" t="str">
            <v>悬浮气路总成</v>
          </cell>
          <cell r="G5074" t="str">
            <v>H4-2.0</v>
          </cell>
          <cell r="H5074" t="str">
            <v>EA</v>
          </cell>
          <cell r="I5074">
            <v>1260</v>
          </cell>
          <cell r="J5074">
            <v>39.458436401100002</v>
          </cell>
          <cell r="K5074">
            <v>42.76</v>
          </cell>
          <cell r="L5074">
            <v>49717.629865385999</v>
          </cell>
          <cell r="M5074">
            <v>3523</v>
          </cell>
          <cell r="N5074">
            <v>40.783503485200001</v>
          </cell>
          <cell r="O5074">
            <v>42.76</v>
          </cell>
          <cell r="P5074">
            <v>-1.9764965148</v>
          </cell>
          <cell r="Q5074">
            <v>143680.28277836001</v>
          </cell>
          <cell r="R5074">
            <v>-3707</v>
          </cell>
        </row>
        <row r="5075">
          <cell r="E5075" t="str">
            <v>SHT0012023</v>
          </cell>
          <cell r="F5075" t="str">
            <v>升降器拉线总成</v>
          </cell>
          <cell r="G5075" t="str">
            <v>1.3平台</v>
          </cell>
          <cell r="H5075" t="str">
            <v>EA</v>
          </cell>
          <cell r="I5075">
            <v>105</v>
          </cell>
          <cell r="J5075">
            <v>4.2438120477999997</v>
          </cell>
          <cell r="K5075">
            <v>4.5989000000000004</v>
          </cell>
          <cell r="L5075">
            <v>445.60026501900001</v>
          </cell>
          <cell r="M5075">
            <v>1483</v>
          </cell>
          <cell r="N5075">
            <v>4.3863249340000001</v>
          </cell>
          <cell r="O5075">
            <v>4.5989000000000004</v>
          </cell>
          <cell r="P5075">
            <v>-0.21257506600000001</v>
          </cell>
          <cell r="Q5075">
            <v>6504.9198771219999</v>
          </cell>
          <cell r="R5075">
            <v>-1512</v>
          </cell>
        </row>
        <row r="5076">
          <cell r="E5076" t="str">
            <v>SHT0012024</v>
          </cell>
          <cell r="F5076" t="str">
            <v>悬浮阀总成</v>
          </cell>
          <cell r="G5076" t="str">
            <v>1.3平台</v>
          </cell>
          <cell r="H5076" t="str">
            <v>EA</v>
          </cell>
          <cell r="I5076">
            <v>167</v>
          </cell>
          <cell r="J5076">
            <v>30.147500402799999</v>
          </cell>
          <cell r="K5076">
            <v>32.67</v>
          </cell>
          <cell r="L5076">
            <v>5034.6325672676003</v>
          </cell>
          <cell r="M5076">
            <v>931</v>
          </cell>
          <cell r="N5076">
            <v>31.159893799399999</v>
          </cell>
          <cell r="O5076">
            <v>32.67</v>
          </cell>
          <cell r="P5076">
            <v>-1.5101062005999999</v>
          </cell>
          <cell r="Q5076">
            <v>29009.861127241398</v>
          </cell>
          <cell r="R5076">
            <v>-594</v>
          </cell>
        </row>
        <row r="5077">
          <cell r="E5077" t="str">
            <v>SHT0012030</v>
          </cell>
          <cell r="F5077" t="str">
            <v>内绞架左侧轴套</v>
          </cell>
          <cell r="G5077" t="str">
            <v>1.3平台</v>
          </cell>
          <cell r="H5077" t="str">
            <v>EA</v>
          </cell>
          <cell r="I5077">
            <v>0</v>
          </cell>
          <cell r="J5077">
            <v>2</v>
          </cell>
          <cell r="K5077">
            <v>2</v>
          </cell>
          <cell r="L5077">
            <v>0</v>
          </cell>
          <cell r="M5077">
            <v>736</v>
          </cell>
          <cell r="N5077">
            <v>1.9075539516</v>
          </cell>
          <cell r="O5077">
            <v>2</v>
          </cell>
          <cell r="P5077">
            <v>-9.2446048399999994E-2</v>
          </cell>
          <cell r="Q5077">
            <v>1403.9597083776</v>
          </cell>
          <cell r="R5077">
            <v>-349</v>
          </cell>
        </row>
        <row r="5078">
          <cell r="E5078" t="str">
            <v>SHT0012032</v>
          </cell>
          <cell r="F5078" t="str">
            <v>内绞架右侧轴套</v>
          </cell>
          <cell r="G5078" t="str">
            <v>1.3平台</v>
          </cell>
          <cell r="H5078" t="str">
            <v>EA</v>
          </cell>
          <cell r="I5078">
            <v>0</v>
          </cell>
          <cell r="J5078">
            <v>0.8</v>
          </cell>
          <cell r="K5078">
            <v>0.8</v>
          </cell>
          <cell r="L5078">
            <v>0</v>
          </cell>
          <cell r="M5078">
            <v>600</v>
          </cell>
          <cell r="N5078">
            <v>0.8</v>
          </cell>
          <cell r="O5078">
            <v>0.8</v>
          </cell>
          <cell r="P5078">
            <v>0</v>
          </cell>
          <cell r="Q5078">
            <v>480</v>
          </cell>
          <cell r="R5078">
            <v>-600</v>
          </cell>
        </row>
        <row r="5079">
          <cell r="E5079" t="str">
            <v>SHT0012033</v>
          </cell>
          <cell r="F5079" t="str">
            <v>塑料轴套GFM-1214-17</v>
          </cell>
          <cell r="G5079" t="str">
            <v>1.3平台</v>
          </cell>
          <cell r="H5079" t="str">
            <v>EA</v>
          </cell>
          <cell r="I5079">
            <v>26272</v>
          </cell>
          <cell r="J5079">
            <v>1.0942426072</v>
          </cell>
          <cell r="K5079">
            <v>1.1858</v>
          </cell>
          <cell r="L5079">
            <v>28747.941776358399</v>
          </cell>
          <cell r="M5079">
            <v>0</v>
          </cell>
          <cell r="N5079">
            <v>1.1309887379000001</v>
          </cell>
          <cell r="O5079">
            <v>1.1858</v>
          </cell>
          <cell r="P5079">
            <v>-5.4811262100000001E-2</v>
          </cell>
          <cell r="Q5079">
            <v>0</v>
          </cell>
          <cell r="R5079">
            <v>-5741</v>
          </cell>
        </row>
        <row r="5080">
          <cell r="E5080" t="str">
            <v>SHT0012034</v>
          </cell>
          <cell r="F5080" t="str">
            <v>气阀固定钢丝</v>
          </cell>
          <cell r="G5080" t="str">
            <v>1.3平台</v>
          </cell>
          <cell r="H5080" t="str">
            <v>EA</v>
          </cell>
          <cell r="I5080">
            <v>104</v>
          </cell>
          <cell r="J5080">
            <v>0.32297597620000001</v>
          </cell>
          <cell r="K5080">
            <v>0.35</v>
          </cell>
          <cell r="L5080">
            <v>33.589501524799999</v>
          </cell>
          <cell r="M5080">
            <v>589</v>
          </cell>
          <cell r="N5080">
            <v>0.3338219415</v>
          </cell>
          <cell r="O5080">
            <v>0.35</v>
          </cell>
          <cell r="P5080">
            <v>-1.6178058499999998E-2</v>
          </cell>
          <cell r="Q5080">
            <v>196.6211235435</v>
          </cell>
          <cell r="R5080">
            <v>-654</v>
          </cell>
        </row>
        <row r="5081">
          <cell r="E5081" t="str">
            <v>SHT0012035</v>
          </cell>
          <cell r="F5081" t="str">
            <v>升级外绞架转轴</v>
          </cell>
          <cell r="G5081" t="str">
            <v>1.3平台</v>
          </cell>
          <cell r="H5081" t="str">
            <v>EA</v>
          </cell>
          <cell r="I5081">
            <v>0</v>
          </cell>
          <cell r="J5081">
            <v>0.89</v>
          </cell>
          <cell r="K5081">
            <v>0.89</v>
          </cell>
          <cell r="L5081">
            <v>0</v>
          </cell>
          <cell r="M5081">
            <v>1200</v>
          </cell>
          <cell r="N5081">
            <v>0.89</v>
          </cell>
          <cell r="O5081">
            <v>0.89</v>
          </cell>
          <cell r="P5081">
            <v>0</v>
          </cell>
          <cell r="Q5081">
            <v>1068</v>
          </cell>
          <cell r="R5081">
            <v>-1200</v>
          </cell>
        </row>
        <row r="5082">
          <cell r="E5082" t="str">
            <v>SHT0012037</v>
          </cell>
          <cell r="F5082" t="str">
            <v>升降连杆固定轴套</v>
          </cell>
          <cell r="G5082" t="str">
            <v>1.3平台</v>
          </cell>
          <cell r="H5082" t="str">
            <v>EA</v>
          </cell>
          <cell r="I5082">
            <v>326</v>
          </cell>
          <cell r="J5082">
            <v>0.63211012479999995</v>
          </cell>
          <cell r="K5082">
            <v>0.68500000000000005</v>
          </cell>
          <cell r="L5082">
            <v>206.06790068480001</v>
          </cell>
          <cell r="M5082">
            <v>3600</v>
          </cell>
          <cell r="N5082">
            <v>0.65333722839999997</v>
          </cell>
          <cell r="O5082">
            <v>0.68500000000000005</v>
          </cell>
          <cell r="P5082">
            <v>-3.16627716E-2</v>
          </cell>
          <cell r="Q5082">
            <v>2352.01402224</v>
          </cell>
          <cell r="R5082">
            <v>-3362</v>
          </cell>
        </row>
        <row r="5083">
          <cell r="E5083" t="str">
            <v>SHT0012040</v>
          </cell>
          <cell r="F5083" t="str">
            <v>升降器连接异形螺母</v>
          </cell>
          <cell r="G5083" t="str">
            <v>1.3平台</v>
          </cell>
          <cell r="H5083" t="str">
            <v>EA</v>
          </cell>
          <cell r="I5083">
            <v>3434</v>
          </cell>
          <cell r="J5083">
            <v>1.8778746042000001</v>
          </cell>
          <cell r="K5083">
            <v>2.0350000000000001</v>
          </cell>
          <cell r="L5083">
            <v>6448.6213908228001</v>
          </cell>
          <cell r="M5083">
            <v>5900</v>
          </cell>
          <cell r="N5083">
            <v>1.9409361458000001</v>
          </cell>
          <cell r="O5083">
            <v>2.0350000000000001</v>
          </cell>
          <cell r="P5083">
            <v>-9.4063854200000005E-2</v>
          </cell>
          <cell r="Q5083">
            <v>11451.523260219999</v>
          </cell>
          <cell r="R5083">
            <v>-1200</v>
          </cell>
        </row>
        <row r="5084">
          <cell r="E5084" t="str">
            <v>SHT0012041</v>
          </cell>
          <cell r="F5084" t="str">
            <v>升降器连接螺栓</v>
          </cell>
          <cell r="G5084" t="str">
            <v>1.3平台</v>
          </cell>
          <cell r="H5084" t="str">
            <v>EA</v>
          </cell>
          <cell r="I5084">
            <v>11483</v>
          </cell>
          <cell r="J5084">
            <v>0.7659144577</v>
          </cell>
          <cell r="K5084">
            <v>0.83</v>
          </cell>
          <cell r="L5084">
            <v>8794.9957177690994</v>
          </cell>
          <cell r="M5084">
            <v>22483</v>
          </cell>
          <cell r="N5084">
            <v>0.79163488989999997</v>
          </cell>
          <cell r="O5084">
            <v>0.83</v>
          </cell>
          <cell r="P5084">
            <v>-3.8365110100000002E-2</v>
          </cell>
          <cell r="Q5084">
            <v>17798.3272296217</v>
          </cell>
          <cell r="R5084">
            <v>-11483</v>
          </cell>
        </row>
        <row r="5085">
          <cell r="E5085" t="str">
            <v>SHT0012042</v>
          </cell>
          <cell r="F5085" t="str">
            <v>升降锁止轴</v>
          </cell>
          <cell r="G5085" t="str">
            <v>1.3平台</v>
          </cell>
          <cell r="H5085" t="str">
            <v>EA</v>
          </cell>
          <cell r="I5085">
            <v>109</v>
          </cell>
          <cell r="J5085">
            <v>3.4604568873999999</v>
          </cell>
          <cell r="K5085">
            <v>3.75</v>
          </cell>
          <cell r="L5085">
            <v>377.18980072660003</v>
          </cell>
          <cell r="M5085">
            <v>3234</v>
          </cell>
          <cell r="N5085">
            <v>3.5766636591999998</v>
          </cell>
          <cell r="O5085">
            <v>3.75</v>
          </cell>
          <cell r="P5085">
            <v>-0.17333634079999999</v>
          </cell>
          <cell r="Q5085">
            <v>11566.9302738528</v>
          </cell>
          <cell r="R5085">
            <v>-3024</v>
          </cell>
        </row>
        <row r="5086">
          <cell r="E5086" t="str">
            <v>SHT0012043</v>
          </cell>
          <cell r="F5086" t="str">
            <v>连杆固定轴</v>
          </cell>
          <cell r="G5086" t="str">
            <v>1.3平台</v>
          </cell>
          <cell r="H5086" t="str">
            <v>EA</v>
          </cell>
          <cell r="I5086">
            <v>0</v>
          </cell>
          <cell r="J5086">
            <v>0.9</v>
          </cell>
          <cell r="K5086">
            <v>0.9</v>
          </cell>
          <cell r="L5086">
            <v>0</v>
          </cell>
          <cell r="M5086">
            <v>2966</v>
          </cell>
          <cell r="N5086">
            <v>0.9</v>
          </cell>
          <cell r="O5086">
            <v>0.9</v>
          </cell>
          <cell r="P5086">
            <v>0</v>
          </cell>
          <cell r="Q5086">
            <v>2669.4</v>
          </cell>
          <cell r="R5086">
            <v>-2966</v>
          </cell>
        </row>
        <row r="5087">
          <cell r="E5087" t="str">
            <v>SHT0012049</v>
          </cell>
          <cell r="F5087" t="str">
            <v>拉簧固定钢丝</v>
          </cell>
          <cell r="G5087" t="str">
            <v>1.3平台</v>
          </cell>
          <cell r="H5087" t="str">
            <v>EA</v>
          </cell>
          <cell r="I5087">
            <v>3575</v>
          </cell>
          <cell r="J5087">
            <v>1.8455770065999999</v>
          </cell>
          <cell r="K5087">
            <v>2</v>
          </cell>
          <cell r="L5087">
            <v>6597.9377985949995</v>
          </cell>
          <cell r="M5087">
            <v>2600</v>
          </cell>
          <cell r="N5087">
            <v>1.9075539516</v>
          </cell>
          <cell r="O5087">
            <v>2</v>
          </cell>
          <cell r="P5087">
            <v>-9.2446048399999994E-2</v>
          </cell>
          <cell r="Q5087">
            <v>4959.6402741600004</v>
          </cell>
          <cell r="R5087">
            <v>-3106</v>
          </cell>
        </row>
        <row r="5088">
          <cell r="E5088" t="str">
            <v>SHT0012050</v>
          </cell>
          <cell r="F5088" t="str">
            <v>左旁侧板焊接总成</v>
          </cell>
          <cell r="G5088" t="str">
            <v>1.3-D03</v>
          </cell>
          <cell r="H5088" t="str">
            <v>EA</v>
          </cell>
          <cell r="I5088">
            <v>155</v>
          </cell>
          <cell r="J5088">
            <v>3.6911540131999998</v>
          </cell>
          <cell r="K5088">
            <v>4</v>
          </cell>
          <cell r="L5088">
            <v>572.12887204599997</v>
          </cell>
          <cell r="M5088">
            <v>0</v>
          </cell>
          <cell r="N5088">
            <v>3.8151079031999999</v>
          </cell>
          <cell r="O5088">
            <v>4</v>
          </cell>
          <cell r="P5088">
            <v>-0.18489209679999999</v>
          </cell>
          <cell r="Q5088">
            <v>0</v>
          </cell>
          <cell r="R5088">
            <v>0</v>
          </cell>
        </row>
        <row r="5089">
          <cell r="E5089" t="str">
            <v>SHT0012051</v>
          </cell>
          <cell r="F5089" t="str">
            <v>右旁侧板焊接总成</v>
          </cell>
          <cell r="G5089" t="str">
            <v>1.3-D03</v>
          </cell>
          <cell r="H5089" t="str">
            <v>EA</v>
          </cell>
          <cell r="I5089">
            <v>155</v>
          </cell>
          <cell r="J5089">
            <v>3.6911540131999998</v>
          </cell>
          <cell r="K5089">
            <v>4</v>
          </cell>
          <cell r="L5089">
            <v>572.12887204599997</v>
          </cell>
          <cell r="M5089">
            <v>0</v>
          </cell>
          <cell r="N5089">
            <v>3.8151079031999999</v>
          </cell>
          <cell r="O5089">
            <v>4</v>
          </cell>
          <cell r="P5089">
            <v>-0.18489209679999999</v>
          </cell>
          <cell r="Q5089">
            <v>0</v>
          </cell>
          <cell r="R5089">
            <v>0</v>
          </cell>
        </row>
        <row r="5090">
          <cell r="E5090" t="str">
            <v>SHT0012052</v>
          </cell>
          <cell r="F5090" t="str">
            <v>主侧罩壳固定片1</v>
          </cell>
          <cell r="G5090" t="str">
            <v>1.3平台</v>
          </cell>
          <cell r="H5090" t="str">
            <v>EA</v>
          </cell>
          <cell r="I5090">
            <v>7</v>
          </cell>
          <cell r="J5090">
            <v>0.18437314299999999</v>
          </cell>
          <cell r="K5090">
            <v>0.19980000000000001</v>
          </cell>
          <cell r="L5090">
            <v>1.290612001</v>
          </cell>
          <cell r="M5090">
            <v>770</v>
          </cell>
          <cell r="N5090">
            <v>0.19980000000000001</v>
          </cell>
          <cell r="O5090">
            <v>0.19980000000000001</v>
          </cell>
          <cell r="P5090">
            <v>0</v>
          </cell>
          <cell r="Q5090">
            <v>153.846</v>
          </cell>
          <cell r="R5090">
            <v>-777</v>
          </cell>
        </row>
        <row r="5091">
          <cell r="E5091" t="str">
            <v>SHT0012053</v>
          </cell>
          <cell r="F5091" t="str">
            <v>副边罩壳固定钣金</v>
          </cell>
          <cell r="G5091" t="str">
            <v>1.3平台</v>
          </cell>
          <cell r="H5091" t="str">
            <v>EA</v>
          </cell>
          <cell r="I5091">
            <v>102</v>
          </cell>
          <cell r="J5091">
            <v>0.3110720045</v>
          </cell>
          <cell r="K5091">
            <v>0.33710000000000001</v>
          </cell>
          <cell r="L5091">
            <v>31.729344459</v>
          </cell>
          <cell r="M5091">
            <v>0</v>
          </cell>
          <cell r="N5091">
            <v>0.32151821850000001</v>
          </cell>
          <cell r="O5091">
            <v>0.33710000000000001</v>
          </cell>
          <cell r="P5091">
            <v>-1.5581781499999999E-2</v>
          </cell>
          <cell r="Q5091">
            <v>0</v>
          </cell>
          <cell r="R5091">
            <v>0</v>
          </cell>
        </row>
        <row r="5092">
          <cell r="E5092" t="str">
            <v>SHT0012054</v>
          </cell>
          <cell r="F5092" t="str">
            <v>主侧罩壳固定片2</v>
          </cell>
          <cell r="G5092" t="str">
            <v>1.3平台</v>
          </cell>
          <cell r="H5092" t="str">
            <v>EA</v>
          </cell>
          <cell r="I5092">
            <v>449</v>
          </cell>
          <cell r="J5092">
            <v>0.21860859639999999</v>
          </cell>
          <cell r="K5092">
            <v>0.2369</v>
          </cell>
          <cell r="L5092">
            <v>98.155259783600002</v>
          </cell>
          <cell r="M5092">
            <v>800</v>
          </cell>
          <cell r="N5092">
            <v>0.22594976559999999</v>
          </cell>
          <cell r="O5092">
            <v>0.2369</v>
          </cell>
          <cell r="P5092">
            <v>-1.09502344E-2</v>
          </cell>
          <cell r="Q5092">
            <v>180.75981247999999</v>
          </cell>
          <cell r="R5092">
            <v>-853</v>
          </cell>
        </row>
        <row r="5093">
          <cell r="E5093" t="str">
            <v>SHT0012055</v>
          </cell>
          <cell r="F5093" t="str">
            <v>升降连杆固定轴总成</v>
          </cell>
          <cell r="G5093" t="str">
            <v>1.3平台</v>
          </cell>
          <cell r="H5093" t="str">
            <v>EA</v>
          </cell>
          <cell r="I5093">
            <v>1642</v>
          </cell>
          <cell r="J5093">
            <v>1.163473084</v>
          </cell>
          <cell r="K5093">
            <v>1.22753274</v>
          </cell>
          <cell r="L5093">
            <v>1910.4228039279999</v>
          </cell>
          <cell r="M5093">
            <v>2966</v>
          </cell>
          <cell r="N5093">
            <v>1.2020698553</v>
          </cell>
          <cell r="O5093">
            <v>1.22753274</v>
          </cell>
          <cell r="P5093">
            <v>-2.5462884700000001E-2</v>
          </cell>
          <cell r="Q5093">
            <v>3565.3391908198</v>
          </cell>
          <cell r="R5093">
            <v>-4211</v>
          </cell>
        </row>
        <row r="5094">
          <cell r="E5094" t="str">
            <v>SHT0012059</v>
          </cell>
          <cell r="F5094" t="str">
            <v>连接轴</v>
          </cell>
          <cell r="G5094" t="str">
            <v>1.3平台</v>
          </cell>
          <cell r="H5094" t="str">
            <v>EA</v>
          </cell>
          <cell r="I5094">
            <v>3214</v>
          </cell>
          <cell r="J5094">
            <v>2.6018021850999999</v>
          </cell>
          <cell r="K5094">
            <v>2.8195000000000001</v>
          </cell>
          <cell r="L5094">
            <v>8362.1922229114007</v>
          </cell>
          <cell r="M5094">
            <v>2994</v>
          </cell>
          <cell r="N5094">
            <v>2.6891741833</v>
          </cell>
          <cell r="O5094">
            <v>2.8195000000000001</v>
          </cell>
          <cell r="P5094">
            <v>-0.13032581670000001</v>
          </cell>
          <cell r="Q5094">
            <v>8051.3875048002001</v>
          </cell>
          <cell r="R5094">
            <v>-2660</v>
          </cell>
        </row>
        <row r="5095">
          <cell r="E5095" t="str">
            <v>SHT0012072</v>
          </cell>
          <cell r="F5095" t="str">
            <v>D03后升降手柄焊接总成</v>
          </cell>
          <cell r="H5095" t="str">
            <v>EA</v>
          </cell>
          <cell r="I5095">
            <v>300</v>
          </cell>
          <cell r="J5095">
            <v>2.3069712581999999</v>
          </cell>
          <cell r="K5095">
            <v>2.5</v>
          </cell>
          <cell r="L5095">
            <v>692.09137745999999</v>
          </cell>
          <cell r="M5095">
            <v>0</v>
          </cell>
          <cell r="N5095">
            <v>2.5</v>
          </cell>
          <cell r="O5095">
            <v>2.5</v>
          </cell>
          <cell r="P5095">
            <v>0</v>
          </cell>
          <cell r="Q5095">
            <v>0</v>
          </cell>
          <cell r="R5095">
            <v>-300</v>
          </cell>
        </row>
        <row r="5096">
          <cell r="E5096" t="str">
            <v>SHT0012077</v>
          </cell>
          <cell r="F5096" t="str">
            <v>减震器总成</v>
          </cell>
          <cell r="G5096" t="str">
            <v>1.3平台-M3000</v>
          </cell>
          <cell r="H5096" t="str">
            <v>EA</v>
          </cell>
          <cell r="I5096">
            <v>1649</v>
          </cell>
          <cell r="J5096">
            <v>298.82361778389998</v>
          </cell>
          <cell r="K5096">
            <v>314.38304958819998</v>
          </cell>
          <cell r="L5096">
            <v>492760.145725651</v>
          </cell>
          <cell r="M5096">
            <v>591</v>
          </cell>
          <cell r="N5096">
            <v>312.5281306883</v>
          </cell>
          <cell r="O5096">
            <v>314.38304958819998</v>
          </cell>
          <cell r="P5096">
            <v>-1.8549188998999999</v>
          </cell>
          <cell r="Q5096">
            <v>184704.12523678501</v>
          </cell>
          <cell r="R5096">
            <v>-100</v>
          </cell>
        </row>
        <row r="5097">
          <cell r="E5097" t="str">
            <v>SHT0012080</v>
          </cell>
          <cell r="F5097" t="str">
            <v>1.0升级左纵梁</v>
          </cell>
          <cell r="G5097" t="str">
            <v>1.3平台</v>
          </cell>
          <cell r="H5097" t="str">
            <v>EA</v>
          </cell>
          <cell r="I5097">
            <v>1321</v>
          </cell>
          <cell r="J5097">
            <v>4.4418045459000002</v>
          </cell>
          <cell r="K5097">
            <v>4.7451302000000002</v>
          </cell>
          <cell r="L5097">
            <v>5867.6238051338996</v>
          </cell>
          <cell r="M5097">
            <v>1990</v>
          </cell>
          <cell r="N5097">
            <v>4.5899929634000003</v>
          </cell>
          <cell r="O5097">
            <v>4.7451302000000002</v>
          </cell>
          <cell r="P5097">
            <v>-0.15513723660000001</v>
          </cell>
          <cell r="Q5097">
            <v>9134.0859971659993</v>
          </cell>
          <cell r="R5097">
            <v>-2300</v>
          </cell>
        </row>
        <row r="5098">
          <cell r="E5098" t="str">
            <v>SHT0012083</v>
          </cell>
          <cell r="F5098" t="str">
            <v>上框前横梁焊接总成</v>
          </cell>
          <cell r="G5098" t="str">
            <v>1.3平台</v>
          </cell>
          <cell r="H5098" t="str">
            <v>EA</v>
          </cell>
          <cell r="I5098">
            <v>0</v>
          </cell>
          <cell r="J5098">
            <v>5.9358000000000004</v>
          </cell>
          <cell r="K5098">
            <v>5.9358000000000004</v>
          </cell>
          <cell r="L5098">
            <v>0</v>
          </cell>
          <cell r="M5098">
            <v>500</v>
          </cell>
          <cell r="N5098">
            <v>5.9358000000000004</v>
          </cell>
          <cell r="O5098">
            <v>5.9358000000000004</v>
          </cell>
          <cell r="P5098">
            <v>0</v>
          </cell>
          <cell r="Q5098">
            <v>2967.9</v>
          </cell>
          <cell r="R5098">
            <v>-500</v>
          </cell>
        </row>
        <row r="5099">
          <cell r="E5099" t="str">
            <v>SHT0012089</v>
          </cell>
          <cell r="F5099" t="str">
            <v>外绞架连接杆</v>
          </cell>
          <cell r="G5099" t="str">
            <v>1.3平台</v>
          </cell>
          <cell r="H5099" t="str">
            <v>EA</v>
          </cell>
          <cell r="I5099">
            <v>1775</v>
          </cell>
          <cell r="J5099">
            <v>3.8100091724</v>
          </cell>
          <cell r="K5099">
            <v>4.1288</v>
          </cell>
          <cell r="L5099">
            <v>6762.7662810100001</v>
          </cell>
          <cell r="M5099">
            <v>2332</v>
          </cell>
          <cell r="N5099">
            <v>3.9379543777000001</v>
          </cell>
          <cell r="O5099">
            <v>4.1288</v>
          </cell>
          <cell r="P5099">
            <v>-0.19084562229999999</v>
          </cell>
          <cell r="Q5099">
            <v>9183.3096087964004</v>
          </cell>
          <cell r="R5099">
            <v>-499</v>
          </cell>
        </row>
        <row r="5100">
          <cell r="E5100" t="str">
            <v>SHT0012090</v>
          </cell>
          <cell r="F5100" t="str">
            <v>减震垫支撑板组件</v>
          </cell>
          <cell r="G5100" t="str">
            <v>1.3平台</v>
          </cell>
          <cell r="H5100" t="str">
            <v>EA</v>
          </cell>
          <cell r="I5100">
            <v>100</v>
          </cell>
          <cell r="J5100">
            <v>1.1073462039999999</v>
          </cell>
          <cell r="K5100">
            <v>1.2</v>
          </cell>
          <cell r="L5100">
            <v>110.7346204</v>
          </cell>
          <cell r="M5100">
            <v>603</v>
          </cell>
          <cell r="N5100">
            <v>1.2</v>
          </cell>
          <cell r="O5100">
            <v>1.2</v>
          </cell>
          <cell r="P5100">
            <v>0</v>
          </cell>
          <cell r="Q5100">
            <v>723.6</v>
          </cell>
          <cell r="R5100">
            <v>-703</v>
          </cell>
        </row>
        <row r="5101">
          <cell r="E5101" t="str">
            <v>SHT0012092</v>
          </cell>
          <cell r="F5101" t="str">
            <v>挡块</v>
          </cell>
          <cell r="G5101" t="str">
            <v>1.3平台</v>
          </cell>
          <cell r="H5101" t="str">
            <v>EA</v>
          </cell>
          <cell r="I5101">
            <v>134</v>
          </cell>
          <cell r="J5101">
            <v>0.46139425160000003</v>
          </cell>
          <cell r="K5101">
            <v>0.5</v>
          </cell>
          <cell r="L5101">
            <v>61.826829714399999</v>
          </cell>
          <cell r="M5101">
            <v>3857</v>
          </cell>
          <cell r="N5101">
            <v>0.47688848789999999</v>
          </cell>
          <cell r="O5101">
            <v>0.5</v>
          </cell>
          <cell r="P5101">
            <v>-2.3111512099999999E-2</v>
          </cell>
          <cell r="Q5101">
            <v>1839.3588978303001</v>
          </cell>
          <cell r="R5101">
            <v>-3546</v>
          </cell>
        </row>
        <row r="5102">
          <cell r="E5102" t="str">
            <v>SHT0012093</v>
          </cell>
          <cell r="F5102" t="str">
            <v>上限位胶敦</v>
          </cell>
          <cell r="G5102" t="str">
            <v>1.3平台</v>
          </cell>
          <cell r="H5102" t="str">
            <v>EA</v>
          </cell>
          <cell r="I5102">
            <v>2363</v>
          </cell>
          <cell r="J5102">
            <v>0.80282599789999998</v>
          </cell>
          <cell r="K5102">
            <v>0.87</v>
          </cell>
          <cell r="L5102">
            <v>1897.0778330377</v>
          </cell>
          <cell r="M5102">
            <v>163</v>
          </cell>
          <cell r="N5102">
            <v>0.8297859689</v>
          </cell>
          <cell r="O5102">
            <v>0.87</v>
          </cell>
          <cell r="P5102">
            <v>-4.0214031099999999E-2</v>
          </cell>
          <cell r="Q5102">
            <v>135.25511293069999</v>
          </cell>
          <cell r="R5102">
            <v>-163</v>
          </cell>
        </row>
        <row r="5103">
          <cell r="E5103" t="str">
            <v>SHT0012094</v>
          </cell>
          <cell r="F5103" t="str">
            <v>下限位胶敦</v>
          </cell>
          <cell r="G5103" t="str">
            <v>1.3平台</v>
          </cell>
          <cell r="H5103" t="str">
            <v>EA</v>
          </cell>
          <cell r="I5103">
            <v>1887</v>
          </cell>
          <cell r="J5103">
            <v>1.7532981563000001</v>
          </cell>
          <cell r="K5103">
            <v>1.9</v>
          </cell>
          <cell r="L5103">
            <v>3308.4736209380999</v>
          </cell>
          <cell r="M5103">
            <v>2</v>
          </cell>
          <cell r="N5103">
            <v>1.8121762539999999</v>
          </cell>
          <cell r="O5103">
            <v>1.9</v>
          </cell>
          <cell r="P5103">
            <v>-8.7823745999999994E-2</v>
          </cell>
          <cell r="Q5103">
            <v>3.6243525079999999</v>
          </cell>
          <cell r="R5103">
            <v>-1181</v>
          </cell>
        </row>
        <row r="5104">
          <cell r="E5104" t="str">
            <v>SHT0012095</v>
          </cell>
          <cell r="F5104" t="str">
            <v>阻尼器总成</v>
          </cell>
          <cell r="G5104" t="str">
            <v>1.3平台</v>
          </cell>
          <cell r="H5104" t="str">
            <v>EA</v>
          </cell>
          <cell r="I5104">
            <v>2001</v>
          </cell>
          <cell r="J5104">
            <v>26.299472344000002</v>
          </cell>
          <cell r="K5104">
            <v>28.5</v>
          </cell>
          <cell r="L5104">
            <v>52625.244160344002</v>
          </cell>
          <cell r="M5104">
            <v>0</v>
          </cell>
          <cell r="N5104">
            <v>27.1826438103</v>
          </cell>
          <cell r="O5104">
            <v>28.5</v>
          </cell>
          <cell r="P5104">
            <v>-1.3173561896999999</v>
          </cell>
          <cell r="Q5104">
            <v>0</v>
          </cell>
          <cell r="R5104">
            <v>-591</v>
          </cell>
        </row>
        <row r="5105">
          <cell r="E5105" t="str">
            <v>SHT0012096</v>
          </cell>
          <cell r="F5105" t="str">
            <v>减震器链接立柱</v>
          </cell>
          <cell r="G5105" t="str">
            <v>1.3平台</v>
          </cell>
          <cell r="H5105" t="str">
            <v>EA</v>
          </cell>
          <cell r="I5105">
            <v>1262</v>
          </cell>
          <cell r="J5105">
            <v>2.3069712581999999</v>
          </cell>
          <cell r="K5105">
            <v>2.5</v>
          </cell>
          <cell r="L5105">
            <v>2911.3977278483999</v>
          </cell>
          <cell r="M5105">
            <v>2400</v>
          </cell>
          <cell r="N5105">
            <v>2.3844424394999999</v>
          </cell>
          <cell r="O5105">
            <v>2.5</v>
          </cell>
          <cell r="P5105">
            <v>-0.1155575605</v>
          </cell>
          <cell r="Q5105">
            <v>5722.6618547999997</v>
          </cell>
          <cell r="R5105">
            <v>-3134</v>
          </cell>
        </row>
        <row r="5106">
          <cell r="E5106" t="str">
            <v>SHT0012097</v>
          </cell>
          <cell r="F5106" t="str">
            <v>升降解锁总成安装长轴</v>
          </cell>
          <cell r="G5106" t="str">
            <v>1.3平台</v>
          </cell>
          <cell r="H5106" t="str">
            <v>EA</v>
          </cell>
          <cell r="I5106">
            <v>850</v>
          </cell>
          <cell r="J5106">
            <v>0.92278850329999995</v>
          </cell>
          <cell r="K5106">
            <v>1</v>
          </cell>
          <cell r="L5106">
            <v>784.37022780500001</v>
          </cell>
          <cell r="M5106">
            <v>0</v>
          </cell>
          <cell r="N5106">
            <v>0.95377697579999998</v>
          </cell>
          <cell r="O5106">
            <v>1</v>
          </cell>
          <cell r="P5106">
            <v>-4.6223024199999997E-2</v>
          </cell>
          <cell r="Q5106">
            <v>0</v>
          </cell>
          <cell r="R5106">
            <v>0</v>
          </cell>
        </row>
        <row r="5107">
          <cell r="E5107" t="str">
            <v>SHT0012098</v>
          </cell>
          <cell r="F5107" t="str">
            <v>后升降手柄焊接总成</v>
          </cell>
          <cell r="G5107" t="str">
            <v>1.3平台-M4</v>
          </cell>
          <cell r="H5107" t="str">
            <v>EA</v>
          </cell>
          <cell r="I5107">
            <v>1200</v>
          </cell>
          <cell r="J5107">
            <v>0.51676156179999999</v>
          </cell>
          <cell r="K5107">
            <v>0.56000000000000005</v>
          </cell>
          <cell r="L5107">
            <v>620.11387416000002</v>
          </cell>
          <cell r="M5107">
            <v>0</v>
          </cell>
          <cell r="N5107">
            <v>0.53411510640000004</v>
          </cell>
          <cell r="O5107">
            <v>0.56000000000000005</v>
          </cell>
          <cell r="P5107">
            <v>-2.58848936E-2</v>
          </cell>
          <cell r="Q5107">
            <v>0</v>
          </cell>
          <cell r="R5107">
            <v>-400</v>
          </cell>
        </row>
        <row r="5108">
          <cell r="E5108" t="str">
            <v>SHT0012102</v>
          </cell>
          <cell r="F5108" t="str">
            <v>前升降手柄焊接总成</v>
          </cell>
          <cell r="G5108" t="str">
            <v>1.3平台-M4</v>
          </cell>
          <cell r="H5108" t="str">
            <v>EA</v>
          </cell>
          <cell r="I5108">
            <v>400</v>
          </cell>
          <cell r="J5108">
            <v>0.51676156179999999</v>
          </cell>
          <cell r="K5108">
            <v>0.56000000000000005</v>
          </cell>
          <cell r="L5108">
            <v>206.70462472</v>
          </cell>
          <cell r="M5108">
            <v>0</v>
          </cell>
          <cell r="N5108">
            <v>0.53411510640000004</v>
          </cell>
          <cell r="O5108">
            <v>0.56000000000000005</v>
          </cell>
          <cell r="P5108">
            <v>-2.58848936E-2</v>
          </cell>
          <cell r="Q5108">
            <v>0</v>
          </cell>
          <cell r="R5108">
            <v>0</v>
          </cell>
        </row>
        <row r="5109">
          <cell r="E5109" t="str">
            <v>SHT0012107</v>
          </cell>
          <cell r="F5109" t="str">
            <v>升降器总成</v>
          </cell>
          <cell r="G5109" t="str">
            <v>1.3平台-M3000</v>
          </cell>
          <cell r="H5109" t="str">
            <v>EA</v>
          </cell>
          <cell r="I5109">
            <v>1618</v>
          </cell>
          <cell r="J5109">
            <v>219.70303366089999</v>
          </cell>
          <cell r="K5109">
            <v>226.94545169899999</v>
          </cell>
          <cell r="L5109">
            <v>355479.50846333598</v>
          </cell>
          <cell r="M5109">
            <v>756</v>
          </cell>
          <cell r="N5109">
            <v>229.38176767030001</v>
          </cell>
          <cell r="O5109">
            <v>226.94545169899999</v>
          </cell>
          <cell r="P5109">
            <v>2.4363159713</v>
          </cell>
          <cell r="Q5109">
            <v>173412.61635874701</v>
          </cell>
          <cell r="R5109">
            <v>-100</v>
          </cell>
        </row>
        <row r="5110">
          <cell r="E5110" t="str">
            <v>SHT0012110</v>
          </cell>
          <cell r="F5110" t="str">
            <v>主边罩壳固定钢丝</v>
          </cell>
          <cell r="G5110" t="str">
            <v>M4</v>
          </cell>
          <cell r="H5110" t="str">
            <v>EA</v>
          </cell>
          <cell r="I5110">
            <v>43</v>
          </cell>
          <cell r="J5110">
            <v>0.66071656840000004</v>
          </cell>
          <cell r="K5110">
            <v>0.71599999999999997</v>
          </cell>
          <cell r="L5110">
            <v>28.410812441200001</v>
          </cell>
          <cell r="M5110">
            <v>890</v>
          </cell>
          <cell r="N5110">
            <v>0.68290431470000001</v>
          </cell>
          <cell r="O5110">
            <v>0.71599999999999997</v>
          </cell>
          <cell r="P5110">
            <v>-3.3095685299999997E-2</v>
          </cell>
          <cell r="Q5110">
            <v>607.78484008299995</v>
          </cell>
          <cell r="R5110">
            <v>-852</v>
          </cell>
        </row>
        <row r="5111">
          <cell r="E5111" t="str">
            <v>SHT0012111</v>
          </cell>
          <cell r="F5111" t="str">
            <v>主边罩壳后固定板</v>
          </cell>
          <cell r="G5111" t="str">
            <v>1.3平台-M4</v>
          </cell>
          <cell r="H5111" t="str">
            <v>EA</v>
          </cell>
          <cell r="I5111">
            <v>0</v>
          </cell>
          <cell r="J5111">
            <v>0.25950000000000001</v>
          </cell>
          <cell r="K5111">
            <v>0.25950000000000001</v>
          </cell>
          <cell r="L5111">
            <v>0</v>
          </cell>
          <cell r="M5111">
            <v>350</v>
          </cell>
          <cell r="N5111">
            <v>0.24750512520000001</v>
          </cell>
          <cell r="O5111">
            <v>0.25950000000000001</v>
          </cell>
          <cell r="P5111">
            <v>-1.1994874799999999E-2</v>
          </cell>
          <cell r="Q5111">
            <v>86.626793820000003</v>
          </cell>
          <cell r="R5111">
            <v>-350.00000419999998</v>
          </cell>
        </row>
        <row r="5112">
          <cell r="E5112" t="str">
            <v>SHT0012112</v>
          </cell>
          <cell r="F5112" t="str">
            <v>副边罩壳钢丝</v>
          </cell>
          <cell r="G5112" t="str">
            <v>M3000</v>
          </cell>
          <cell r="H5112" t="str">
            <v>EA</v>
          </cell>
          <cell r="I5112">
            <v>275</v>
          </cell>
          <cell r="J5112">
            <v>0.1919400087</v>
          </cell>
          <cell r="K5112">
            <v>0.20799999999999999</v>
          </cell>
          <cell r="L5112">
            <v>52.783502392499997</v>
          </cell>
          <cell r="M5112">
            <v>1500</v>
          </cell>
          <cell r="N5112">
            <v>0.19838561099999999</v>
          </cell>
          <cell r="O5112">
            <v>0.20799999999999999</v>
          </cell>
          <cell r="P5112">
            <v>-9.6143889999999992E-3</v>
          </cell>
          <cell r="Q5112">
            <v>297.5784165</v>
          </cell>
          <cell r="R5112">
            <v>-1682</v>
          </cell>
        </row>
        <row r="5113">
          <cell r="E5113" t="str">
            <v>SHT0012113</v>
          </cell>
          <cell r="F5113" t="str">
            <v>副边罩壳固定钣金</v>
          </cell>
          <cell r="G5113" t="str">
            <v>1.3平台-M3000</v>
          </cell>
          <cell r="H5113" t="str">
            <v>EA</v>
          </cell>
          <cell r="I5113">
            <v>200</v>
          </cell>
          <cell r="J5113">
            <v>0.3864638252</v>
          </cell>
          <cell r="K5113">
            <v>0.41880000000000001</v>
          </cell>
          <cell r="L5113">
            <v>77.292765040000006</v>
          </cell>
          <cell r="M5113">
            <v>877</v>
          </cell>
          <cell r="N5113">
            <v>0.39944179749999997</v>
          </cell>
          <cell r="O5113">
            <v>0.41880000000000001</v>
          </cell>
          <cell r="P5113">
            <v>-1.9358202500000001E-2</v>
          </cell>
          <cell r="Q5113">
            <v>350.3104564075</v>
          </cell>
          <cell r="R5113">
            <v>-766</v>
          </cell>
        </row>
        <row r="5114">
          <cell r="E5114" t="str">
            <v>SHT0012114</v>
          </cell>
          <cell r="F5114" t="str">
            <v>左旁侧板</v>
          </cell>
          <cell r="G5114" t="str">
            <v>1.3平台-M4</v>
          </cell>
          <cell r="H5114" t="str">
            <v>EA</v>
          </cell>
          <cell r="I5114">
            <v>181</v>
          </cell>
          <cell r="J5114">
            <v>2.8569532062</v>
          </cell>
          <cell r="K5114">
            <v>3.0960000000000001</v>
          </cell>
          <cell r="L5114">
            <v>517.10853032219995</v>
          </cell>
          <cell r="M5114">
            <v>900</v>
          </cell>
          <cell r="N5114">
            <v>2.9528935171000001</v>
          </cell>
          <cell r="O5114">
            <v>3.0960000000000001</v>
          </cell>
          <cell r="P5114">
            <v>-0.1431064829</v>
          </cell>
          <cell r="Q5114">
            <v>2657.6041653900002</v>
          </cell>
          <cell r="R5114">
            <v>-769</v>
          </cell>
        </row>
        <row r="5115">
          <cell r="E5115" t="str">
            <v>SHT0012116</v>
          </cell>
          <cell r="F5115" t="str">
            <v>右旁侧板</v>
          </cell>
          <cell r="G5115" t="str">
            <v>1.3平台-M4</v>
          </cell>
          <cell r="H5115" t="str">
            <v>EA</v>
          </cell>
          <cell r="I5115">
            <v>30</v>
          </cell>
          <cell r="J5115">
            <v>2.8569532062</v>
          </cell>
          <cell r="K5115">
            <v>3.0960000000000001</v>
          </cell>
          <cell r="L5115">
            <v>85.708596185999994</v>
          </cell>
          <cell r="M5115">
            <v>916</v>
          </cell>
          <cell r="N5115">
            <v>2.9528935171000001</v>
          </cell>
          <cell r="O5115">
            <v>3.0960000000000001</v>
          </cell>
          <cell r="P5115">
            <v>-0.1431064829</v>
          </cell>
          <cell r="Q5115">
            <v>2704.8504616636001</v>
          </cell>
          <cell r="R5115">
            <v>-775</v>
          </cell>
        </row>
        <row r="5116">
          <cell r="E5116" t="str">
            <v>SHT0012118</v>
          </cell>
          <cell r="F5116" t="str">
            <v>纵梁支撑轴套</v>
          </cell>
          <cell r="G5116" t="str">
            <v>1.3平台</v>
          </cell>
          <cell r="H5116" t="str">
            <v>EA</v>
          </cell>
          <cell r="I5116">
            <v>580</v>
          </cell>
          <cell r="J5116">
            <v>1.8455770065999999</v>
          </cell>
          <cell r="K5116">
            <v>2</v>
          </cell>
          <cell r="L5116">
            <v>1070.4346638280001</v>
          </cell>
          <cell r="M5116">
            <v>2000</v>
          </cell>
          <cell r="N5116">
            <v>1.9075539516</v>
          </cell>
          <cell r="O5116">
            <v>2</v>
          </cell>
          <cell r="P5116">
            <v>-9.2446048399999994E-2</v>
          </cell>
          <cell r="Q5116">
            <v>3815.1079031999998</v>
          </cell>
          <cell r="R5116">
            <v>-2364</v>
          </cell>
        </row>
        <row r="5117">
          <cell r="E5117" t="str">
            <v>SHT0012132</v>
          </cell>
          <cell r="F5117" t="str">
            <v>主驾加强版底支架总成</v>
          </cell>
          <cell r="G5117" t="str">
            <v>H3加强</v>
          </cell>
          <cell r="H5117" t="str">
            <v>EA</v>
          </cell>
          <cell r="I5117">
            <v>0</v>
          </cell>
          <cell r="J5117">
            <v>26.723199999999999</v>
          </cell>
          <cell r="K5117">
            <v>26.723199999999999</v>
          </cell>
          <cell r="L5117">
            <v>0</v>
          </cell>
          <cell r="M5117">
            <v>56</v>
          </cell>
          <cell r="N5117">
            <v>25.487972879699999</v>
          </cell>
          <cell r="O5117">
            <v>26.723199999999999</v>
          </cell>
          <cell r="P5117">
            <v>-1.2352271203</v>
          </cell>
          <cell r="Q5117">
            <v>1427.3264812632001</v>
          </cell>
          <cell r="R5117">
            <v>-20</v>
          </cell>
        </row>
        <row r="5118">
          <cell r="E5118" t="str">
            <v>SHT0012140</v>
          </cell>
          <cell r="F5118" t="str">
            <v>座框左侧内边板</v>
          </cell>
          <cell r="G5118" t="str">
            <v>M3000-S</v>
          </cell>
          <cell r="H5118" t="str">
            <v>EA</v>
          </cell>
          <cell r="I5118">
            <v>517</v>
          </cell>
          <cell r="J5118">
            <v>7.2618841267000001</v>
          </cell>
          <cell r="K5118">
            <v>7.8695000000000004</v>
          </cell>
          <cell r="L5118">
            <v>3754.3940935039</v>
          </cell>
          <cell r="M5118">
            <v>2235</v>
          </cell>
          <cell r="N5118">
            <v>7.5057479111000003</v>
          </cell>
          <cell r="O5118">
            <v>7.8695000000000004</v>
          </cell>
          <cell r="P5118">
            <v>-0.36375208889999999</v>
          </cell>
          <cell r="Q5118">
            <v>16775.346581308499</v>
          </cell>
          <cell r="R5118">
            <v>-2551</v>
          </cell>
        </row>
        <row r="5119">
          <cell r="E5119" t="str">
            <v>SHT0012142</v>
          </cell>
          <cell r="F5119" t="str">
            <v>座框右侧内边板</v>
          </cell>
          <cell r="G5119" t="str">
            <v>M3000-S</v>
          </cell>
          <cell r="H5119" t="str">
            <v>EA</v>
          </cell>
          <cell r="I5119">
            <v>568</v>
          </cell>
          <cell r="J5119">
            <v>7.2618841267000001</v>
          </cell>
          <cell r="K5119">
            <v>7.8695000000000004</v>
          </cell>
          <cell r="L5119">
            <v>4124.7501839655997</v>
          </cell>
          <cell r="M5119">
            <v>2021</v>
          </cell>
          <cell r="N5119">
            <v>7.5057479111000003</v>
          </cell>
          <cell r="O5119">
            <v>7.8695000000000004</v>
          </cell>
          <cell r="P5119">
            <v>-0.36375208889999999</v>
          </cell>
          <cell r="Q5119">
            <v>15169.116528333099</v>
          </cell>
          <cell r="R5119">
            <v>-2516</v>
          </cell>
        </row>
        <row r="5120">
          <cell r="E5120" t="str">
            <v>SHT0012144</v>
          </cell>
          <cell r="F5120" t="str">
            <v>左侧仰角卡板</v>
          </cell>
          <cell r="G5120" t="str">
            <v>M3000-S</v>
          </cell>
          <cell r="H5120" t="str">
            <v>EA</v>
          </cell>
          <cell r="I5120">
            <v>226</v>
          </cell>
          <cell r="J5120">
            <v>3.7542727467999999</v>
          </cell>
          <cell r="K5120">
            <v>4.0683999999999996</v>
          </cell>
          <cell r="L5120">
            <v>848.4656407768</v>
          </cell>
          <cell r="M5120">
            <v>2195</v>
          </cell>
          <cell r="N5120">
            <v>3.8803462483</v>
          </cell>
          <cell r="O5120">
            <v>4.0683999999999996</v>
          </cell>
          <cell r="P5120">
            <v>-0.18805375169999999</v>
          </cell>
          <cell r="Q5120">
            <v>8517.3600150184993</v>
          </cell>
          <cell r="R5120">
            <v>-2321</v>
          </cell>
        </row>
        <row r="5121">
          <cell r="E5121" t="str">
            <v>SHT0012145</v>
          </cell>
          <cell r="F5121" t="str">
            <v>右侧仰角卡板</v>
          </cell>
          <cell r="G5121" t="str">
            <v>M3000-S</v>
          </cell>
          <cell r="H5121" t="str">
            <v>EA</v>
          </cell>
          <cell r="I5121">
            <v>248</v>
          </cell>
          <cell r="J5121">
            <v>3.7542727467999999</v>
          </cell>
          <cell r="K5121">
            <v>4.0683999999999996</v>
          </cell>
          <cell r="L5121">
            <v>931.05964120639999</v>
          </cell>
          <cell r="M5121">
            <v>1815</v>
          </cell>
          <cell r="N5121">
            <v>3.8803462483</v>
          </cell>
          <cell r="O5121">
            <v>4.0683999999999996</v>
          </cell>
          <cell r="P5121">
            <v>-0.18805375169999999</v>
          </cell>
          <cell r="Q5121">
            <v>7042.8284406644998</v>
          </cell>
          <cell r="R5121">
            <v>-1937</v>
          </cell>
        </row>
        <row r="5122">
          <cell r="E5122" t="str">
            <v>SHT0012147</v>
          </cell>
          <cell r="F5122" t="str">
            <v>卡板限位塑料件</v>
          </cell>
          <cell r="G5122" t="str">
            <v>M3000-S/9档</v>
          </cell>
          <cell r="H5122" t="str">
            <v>EA</v>
          </cell>
          <cell r="I5122">
            <v>1714</v>
          </cell>
          <cell r="J5122">
            <v>0.58643209380000005</v>
          </cell>
          <cell r="K5122">
            <v>0.63549999999999995</v>
          </cell>
          <cell r="L5122">
            <v>1005.1446087732</v>
          </cell>
          <cell r="M5122">
            <v>4426</v>
          </cell>
          <cell r="N5122">
            <v>0.6061252681</v>
          </cell>
          <cell r="O5122">
            <v>0.63549999999999995</v>
          </cell>
          <cell r="P5122">
            <v>-2.9374731899999999E-2</v>
          </cell>
          <cell r="Q5122">
            <v>2682.7104366106</v>
          </cell>
          <cell r="R5122">
            <v>-4252</v>
          </cell>
        </row>
        <row r="5123">
          <cell r="E5123" t="str">
            <v>SHT0012148</v>
          </cell>
          <cell r="F5123" t="str">
            <v>后轴固定塑料件</v>
          </cell>
          <cell r="H5123" t="str">
            <v>EA</v>
          </cell>
          <cell r="I5123">
            <v>773</v>
          </cell>
          <cell r="J5123">
            <v>1.5871962257000001</v>
          </cell>
          <cell r="K5123">
            <v>1.72</v>
          </cell>
          <cell r="L5123">
            <v>1226.9026824661</v>
          </cell>
          <cell r="M5123">
            <v>4800</v>
          </cell>
          <cell r="N5123">
            <v>1.6404963984000001</v>
          </cell>
          <cell r="O5123">
            <v>1.72</v>
          </cell>
          <cell r="P5123">
            <v>-7.9503601600000001E-2</v>
          </cell>
          <cell r="Q5123">
            <v>7874.3827123199999</v>
          </cell>
          <cell r="R5123">
            <v>-4734</v>
          </cell>
        </row>
        <row r="5124">
          <cell r="E5124" t="str">
            <v>SHT0012149</v>
          </cell>
          <cell r="F5124" t="str">
            <v>座框横管梁</v>
          </cell>
          <cell r="G5124" t="str">
            <v>2.0新座框</v>
          </cell>
          <cell r="H5124" t="str">
            <v>EA</v>
          </cell>
          <cell r="I5124">
            <v>983</v>
          </cell>
          <cell r="J5124">
            <v>1.9006429949000001</v>
          </cell>
          <cell r="K5124">
            <v>2.0389659999999998</v>
          </cell>
          <cell r="L5124">
            <v>1868.3320639866999</v>
          </cell>
          <cell r="M5124">
            <v>2550</v>
          </cell>
          <cell r="N5124">
            <v>1.9641744219999999</v>
          </cell>
          <cell r="O5124">
            <v>2.0389659999999998</v>
          </cell>
          <cell r="P5124">
            <v>-7.4791577999999997E-2</v>
          </cell>
          <cell r="Q5124">
            <v>5008.6447760999999</v>
          </cell>
          <cell r="R5124">
            <v>-2513</v>
          </cell>
        </row>
        <row r="5125">
          <cell r="E5125" t="str">
            <v>SHT0012150</v>
          </cell>
          <cell r="F5125" t="str">
            <v>齿板锁舌</v>
          </cell>
          <cell r="G5125" t="str">
            <v>M3000-S</v>
          </cell>
          <cell r="H5125" t="str">
            <v>EA</v>
          </cell>
          <cell r="I5125">
            <v>789</v>
          </cell>
          <cell r="J5125">
            <v>1.3420113202999999</v>
          </cell>
          <cell r="K5125">
            <v>1.4542999999999999</v>
          </cell>
          <cell r="L5125">
            <v>1058.8469317167001</v>
          </cell>
          <cell r="M5125">
            <v>6506</v>
          </cell>
          <cell r="N5125">
            <v>1.3870778559000001</v>
          </cell>
          <cell r="O5125">
            <v>1.4542999999999999</v>
          </cell>
          <cell r="P5125">
            <v>-6.7222144100000006E-2</v>
          </cell>
          <cell r="Q5125">
            <v>9024.3285304853998</v>
          </cell>
          <cell r="R5125">
            <v>-6716</v>
          </cell>
        </row>
        <row r="5126">
          <cell r="E5126" t="str">
            <v>SHT0012153</v>
          </cell>
          <cell r="F5126" t="str">
            <v>左侧边框分总成</v>
          </cell>
          <cell r="G5126" t="str">
            <v>M3000-S</v>
          </cell>
          <cell r="H5126" t="str">
            <v>EA</v>
          </cell>
          <cell r="I5126">
            <v>136</v>
          </cell>
          <cell r="J5126">
            <v>9.1632898378000007</v>
          </cell>
          <cell r="K5126">
            <v>9.93</v>
          </cell>
          <cell r="L5126">
            <v>1246.2074179408</v>
          </cell>
          <cell r="M5126">
            <v>2664</v>
          </cell>
          <cell r="N5126">
            <v>9.4710053697000003</v>
          </cell>
          <cell r="O5126">
            <v>9.93</v>
          </cell>
          <cell r="P5126">
            <v>-0.45899463029999998</v>
          </cell>
          <cell r="Q5126">
            <v>25230.758304880801</v>
          </cell>
          <cell r="R5126">
            <v>-2561</v>
          </cell>
        </row>
        <row r="5127">
          <cell r="E5127" t="str">
            <v>SHT0012154</v>
          </cell>
          <cell r="F5127" t="str">
            <v>右侧边框分总成</v>
          </cell>
          <cell r="G5127" t="str">
            <v>M3000-S</v>
          </cell>
          <cell r="H5127" t="str">
            <v>EA</v>
          </cell>
          <cell r="I5127">
            <v>176</v>
          </cell>
          <cell r="J5127">
            <v>9.1632898378000007</v>
          </cell>
          <cell r="K5127">
            <v>9.93</v>
          </cell>
          <cell r="L5127">
            <v>1612.7390114528</v>
          </cell>
          <cell r="M5127">
            <v>2635</v>
          </cell>
          <cell r="N5127">
            <v>9.4710053697000003</v>
          </cell>
          <cell r="O5127">
            <v>9.93</v>
          </cell>
          <cell r="P5127">
            <v>-0.45899463029999998</v>
          </cell>
          <cell r="Q5127">
            <v>24956.099149159501</v>
          </cell>
          <cell r="R5127">
            <v>-2557</v>
          </cell>
        </row>
        <row r="5128">
          <cell r="E5128" t="str">
            <v>SHT0012159</v>
          </cell>
          <cell r="F5128" t="str">
            <v>左纵梁焊接组件</v>
          </cell>
          <cell r="G5128" t="str">
            <v>M3000-S</v>
          </cell>
          <cell r="H5128" t="str">
            <v>EA</v>
          </cell>
          <cell r="I5128">
            <v>644</v>
          </cell>
          <cell r="J5128">
            <v>5.6731191605999998</v>
          </cell>
          <cell r="K5128">
            <v>6.1478000000000002</v>
          </cell>
          <cell r="L5128">
            <v>3653.4887394264001</v>
          </cell>
          <cell r="M5128">
            <v>1567</v>
          </cell>
          <cell r="N5128">
            <v>5.8636300918000002</v>
          </cell>
          <cell r="O5128">
            <v>6.1478000000000002</v>
          </cell>
          <cell r="P5128">
            <v>-0.28416990819999999</v>
          </cell>
          <cell r="Q5128">
            <v>9188.3083538505998</v>
          </cell>
          <cell r="R5128">
            <v>-2098</v>
          </cell>
        </row>
        <row r="5129">
          <cell r="E5129" t="str">
            <v>SHT0012160</v>
          </cell>
          <cell r="F5129" t="str">
            <v>右纵梁焊接组件</v>
          </cell>
          <cell r="G5129" t="str">
            <v>M3000-S</v>
          </cell>
          <cell r="H5129" t="str">
            <v>EA</v>
          </cell>
          <cell r="I5129">
            <v>630</v>
          </cell>
          <cell r="J5129">
            <v>5.6731191605999998</v>
          </cell>
          <cell r="K5129">
            <v>6.1478000000000002</v>
          </cell>
          <cell r="L5129">
            <v>3574.0650711779999</v>
          </cell>
          <cell r="M5129">
            <v>1500</v>
          </cell>
          <cell r="N5129">
            <v>5.8636300918000002</v>
          </cell>
          <cell r="O5129">
            <v>6.1478000000000002</v>
          </cell>
          <cell r="P5129">
            <v>-0.28416990819999999</v>
          </cell>
          <cell r="Q5129">
            <v>8795.4451377000005</v>
          </cell>
          <cell r="R5129">
            <v>-2029</v>
          </cell>
        </row>
        <row r="5130">
          <cell r="E5130" t="str">
            <v>SHT0012165</v>
          </cell>
          <cell r="F5130" t="str">
            <v>主驾底座模块化总成</v>
          </cell>
          <cell r="G5130" t="str">
            <v>M3000-S无安全带支架9档</v>
          </cell>
          <cell r="H5130" t="str">
            <v>EA</v>
          </cell>
          <cell r="I5130">
            <v>3293</v>
          </cell>
          <cell r="J5130">
            <v>579.35019066860002</v>
          </cell>
          <cell r="K5130">
            <v>622.47668656960002</v>
          </cell>
          <cell r="L5130">
            <v>1907800.1778716999</v>
          </cell>
          <cell r="M5130">
            <v>1609</v>
          </cell>
          <cell r="N5130">
            <v>575.73177829789995</v>
          </cell>
          <cell r="O5130">
            <v>622.47668656960002</v>
          </cell>
          <cell r="P5130">
            <v>-46.744908271699998</v>
          </cell>
          <cell r="Q5130">
            <v>926352.43128132098</v>
          </cell>
          <cell r="R5130">
            <v>-450</v>
          </cell>
        </row>
        <row r="5131">
          <cell r="E5131" t="str">
            <v>SHT0012169</v>
          </cell>
          <cell r="F5131" t="str">
            <v>减震器滑轨安装螺母</v>
          </cell>
          <cell r="G5131" t="str">
            <v>1.3平台</v>
          </cell>
          <cell r="H5131" t="str">
            <v>EA</v>
          </cell>
          <cell r="I5131">
            <v>682</v>
          </cell>
          <cell r="J5131">
            <v>0.51214761929999997</v>
          </cell>
          <cell r="K5131">
            <v>0.55500000000000005</v>
          </cell>
          <cell r="L5131">
            <v>349.28467636260001</v>
          </cell>
          <cell r="M5131">
            <v>1200</v>
          </cell>
          <cell r="N5131">
            <v>0.5293462216</v>
          </cell>
          <cell r="O5131">
            <v>0.55500000000000005</v>
          </cell>
          <cell r="P5131">
            <v>-2.56537784E-2</v>
          </cell>
          <cell r="Q5131">
            <v>635.21546592000004</v>
          </cell>
          <cell r="R5131">
            <v>-1010</v>
          </cell>
        </row>
        <row r="5132">
          <cell r="E5132" t="str">
            <v>SHT0012172</v>
          </cell>
          <cell r="F5132" t="str">
            <v>主驾驾VDC气阀总成</v>
          </cell>
          <cell r="G5132" t="str">
            <v>H6</v>
          </cell>
          <cell r="H5132" t="str">
            <v>EA</v>
          </cell>
          <cell r="I5132">
            <v>200</v>
          </cell>
          <cell r="J5132">
            <v>42.5774615423</v>
          </cell>
          <cell r="K5132">
            <v>46.14</v>
          </cell>
          <cell r="L5132">
            <v>8515.4923084599995</v>
          </cell>
          <cell r="M5132">
            <v>502</v>
          </cell>
          <cell r="N5132">
            <v>44.007269663400002</v>
          </cell>
          <cell r="O5132">
            <v>46.14</v>
          </cell>
          <cell r="P5132">
            <v>-2.1327303365999999</v>
          </cell>
          <cell r="Q5132">
            <v>22091.649371026801</v>
          </cell>
          <cell r="R5132">
            <v>-201</v>
          </cell>
        </row>
        <row r="5133">
          <cell r="E5133" t="str">
            <v>SHT0012176</v>
          </cell>
          <cell r="F5133" t="str">
            <v>滑轨总成</v>
          </cell>
          <cell r="G5133" t="str">
            <v>H3改型舒适型</v>
          </cell>
          <cell r="H5133" t="str">
            <v>EA</v>
          </cell>
          <cell r="I5133">
            <v>0</v>
          </cell>
          <cell r="J5133">
            <v>38.434800000000003</v>
          </cell>
          <cell r="K5133">
            <v>38.434800000000003</v>
          </cell>
          <cell r="L5133">
            <v>0</v>
          </cell>
          <cell r="M5133">
            <v>31</v>
          </cell>
          <cell r="N5133">
            <v>36.658227309499999</v>
          </cell>
          <cell r="O5133">
            <v>38.434800000000003</v>
          </cell>
          <cell r="P5133">
            <v>-1.7765726905000001</v>
          </cell>
          <cell r="Q5133">
            <v>1136.4050465944999</v>
          </cell>
          <cell r="R5133">
            <v>-20</v>
          </cell>
        </row>
        <row r="5134">
          <cell r="E5134" t="str">
            <v>SHT0012210</v>
          </cell>
          <cell r="F5134" t="str">
            <v>座框左侧外边板焊接总成</v>
          </cell>
          <cell r="G5134" t="str">
            <v>1.3平台</v>
          </cell>
          <cell r="H5134" t="str">
            <v>EA</v>
          </cell>
          <cell r="I5134">
            <v>63</v>
          </cell>
          <cell r="J5134">
            <v>6.3802519906999997</v>
          </cell>
          <cell r="K5134">
            <v>6.9141000000000004</v>
          </cell>
          <cell r="L5134">
            <v>401.95587541409998</v>
          </cell>
          <cell r="M5134">
            <v>1102</v>
          </cell>
          <cell r="N5134">
            <v>6.5945093883999997</v>
          </cell>
          <cell r="O5134">
            <v>6.9141000000000004</v>
          </cell>
          <cell r="P5134">
            <v>-0.31959061160000002</v>
          </cell>
          <cell r="Q5134">
            <v>7267.1493460168003</v>
          </cell>
          <cell r="R5134">
            <v>-923</v>
          </cell>
        </row>
        <row r="5135">
          <cell r="E5135" t="str">
            <v>SHT0012211</v>
          </cell>
          <cell r="F5135" t="str">
            <v>座框右侧外边板焊接总成</v>
          </cell>
          <cell r="G5135" t="str">
            <v>1.3平台</v>
          </cell>
          <cell r="H5135" t="str">
            <v>EA</v>
          </cell>
          <cell r="I5135">
            <v>61</v>
          </cell>
          <cell r="J5135">
            <v>6.3802519906999997</v>
          </cell>
          <cell r="K5135">
            <v>6.9141000000000004</v>
          </cell>
          <cell r="L5135">
            <v>389.19537143269997</v>
          </cell>
          <cell r="M5135">
            <v>1123</v>
          </cell>
          <cell r="N5135">
            <v>6.5945093883999997</v>
          </cell>
          <cell r="O5135">
            <v>6.9141000000000004</v>
          </cell>
          <cell r="P5135">
            <v>-0.31959061160000002</v>
          </cell>
          <cell r="Q5135">
            <v>7405.6340431731996</v>
          </cell>
          <cell r="R5135">
            <v>-919</v>
          </cell>
        </row>
        <row r="5136">
          <cell r="E5136" t="str">
            <v>SHT0012212</v>
          </cell>
          <cell r="F5136" t="str">
            <v>1.0座框前横梁焊接总成</v>
          </cell>
          <cell r="H5136" t="str">
            <v>EA</v>
          </cell>
          <cell r="I5136">
            <v>22</v>
          </cell>
          <cell r="J5136">
            <v>5.0387020645999998</v>
          </cell>
          <cell r="K5136">
            <v>5.4603000000000002</v>
          </cell>
          <cell r="L5136">
            <v>110.8514454212</v>
          </cell>
          <cell r="M5136">
            <v>0</v>
          </cell>
          <cell r="N5136">
            <v>5.207908421</v>
          </cell>
          <cell r="O5136">
            <v>5.4603000000000002</v>
          </cell>
          <cell r="P5136">
            <v>-0.25239157899999998</v>
          </cell>
          <cell r="Q5136">
            <v>0</v>
          </cell>
          <cell r="R5136">
            <v>0</v>
          </cell>
        </row>
        <row r="5137">
          <cell r="E5137" t="str">
            <v>SHT0012225</v>
          </cell>
          <cell r="F5137" t="str">
            <v>头枕主体管</v>
          </cell>
          <cell r="G5137" t="str">
            <v>重汽T5</v>
          </cell>
          <cell r="H5137" t="str">
            <v>EA</v>
          </cell>
          <cell r="I5137">
            <v>167</v>
          </cell>
          <cell r="J5137">
            <v>2.0248029204</v>
          </cell>
          <cell r="K5137">
            <v>2.095154</v>
          </cell>
          <cell r="L5137">
            <v>338.1420877068</v>
          </cell>
          <cell r="M5137">
            <v>1566</v>
          </cell>
          <cell r="N5137">
            <v>2.4339862231999998</v>
          </cell>
          <cell r="O5137">
            <v>2.095154</v>
          </cell>
          <cell r="P5137">
            <v>0.3388322232</v>
          </cell>
          <cell r="Q5137">
            <v>3811.6224255312</v>
          </cell>
          <cell r="R5137">
            <v>-1189</v>
          </cell>
        </row>
        <row r="5138">
          <cell r="E5138" t="str">
            <v>SHT0012232</v>
          </cell>
          <cell r="F5138" t="str">
            <v>旋转座框纵向支撑钣金</v>
          </cell>
          <cell r="G5138" t="str">
            <v>T5</v>
          </cell>
          <cell r="H5138" t="str">
            <v>EA</v>
          </cell>
          <cell r="I5138">
            <v>107</v>
          </cell>
          <cell r="J5138">
            <v>4.6139425164999999</v>
          </cell>
          <cell r="K5138">
            <v>5</v>
          </cell>
          <cell r="L5138">
            <v>493.69184926550003</v>
          </cell>
          <cell r="M5138">
            <v>2152</v>
          </cell>
          <cell r="N5138">
            <v>4.7688848789999998</v>
          </cell>
          <cell r="O5138">
            <v>5</v>
          </cell>
          <cell r="P5138">
            <v>-0.23111512100000001</v>
          </cell>
          <cell r="Q5138">
            <v>10262.640259608001</v>
          </cell>
          <cell r="R5138">
            <v>-2140</v>
          </cell>
        </row>
        <row r="5139">
          <cell r="E5139" t="str">
            <v>SHT0012258</v>
          </cell>
          <cell r="F5139" t="str">
            <v>底座模块化总成</v>
          </cell>
          <cell r="G5139" t="str">
            <v>重汽T5-2.0</v>
          </cell>
          <cell r="H5139" t="str">
            <v>EA</v>
          </cell>
          <cell r="I5139">
            <v>198</v>
          </cell>
          <cell r="J5139">
            <v>630.07879562940002</v>
          </cell>
          <cell r="K5139">
            <v>676.27775855599998</v>
          </cell>
          <cell r="L5139">
            <v>124755.601534621</v>
          </cell>
          <cell r="M5139">
            <v>0</v>
          </cell>
          <cell r="N5139">
            <v>623.71932734459995</v>
          </cell>
          <cell r="O5139">
            <v>676.27775855599998</v>
          </cell>
          <cell r="P5139">
            <v>-52.558431211399999</v>
          </cell>
          <cell r="Q5139">
            <v>0</v>
          </cell>
          <cell r="R5139">
            <v>-2</v>
          </cell>
        </row>
        <row r="5140">
          <cell r="E5140" t="str">
            <v>SHT0012268</v>
          </cell>
          <cell r="F5140" t="str">
            <v>左侧调角连接板焊接总成</v>
          </cell>
          <cell r="G5140" t="str">
            <v>M3000-S</v>
          </cell>
          <cell r="H5140" t="str">
            <v>EA</v>
          </cell>
          <cell r="I5140">
            <v>6383</v>
          </cell>
          <cell r="J5140">
            <v>4.9648789843000003</v>
          </cell>
          <cell r="K5140">
            <v>5.3803000000000001</v>
          </cell>
          <cell r="L5140">
            <v>31690.822556786901</v>
          </cell>
          <cell r="M5140">
            <v>4800</v>
          </cell>
          <cell r="N5140">
            <v>5.1316062629000001</v>
          </cell>
          <cell r="O5140">
            <v>5.3803000000000001</v>
          </cell>
          <cell r="P5140">
            <v>-0.24869373710000001</v>
          </cell>
          <cell r="Q5140">
            <v>24631.710061919999</v>
          </cell>
          <cell r="R5140">
            <v>-5823</v>
          </cell>
        </row>
        <row r="5141">
          <cell r="E5141" t="str">
            <v>SHT0012269</v>
          </cell>
          <cell r="F5141" t="str">
            <v>右侧调角连接板焊接总成</v>
          </cell>
          <cell r="G5141" t="str">
            <v>M3000-S</v>
          </cell>
          <cell r="H5141" t="str">
            <v>EA</v>
          </cell>
          <cell r="I5141">
            <v>2111</v>
          </cell>
          <cell r="J5141">
            <v>4.9648789843000003</v>
          </cell>
          <cell r="K5141">
            <v>5.3803000000000001</v>
          </cell>
          <cell r="L5141">
            <v>10480.8595358573</v>
          </cell>
          <cell r="M5141">
            <v>4800</v>
          </cell>
          <cell r="N5141">
            <v>5.1316062629000001</v>
          </cell>
          <cell r="O5141">
            <v>5.3803000000000001</v>
          </cell>
          <cell r="P5141">
            <v>-0.24869373710000001</v>
          </cell>
          <cell r="Q5141">
            <v>24631.710061919999</v>
          </cell>
          <cell r="R5141">
            <v>-5868</v>
          </cell>
        </row>
        <row r="5142">
          <cell r="E5142" t="str">
            <v>SHT0012322</v>
          </cell>
          <cell r="F5142" t="str">
            <v>底座连接板</v>
          </cell>
          <cell r="G5142" t="str">
            <v>T5</v>
          </cell>
          <cell r="H5142" t="str">
            <v>EA</v>
          </cell>
          <cell r="I5142">
            <v>90</v>
          </cell>
          <cell r="J5142">
            <v>4.6139425164999999</v>
          </cell>
          <cell r="K5142">
            <v>5</v>
          </cell>
          <cell r="L5142">
            <v>415.25482648500002</v>
          </cell>
          <cell r="M5142">
            <v>0</v>
          </cell>
          <cell r="N5142">
            <v>4.7688848789999998</v>
          </cell>
          <cell r="O5142">
            <v>5</v>
          </cell>
          <cell r="P5142">
            <v>-0.23111512100000001</v>
          </cell>
          <cell r="Q5142">
            <v>0</v>
          </cell>
          <cell r="R5142">
            <v>0</v>
          </cell>
        </row>
        <row r="5143">
          <cell r="E5143" t="str">
            <v>SHT0012358</v>
          </cell>
          <cell r="F5143" t="str">
            <v>副驾副边调角器上板</v>
          </cell>
          <cell r="G5143" t="str">
            <v>T5-1.0</v>
          </cell>
          <cell r="H5143" t="str">
            <v>EA</v>
          </cell>
          <cell r="I5143">
            <v>0</v>
          </cell>
          <cell r="J5143">
            <v>2.6819999999999999</v>
          </cell>
          <cell r="K5143">
            <v>2.6819999999999999</v>
          </cell>
          <cell r="L5143">
            <v>0</v>
          </cell>
          <cell r="M5143">
            <v>7</v>
          </cell>
          <cell r="N5143">
            <v>2.6819999999999999</v>
          </cell>
          <cell r="O5143">
            <v>2.6819999999999999</v>
          </cell>
          <cell r="P5143">
            <v>0</v>
          </cell>
          <cell r="Q5143">
            <v>18.774000000000001</v>
          </cell>
          <cell r="R5143">
            <v>-7</v>
          </cell>
        </row>
        <row r="5144">
          <cell r="E5144" t="str">
            <v>SHT0012362</v>
          </cell>
          <cell r="F5144" t="str">
            <v>主驾副边调角器上板</v>
          </cell>
          <cell r="G5144" t="str">
            <v>T5-1.0</v>
          </cell>
          <cell r="H5144" t="str">
            <v>EA</v>
          </cell>
          <cell r="I5144">
            <v>0</v>
          </cell>
          <cell r="J5144">
            <v>2.6819999999999999</v>
          </cell>
          <cell r="K5144">
            <v>2.6819999999999999</v>
          </cell>
          <cell r="L5144">
            <v>0</v>
          </cell>
          <cell r="M5144">
            <v>17</v>
          </cell>
          <cell r="N5144">
            <v>2.6819999999999999</v>
          </cell>
          <cell r="O5144">
            <v>2.6819999999999999</v>
          </cell>
          <cell r="P5144">
            <v>0</v>
          </cell>
          <cell r="Q5144">
            <v>45.594000000000001</v>
          </cell>
          <cell r="R5144">
            <v>-17</v>
          </cell>
        </row>
        <row r="5145">
          <cell r="E5145" t="str">
            <v>SHT0012385</v>
          </cell>
          <cell r="F5145" t="str">
            <v>侧翼支撑上安装钢丝</v>
          </cell>
          <cell r="G5145" t="str">
            <v>M3000-S</v>
          </cell>
          <cell r="H5145" t="str">
            <v>EA</v>
          </cell>
          <cell r="I5145">
            <v>944</v>
          </cell>
          <cell r="J5145">
            <v>0.95047215839999999</v>
          </cell>
          <cell r="K5145">
            <v>1.03</v>
          </cell>
          <cell r="L5145">
            <v>897.24571752960003</v>
          </cell>
          <cell r="M5145">
            <v>2790</v>
          </cell>
          <cell r="N5145">
            <v>0.98239028510000004</v>
          </cell>
          <cell r="O5145">
            <v>1.03</v>
          </cell>
          <cell r="P5145">
            <v>-4.7609714900000003E-2</v>
          </cell>
          <cell r="Q5145">
            <v>2740.8688954290001</v>
          </cell>
          <cell r="R5145">
            <v>-3274</v>
          </cell>
        </row>
        <row r="5146">
          <cell r="E5146" t="str">
            <v>SHT0012386</v>
          </cell>
          <cell r="F5146" t="str">
            <v>座框左连接板</v>
          </cell>
          <cell r="G5146" t="str">
            <v>T5</v>
          </cell>
          <cell r="H5146" t="str">
            <v>EA</v>
          </cell>
          <cell r="I5146">
            <v>124</v>
          </cell>
          <cell r="J5146">
            <v>2.5758718280999999</v>
          </cell>
          <cell r="K5146">
            <v>2.7913999999999999</v>
          </cell>
          <cell r="L5146">
            <v>319.40810668440002</v>
          </cell>
          <cell r="M5146">
            <v>0</v>
          </cell>
          <cell r="N5146">
            <v>2.7692055009000001</v>
          </cell>
          <cell r="O5146">
            <v>2.7913999999999999</v>
          </cell>
          <cell r="P5146">
            <v>-2.2194499100000001E-2</v>
          </cell>
          <cell r="Q5146">
            <v>0</v>
          </cell>
          <cell r="R5146">
            <v>0</v>
          </cell>
        </row>
        <row r="5147">
          <cell r="E5147" t="str">
            <v>SHT0012387</v>
          </cell>
          <cell r="F5147" t="str">
            <v>座框右连接板</v>
          </cell>
          <cell r="G5147" t="str">
            <v>T5</v>
          </cell>
          <cell r="H5147" t="str">
            <v>EA</v>
          </cell>
          <cell r="I5147">
            <v>128</v>
          </cell>
          <cell r="J5147">
            <v>2.5758718280999999</v>
          </cell>
          <cell r="K5147">
            <v>2.7913999999999999</v>
          </cell>
          <cell r="L5147">
            <v>329.71159399679999</v>
          </cell>
          <cell r="M5147">
            <v>0</v>
          </cell>
          <cell r="N5147">
            <v>2.7692055009000001</v>
          </cell>
          <cell r="O5147">
            <v>2.7913999999999999</v>
          </cell>
          <cell r="P5147">
            <v>-2.2194499100000001E-2</v>
          </cell>
          <cell r="Q5147">
            <v>0</v>
          </cell>
          <cell r="R5147">
            <v>0</v>
          </cell>
        </row>
        <row r="5148">
          <cell r="E5148" t="str">
            <v>SHT0012472</v>
          </cell>
          <cell r="F5148" t="str">
            <v>扶手旋转轴</v>
          </cell>
          <cell r="G5148" t="str">
            <v>重汽T5-1.0</v>
          </cell>
          <cell r="H5148" t="str">
            <v>EA</v>
          </cell>
          <cell r="I5148">
            <v>78</v>
          </cell>
          <cell r="J5148">
            <v>5.9981252714000002</v>
          </cell>
          <cell r="K5148">
            <v>6.5</v>
          </cell>
          <cell r="L5148">
            <v>467.8537711692</v>
          </cell>
          <cell r="M5148">
            <v>322</v>
          </cell>
          <cell r="N5148">
            <v>6.5</v>
          </cell>
          <cell r="O5148">
            <v>6.5</v>
          </cell>
          <cell r="P5148">
            <v>0</v>
          </cell>
          <cell r="Q5148">
            <v>2093</v>
          </cell>
          <cell r="R5148">
            <v>-400</v>
          </cell>
        </row>
        <row r="5149">
          <cell r="E5149" t="str">
            <v>SHT0012473</v>
          </cell>
          <cell r="F5149" t="str">
            <v>主驾底座模块化总成</v>
          </cell>
          <cell r="G5149" t="str">
            <v>H4-2018款-2.0</v>
          </cell>
          <cell r="H5149" t="str">
            <v>EA</v>
          </cell>
          <cell r="I5149">
            <v>18140</v>
          </cell>
          <cell r="J5149">
            <v>538.2897325747</v>
          </cell>
          <cell r="K5149">
            <v>577.76007072510004</v>
          </cell>
          <cell r="L5149">
            <v>9764575.7489050608</v>
          </cell>
          <cell r="M5149">
            <v>854</v>
          </cell>
          <cell r="N5149">
            <v>533.35699861930004</v>
          </cell>
          <cell r="O5149">
            <v>577.76007072510004</v>
          </cell>
          <cell r="P5149">
            <v>-44.4030721058</v>
          </cell>
          <cell r="Q5149">
            <v>455486.87682088203</v>
          </cell>
          <cell r="R5149">
            <v>-5</v>
          </cell>
        </row>
        <row r="5150">
          <cell r="E5150" t="str">
            <v>SHT0012496</v>
          </cell>
          <cell r="F5150" t="str">
            <v>驾驶员滑轨总成</v>
          </cell>
          <cell r="G5150" t="str">
            <v>重汽1.3机械减震</v>
          </cell>
          <cell r="H5150" t="str">
            <v>EA</v>
          </cell>
          <cell r="I5150">
            <v>4</v>
          </cell>
          <cell r="J5150">
            <v>38.757117138600002</v>
          </cell>
          <cell r="K5150">
            <v>42</v>
          </cell>
          <cell r="L5150">
            <v>155.02846855440001</v>
          </cell>
          <cell r="M5150">
            <v>0</v>
          </cell>
          <cell r="N5150">
            <v>40.058632983599999</v>
          </cell>
          <cell r="O5150">
            <v>42</v>
          </cell>
          <cell r="P5150">
            <v>-1.9413670164000001</v>
          </cell>
          <cell r="Q5150">
            <v>0</v>
          </cell>
          <cell r="R5150">
            <v>0</v>
          </cell>
        </row>
        <row r="5151">
          <cell r="E5151" t="str">
            <v>SHT0012497</v>
          </cell>
          <cell r="F5151" t="str">
            <v>底座左连接板焊接总成</v>
          </cell>
          <cell r="G5151" t="str">
            <v>M3000-S/T5</v>
          </cell>
          <cell r="H5151" t="str">
            <v>EA</v>
          </cell>
          <cell r="I5151">
            <v>2</v>
          </cell>
          <cell r="J5151">
            <v>1.3717251102000001</v>
          </cell>
          <cell r="K5151">
            <v>1.4864999999999999</v>
          </cell>
          <cell r="L5151">
            <v>2.7434502204000002</v>
          </cell>
          <cell r="M5151">
            <v>0</v>
          </cell>
          <cell r="N5151">
            <v>1.4177894744999999</v>
          </cell>
          <cell r="O5151">
            <v>1.4864999999999999</v>
          </cell>
          <cell r="P5151">
            <v>-6.8710525499999994E-2</v>
          </cell>
          <cell r="Q5151">
            <v>0</v>
          </cell>
          <cell r="R5151">
            <v>0</v>
          </cell>
        </row>
        <row r="5152">
          <cell r="E5152" t="str">
            <v>SHT0012542</v>
          </cell>
          <cell r="F5152" t="str">
            <v>下框后连接板</v>
          </cell>
          <cell r="G5152" t="str">
            <v>1.3平台</v>
          </cell>
          <cell r="H5152" t="str">
            <v>EA</v>
          </cell>
          <cell r="I5152">
            <v>435</v>
          </cell>
          <cell r="J5152">
            <v>3.7638697472999998</v>
          </cell>
          <cell r="K5152">
            <v>4.0788000000000002</v>
          </cell>
          <cell r="L5152">
            <v>1637.2833400755001</v>
          </cell>
          <cell r="M5152">
            <v>850</v>
          </cell>
          <cell r="N5152">
            <v>3.8902655289000001</v>
          </cell>
          <cell r="O5152">
            <v>4.0788000000000002</v>
          </cell>
          <cell r="P5152">
            <v>-0.18853447109999999</v>
          </cell>
          <cell r="Q5152">
            <v>3306.725699565</v>
          </cell>
          <cell r="R5152">
            <v>-1150</v>
          </cell>
        </row>
        <row r="5153">
          <cell r="E5153" t="str">
            <v>SHT0012565</v>
          </cell>
          <cell r="F5153" t="str">
            <v>扶手安装支架</v>
          </cell>
          <cell r="G5153" t="str">
            <v>重汽T5-1.0整体靠背</v>
          </cell>
          <cell r="H5153" t="str">
            <v>EA</v>
          </cell>
          <cell r="I5153">
            <v>1504</v>
          </cell>
          <cell r="J5153">
            <v>4.6991021948</v>
          </cell>
          <cell r="K5153">
            <v>5.0263400000000003</v>
          </cell>
          <cell r="L5153">
            <v>7067.4497009792003</v>
          </cell>
          <cell r="M5153">
            <v>1008</v>
          </cell>
          <cell r="N5153">
            <v>4.8558695869999999</v>
          </cell>
          <cell r="O5153">
            <v>5.0263400000000003</v>
          </cell>
          <cell r="P5153">
            <v>-0.17047041299999999</v>
          </cell>
          <cell r="Q5153">
            <v>4894.7165436960004</v>
          </cell>
          <cell r="R5153">
            <v>-400</v>
          </cell>
        </row>
        <row r="5154">
          <cell r="E5154" t="str">
            <v>SHT0012568</v>
          </cell>
          <cell r="F5154" t="str">
            <v>侧置机械减震防尘罩开孔</v>
          </cell>
          <cell r="H5154" t="str">
            <v>EA</v>
          </cell>
          <cell r="I5154">
            <v>4</v>
          </cell>
          <cell r="J5154">
            <v>21.4326857776</v>
          </cell>
          <cell r="K5154">
            <v>23.225999999999999</v>
          </cell>
          <cell r="L5154">
            <v>85.730743110399999</v>
          </cell>
          <cell r="M5154">
            <v>0</v>
          </cell>
          <cell r="N5154">
            <v>22.152424039900001</v>
          </cell>
          <cell r="O5154">
            <v>23.225999999999999</v>
          </cell>
          <cell r="P5154">
            <v>-1.0735759600999999</v>
          </cell>
          <cell r="Q5154">
            <v>0</v>
          </cell>
          <cell r="R5154">
            <v>0</v>
          </cell>
        </row>
        <row r="5155">
          <cell r="E5155" t="str">
            <v>SHT0012590</v>
          </cell>
          <cell r="F5155" t="str">
            <v>主驾底座模块化总成</v>
          </cell>
          <cell r="G5155" t="str">
            <v>X3000-2.0</v>
          </cell>
          <cell r="H5155" t="str">
            <v>EA</v>
          </cell>
          <cell r="I5155">
            <v>1561</v>
          </cell>
          <cell r="J5155">
            <v>529.07708171110005</v>
          </cell>
          <cell r="K5155">
            <v>567.7449753285</v>
          </cell>
          <cell r="L5155">
            <v>825889.32455102704</v>
          </cell>
          <cell r="M5155">
            <v>432</v>
          </cell>
          <cell r="N5155">
            <v>522.95554942399997</v>
          </cell>
          <cell r="O5155">
            <v>567.7449753285</v>
          </cell>
          <cell r="P5155">
            <v>-44.7894259045</v>
          </cell>
          <cell r="Q5155">
            <v>225916.797351168</v>
          </cell>
          <cell r="R5155">
            <v>-192</v>
          </cell>
        </row>
        <row r="5156">
          <cell r="E5156" t="str">
            <v>SHT0012592</v>
          </cell>
          <cell r="F5156" t="str">
            <v>主驾底座模块化总成</v>
          </cell>
          <cell r="G5156" t="str">
            <v>轩德6低配-2.0</v>
          </cell>
          <cell r="H5156" t="str">
            <v>EA</v>
          </cell>
          <cell r="I5156">
            <v>163</v>
          </cell>
          <cell r="J5156">
            <v>431.00754219160001</v>
          </cell>
          <cell r="K5156">
            <v>461.57998017929998</v>
          </cell>
          <cell r="L5156">
            <v>70254.229377230804</v>
          </cell>
          <cell r="M5156">
            <v>144</v>
          </cell>
          <cell r="N5156">
            <v>423.4941062437</v>
          </cell>
          <cell r="O5156">
            <v>461.57998017929998</v>
          </cell>
          <cell r="P5156">
            <v>-38.085873935599999</v>
          </cell>
          <cell r="Q5156">
            <v>60983.151299092802</v>
          </cell>
          <cell r="R5156">
            <v>0</v>
          </cell>
        </row>
        <row r="5157">
          <cell r="E5157" t="str">
            <v>SHT0012598</v>
          </cell>
          <cell r="F5157" t="str">
            <v>减震器安装螺母</v>
          </cell>
          <cell r="G5157" t="str">
            <v>1.3平台</v>
          </cell>
          <cell r="H5157" t="str">
            <v>EA</v>
          </cell>
          <cell r="I5157">
            <v>0</v>
          </cell>
          <cell r="J5157">
            <v>0.3</v>
          </cell>
          <cell r="K5157">
            <v>0.3</v>
          </cell>
          <cell r="L5157">
            <v>0</v>
          </cell>
          <cell r="M5157">
            <v>1102</v>
          </cell>
          <cell r="N5157">
            <v>0.28613309269999998</v>
          </cell>
          <cell r="O5157">
            <v>0.3</v>
          </cell>
          <cell r="P5157">
            <v>-1.38669073E-2</v>
          </cell>
          <cell r="Q5157">
            <v>315.31866815540002</v>
          </cell>
          <cell r="R5157">
            <v>-238</v>
          </cell>
        </row>
        <row r="5158">
          <cell r="E5158" t="str">
            <v>SHT0012829</v>
          </cell>
          <cell r="F5158" t="str">
            <v>五档齿板</v>
          </cell>
          <cell r="G5158" t="str">
            <v>2.0升级</v>
          </cell>
          <cell r="H5158" t="str">
            <v>EA</v>
          </cell>
          <cell r="I5158">
            <v>2296</v>
          </cell>
          <cell r="J5158">
            <v>2.1283277013999999</v>
          </cell>
          <cell r="K5158">
            <v>2.2269570000000001</v>
          </cell>
          <cell r="L5158">
            <v>4886.6404024144003</v>
          </cell>
          <cell r="M5158">
            <v>0</v>
          </cell>
          <cell r="N5158">
            <v>0</v>
          </cell>
          <cell r="O5158">
            <v>2.2269570000000001</v>
          </cell>
          <cell r="P5158">
            <v>-2.2269570000000001</v>
          </cell>
          <cell r="Q5158">
            <v>0</v>
          </cell>
          <cell r="R5158">
            <v>-1316</v>
          </cell>
        </row>
        <row r="5159">
          <cell r="E5159" t="str">
            <v>SHT0012830</v>
          </cell>
          <cell r="F5159" t="str">
            <v>座框左连接板组件</v>
          </cell>
          <cell r="H5159" t="str">
            <v>EA</v>
          </cell>
          <cell r="I5159">
            <v>0</v>
          </cell>
          <cell r="J5159">
            <v>3.2469399999999999</v>
          </cell>
          <cell r="K5159">
            <v>3.2469399999999999</v>
          </cell>
          <cell r="L5159">
            <v>0</v>
          </cell>
          <cell r="M5159">
            <v>570</v>
          </cell>
          <cell r="N5159">
            <v>3.6464459799000002</v>
          </cell>
          <cell r="O5159">
            <v>3.2469399999999999</v>
          </cell>
          <cell r="P5159">
            <v>0.39950597989999997</v>
          </cell>
          <cell r="Q5159">
            <v>2078.4742085429998</v>
          </cell>
          <cell r="R5159">
            <v>0</v>
          </cell>
        </row>
        <row r="5160">
          <cell r="E5160" t="str">
            <v>SHT0012831</v>
          </cell>
          <cell r="F5160" t="str">
            <v>座框右连接板组件</v>
          </cell>
          <cell r="H5160" t="str">
            <v>EA</v>
          </cell>
          <cell r="I5160">
            <v>0</v>
          </cell>
          <cell r="J5160">
            <v>3.2469399999999999</v>
          </cell>
          <cell r="K5160">
            <v>3.2469399999999999</v>
          </cell>
          <cell r="L5160">
            <v>0</v>
          </cell>
          <cell r="M5160">
            <v>589</v>
          </cell>
          <cell r="N5160">
            <v>3.6464459799000002</v>
          </cell>
          <cell r="O5160">
            <v>3.2469399999999999</v>
          </cell>
          <cell r="P5160">
            <v>0.39950597989999997</v>
          </cell>
          <cell r="Q5160">
            <v>2147.7566821610999</v>
          </cell>
          <cell r="R5160">
            <v>0</v>
          </cell>
        </row>
        <row r="5161">
          <cell r="E5161" t="str">
            <v>SHT0012832</v>
          </cell>
          <cell r="F5161" t="str">
            <v>左框旋转支撑</v>
          </cell>
          <cell r="G5161" t="str">
            <v>T5</v>
          </cell>
          <cell r="H5161" t="str">
            <v>EA</v>
          </cell>
          <cell r="I5161">
            <v>0</v>
          </cell>
          <cell r="J5161">
            <v>1.5779000000000001</v>
          </cell>
          <cell r="K5161">
            <v>1.5779000000000001</v>
          </cell>
          <cell r="L5161">
            <v>0</v>
          </cell>
          <cell r="M5161">
            <v>597</v>
          </cell>
          <cell r="N5161">
            <v>1.5049646901</v>
          </cell>
          <cell r="O5161">
            <v>1.5779000000000001</v>
          </cell>
          <cell r="P5161">
            <v>-7.2935309899999995E-2</v>
          </cell>
          <cell r="Q5161">
            <v>898.4639199897</v>
          </cell>
          <cell r="R5161">
            <v>-147</v>
          </cell>
        </row>
        <row r="5162">
          <cell r="E5162" t="str">
            <v>SHT0012833</v>
          </cell>
          <cell r="F5162" t="str">
            <v>右框旋转支撑</v>
          </cell>
          <cell r="G5162" t="str">
            <v>T5</v>
          </cell>
          <cell r="H5162" t="str">
            <v>EA</v>
          </cell>
          <cell r="I5162">
            <v>0</v>
          </cell>
          <cell r="J5162">
            <v>1.5779000000000001</v>
          </cell>
          <cell r="K5162">
            <v>1.5779000000000001</v>
          </cell>
          <cell r="L5162">
            <v>0</v>
          </cell>
          <cell r="M5162">
            <v>597</v>
          </cell>
          <cell r="N5162">
            <v>1.5049646901</v>
          </cell>
          <cell r="O5162">
            <v>1.5779000000000001</v>
          </cell>
          <cell r="P5162">
            <v>-7.2935309899999995E-2</v>
          </cell>
          <cell r="Q5162">
            <v>898.4639199897</v>
          </cell>
          <cell r="R5162">
            <v>-147</v>
          </cell>
        </row>
        <row r="5163">
          <cell r="E5163" t="str">
            <v>SHT0012843</v>
          </cell>
          <cell r="F5163" t="str">
            <v>升降左前固定钣金</v>
          </cell>
          <cell r="G5163" t="str">
            <v>1.3-重汽1.0机械</v>
          </cell>
          <cell r="H5163" t="str">
            <v>EA</v>
          </cell>
          <cell r="I5163">
            <v>175</v>
          </cell>
          <cell r="J5163">
            <v>1.1282012240999999</v>
          </cell>
          <cell r="K5163">
            <v>1.2225999999999999</v>
          </cell>
          <cell r="L5163">
            <v>197.4352142175</v>
          </cell>
          <cell r="M5163">
            <v>0</v>
          </cell>
          <cell r="N5163">
            <v>1.1660877305999999</v>
          </cell>
          <cell r="O5163">
            <v>1.2225999999999999</v>
          </cell>
          <cell r="P5163">
            <v>-5.6512269400000002E-2</v>
          </cell>
          <cell r="Q5163">
            <v>0</v>
          </cell>
          <cell r="R5163">
            <v>0</v>
          </cell>
        </row>
        <row r="5164">
          <cell r="E5164" t="str">
            <v>SHT0012844</v>
          </cell>
          <cell r="F5164" t="str">
            <v>升降左后固定钣金</v>
          </cell>
          <cell r="G5164" t="str">
            <v>1.3-重汽1.0机械</v>
          </cell>
          <cell r="H5164" t="str">
            <v>EA</v>
          </cell>
          <cell r="I5164">
            <v>184</v>
          </cell>
          <cell r="J5164">
            <v>1.2858135005</v>
          </cell>
          <cell r="K5164">
            <v>1.3934</v>
          </cell>
          <cell r="L5164">
            <v>236.589684092</v>
          </cell>
          <cell r="M5164">
            <v>0</v>
          </cell>
          <cell r="N5164">
            <v>1.3289928381</v>
          </cell>
          <cell r="O5164">
            <v>1.3934</v>
          </cell>
          <cell r="P5164">
            <v>-6.4407161899999996E-2</v>
          </cell>
          <cell r="Q5164">
            <v>0</v>
          </cell>
          <cell r="R5164">
            <v>0</v>
          </cell>
        </row>
        <row r="5165">
          <cell r="E5165" t="str">
            <v>SHT0012857</v>
          </cell>
          <cell r="F5165" t="str">
            <v>前升降手柄焊接总成</v>
          </cell>
          <cell r="G5165" t="str">
            <v>1.3-重汽1.0</v>
          </cell>
          <cell r="H5165" t="str">
            <v>EA</v>
          </cell>
          <cell r="I5165">
            <v>55</v>
          </cell>
          <cell r="J5165">
            <v>1.9937768402</v>
          </cell>
          <cell r="K5165">
            <v>2.1606000000000001</v>
          </cell>
          <cell r="L5165">
            <v>109.657726211</v>
          </cell>
          <cell r="M5165">
            <v>0</v>
          </cell>
          <cell r="N5165">
            <v>2.0607305339000002</v>
          </cell>
          <cell r="O5165">
            <v>2.1606000000000001</v>
          </cell>
          <cell r="P5165">
            <v>-9.9869466099999998E-2</v>
          </cell>
          <cell r="Q5165">
            <v>0</v>
          </cell>
          <cell r="R5165">
            <v>0</v>
          </cell>
        </row>
        <row r="5166">
          <cell r="E5166" t="str">
            <v>SHT0012881</v>
          </cell>
          <cell r="F5166" t="str">
            <v>卡板限位塑料件</v>
          </cell>
          <cell r="G5166" t="str">
            <v>5档卡板</v>
          </cell>
          <cell r="H5166" t="str">
            <v>EA</v>
          </cell>
          <cell r="I5166">
            <v>787</v>
          </cell>
          <cell r="J5166">
            <v>0.19747673969999999</v>
          </cell>
          <cell r="K5166">
            <v>0.214</v>
          </cell>
          <cell r="L5166">
            <v>155.4141941439</v>
          </cell>
          <cell r="M5166">
            <v>1600</v>
          </cell>
          <cell r="N5166">
            <v>0.20410827279999999</v>
          </cell>
          <cell r="O5166">
            <v>0.214</v>
          </cell>
          <cell r="P5166">
            <v>-9.8917272000000004E-3</v>
          </cell>
          <cell r="Q5166">
            <v>326.57323647999999</v>
          </cell>
          <cell r="R5166">
            <v>-546</v>
          </cell>
        </row>
        <row r="5167">
          <cell r="E5167" t="str">
            <v>SHT0012956</v>
          </cell>
          <cell r="F5167" t="str">
            <v>主驾驶调角器总成</v>
          </cell>
          <cell r="G5167" t="str">
            <v>汕德卡-2.0</v>
          </cell>
          <cell r="H5167" t="str">
            <v>EA</v>
          </cell>
          <cell r="I5167">
            <v>379</v>
          </cell>
          <cell r="J5167">
            <v>70.132802031400004</v>
          </cell>
          <cell r="K5167">
            <v>75.321583538300004</v>
          </cell>
          <cell r="L5167">
            <v>26580.331969900599</v>
          </cell>
          <cell r="M5167">
            <v>100</v>
          </cell>
          <cell r="N5167">
            <v>69.140959176300001</v>
          </cell>
          <cell r="O5167">
            <v>75.321583538300004</v>
          </cell>
          <cell r="P5167">
            <v>-6.1806243619999996</v>
          </cell>
          <cell r="Q5167">
            <v>6914.0959176300003</v>
          </cell>
          <cell r="R5167">
            <v>0</v>
          </cell>
        </row>
        <row r="5168">
          <cell r="E5168" t="str">
            <v>SHT0012970</v>
          </cell>
          <cell r="F5168" t="str">
            <v>靠背钢管骨架</v>
          </cell>
          <cell r="G5168" t="str">
            <v>主驾</v>
          </cell>
          <cell r="H5168" t="str">
            <v>EA</v>
          </cell>
          <cell r="I5168">
            <v>317</v>
          </cell>
          <cell r="J5168">
            <v>7.9552192108000002</v>
          </cell>
          <cell r="K5168">
            <v>8.496454</v>
          </cell>
          <cell r="L5168">
            <v>2521.8044898235999</v>
          </cell>
          <cell r="M5168">
            <v>2442</v>
          </cell>
          <cell r="N5168">
            <v>8.2205957495999993</v>
          </cell>
          <cell r="O5168">
            <v>8.496454</v>
          </cell>
          <cell r="P5168">
            <v>-0.2758582504</v>
          </cell>
          <cell r="Q5168">
            <v>20074.6948205232</v>
          </cell>
          <cell r="R5168">
            <v>-2541</v>
          </cell>
        </row>
        <row r="5169">
          <cell r="E5169" t="str">
            <v>SHT0012971</v>
          </cell>
          <cell r="F5169" t="str">
            <v>安全带上悬置固定板总成</v>
          </cell>
          <cell r="G5169" t="str">
            <v>主驾左侧</v>
          </cell>
          <cell r="H5169" t="str">
            <v>EA</v>
          </cell>
          <cell r="I5169">
            <v>1202</v>
          </cell>
          <cell r="J5169">
            <v>5.3154463367</v>
          </cell>
          <cell r="K5169">
            <v>5.7602000000000002</v>
          </cell>
          <cell r="L5169">
            <v>6389.1664967134002</v>
          </cell>
          <cell r="M5169">
            <v>2400</v>
          </cell>
          <cell r="N5169">
            <v>5.4939461359999999</v>
          </cell>
          <cell r="O5169">
            <v>5.7602000000000002</v>
          </cell>
          <cell r="P5169">
            <v>-0.26625386400000001</v>
          </cell>
          <cell r="Q5169">
            <v>13185.470726400001</v>
          </cell>
          <cell r="R5169">
            <v>-2668</v>
          </cell>
        </row>
        <row r="5170">
          <cell r="E5170" t="str">
            <v>SHT0012972</v>
          </cell>
          <cell r="F5170" t="str">
            <v>副驾驶靠背钢管骨架</v>
          </cell>
          <cell r="H5170" t="str">
            <v>EA</v>
          </cell>
          <cell r="I5170">
            <v>400</v>
          </cell>
          <cell r="J5170">
            <v>7.9552192108000002</v>
          </cell>
          <cell r="K5170">
            <v>8.496454</v>
          </cell>
          <cell r="L5170">
            <v>3182.0876843199999</v>
          </cell>
          <cell r="M5170">
            <v>1265</v>
          </cell>
          <cell r="N5170">
            <v>8.496454</v>
          </cell>
          <cell r="O5170">
            <v>8.496454</v>
          </cell>
          <cell r="P5170">
            <v>0</v>
          </cell>
          <cell r="Q5170">
            <v>10748.01431</v>
          </cell>
          <cell r="R5170">
            <v>-1665</v>
          </cell>
        </row>
        <row r="5171">
          <cell r="E5171" t="str">
            <v>SHT0012974</v>
          </cell>
          <cell r="F5171" t="str">
            <v>副驾安全带悬置固定板总成</v>
          </cell>
          <cell r="H5171" t="str">
            <v>EA</v>
          </cell>
          <cell r="I5171">
            <v>484</v>
          </cell>
          <cell r="J5171">
            <v>5.0753367680999997</v>
          </cell>
          <cell r="K5171">
            <v>5.5</v>
          </cell>
          <cell r="L5171">
            <v>2456.4629957604002</v>
          </cell>
          <cell r="M5171">
            <v>1200</v>
          </cell>
          <cell r="N5171">
            <v>5.2457733669</v>
          </cell>
          <cell r="O5171">
            <v>5.5</v>
          </cell>
          <cell r="P5171">
            <v>-0.25422663309999999</v>
          </cell>
          <cell r="Q5171">
            <v>6294.9280402799995</v>
          </cell>
          <cell r="R5171">
            <v>-1267</v>
          </cell>
        </row>
        <row r="5172">
          <cell r="E5172" t="str">
            <v>SHT0012997</v>
          </cell>
          <cell r="F5172" t="str">
            <v>调角器手柄钣金件右</v>
          </cell>
          <cell r="G5172" t="str">
            <v>M3000-S/汕德卡</v>
          </cell>
          <cell r="H5172" t="str">
            <v>EA</v>
          </cell>
          <cell r="I5172">
            <v>3000</v>
          </cell>
          <cell r="J5172">
            <v>0.53494049539999999</v>
          </cell>
          <cell r="K5172">
            <v>0.57969999999999999</v>
          </cell>
          <cell r="L5172">
            <v>1604.8214862</v>
          </cell>
          <cell r="M5172">
            <v>0</v>
          </cell>
          <cell r="N5172">
            <v>0.55290451289999998</v>
          </cell>
          <cell r="O5172">
            <v>0.57969999999999999</v>
          </cell>
          <cell r="P5172">
            <v>-2.6795487100000001E-2</v>
          </cell>
          <cell r="Q5172">
            <v>0</v>
          </cell>
          <cell r="R5172">
            <v>0</v>
          </cell>
        </row>
        <row r="5173">
          <cell r="E5173" t="str">
            <v>SHT0013039</v>
          </cell>
          <cell r="F5173" t="str">
            <v>副驾驶调角器总成</v>
          </cell>
          <cell r="G5173" t="str">
            <v>汕德卡-2.0</v>
          </cell>
          <cell r="H5173" t="str">
            <v>EA</v>
          </cell>
          <cell r="I5173">
            <v>78</v>
          </cell>
          <cell r="J5173">
            <v>59.797570794499997</v>
          </cell>
          <cell r="K5173">
            <v>64.121583538300001</v>
          </cell>
          <cell r="L5173">
            <v>4664.2105219710002</v>
          </cell>
          <cell r="M5173">
            <v>0</v>
          </cell>
          <cell r="N5173">
            <v>58.458657047300001</v>
          </cell>
          <cell r="O5173">
            <v>64.121583538300001</v>
          </cell>
          <cell r="P5173">
            <v>-5.6629264910000003</v>
          </cell>
          <cell r="Q5173">
            <v>0</v>
          </cell>
          <cell r="R5173">
            <v>-40</v>
          </cell>
        </row>
        <row r="5174">
          <cell r="E5174" t="str">
            <v>SHT0013063</v>
          </cell>
          <cell r="F5174" t="str">
            <v>仰角调节机构卷簧</v>
          </cell>
          <cell r="G5174" t="str">
            <v>右侧</v>
          </cell>
          <cell r="H5174" t="str">
            <v>EA</v>
          </cell>
          <cell r="I5174">
            <v>483</v>
          </cell>
          <cell r="J5174">
            <v>4.6139425164999999</v>
          </cell>
          <cell r="K5174">
            <v>5</v>
          </cell>
          <cell r="L5174">
            <v>2228.5342354694999</v>
          </cell>
          <cell r="M5174">
            <v>0</v>
          </cell>
          <cell r="N5174">
            <v>4.7688848789999998</v>
          </cell>
          <cell r="O5174">
            <v>5</v>
          </cell>
          <cell r="P5174">
            <v>-0.23111512100000001</v>
          </cell>
          <cell r="Q5174">
            <v>0</v>
          </cell>
          <cell r="R5174">
            <v>0</v>
          </cell>
        </row>
        <row r="5175">
          <cell r="E5175" t="str">
            <v>SHT0013099</v>
          </cell>
          <cell r="F5175" t="str">
            <v>副驾底座模块化总成</v>
          </cell>
          <cell r="G5175" t="str">
            <v>汕德卡-2.0气弹簧升降</v>
          </cell>
          <cell r="H5175" t="str">
            <v>EA</v>
          </cell>
          <cell r="I5175">
            <v>6</v>
          </cell>
          <cell r="J5175">
            <v>485.5771857803</v>
          </cell>
          <cell r="K5175">
            <v>519.0610020414</v>
          </cell>
          <cell r="L5175">
            <v>2913.4631146818001</v>
          </cell>
          <cell r="M5175">
            <v>0</v>
          </cell>
          <cell r="N5175">
            <v>474.20375332200001</v>
          </cell>
          <cell r="O5175">
            <v>519.0610020414</v>
          </cell>
          <cell r="P5175">
            <v>-44.857248719399998</v>
          </cell>
          <cell r="Q5175">
            <v>0</v>
          </cell>
          <cell r="R5175">
            <v>0</v>
          </cell>
        </row>
        <row r="5176">
          <cell r="E5176" t="str">
            <v>SHT0013120</v>
          </cell>
          <cell r="F5176" t="str">
            <v>扶手旋转轴</v>
          </cell>
          <cell r="G5176" t="str">
            <v>重汽T5-2.0</v>
          </cell>
          <cell r="H5176" t="str">
            <v>EA</v>
          </cell>
          <cell r="I5176">
            <v>28</v>
          </cell>
          <cell r="J5176">
            <v>4.3361831769999997</v>
          </cell>
          <cell r="K5176">
            <v>4.6989999999999998</v>
          </cell>
          <cell r="L5176">
            <v>121.41312895599999</v>
          </cell>
          <cell r="M5176">
            <v>221</v>
          </cell>
          <cell r="N5176">
            <v>4.4817980093000003</v>
          </cell>
          <cell r="O5176">
            <v>4.6989999999999998</v>
          </cell>
          <cell r="P5176">
            <v>-0.21720199070000001</v>
          </cell>
          <cell r="Q5176">
            <v>990.47736005529998</v>
          </cell>
          <cell r="R5176">
            <v>-221</v>
          </cell>
        </row>
        <row r="5177">
          <cell r="E5177" t="str">
            <v>SHT0013123</v>
          </cell>
          <cell r="F5177" t="str">
            <v>仰角拉线总成</v>
          </cell>
          <cell r="H5177" t="str">
            <v>EA</v>
          </cell>
          <cell r="I5177">
            <v>50</v>
          </cell>
          <cell r="J5177">
            <v>4.1248646098000004</v>
          </cell>
          <cell r="K5177">
            <v>4.47</v>
          </cell>
          <cell r="L5177">
            <v>206.24323049</v>
          </cell>
          <cell r="M5177">
            <v>2165</v>
          </cell>
          <cell r="N5177">
            <v>4.2633830817999998</v>
          </cell>
          <cell r="O5177">
            <v>4.47</v>
          </cell>
          <cell r="P5177">
            <v>-0.2066169182</v>
          </cell>
          <cell r="Q5177">
            <v>9230.224372097</v>
          </cell>
          <cell r="R5177">
            <v>-1882</v>
          </cell>
        </row>
        <row r="5178">
          <cell r="E5178" t="str">
            <v>SHT0013129</v>
          </cell>
          <cell r="F5178" t="str">
            <v>防尘罩总成</v>
          </cell>
          <cell r="G5178" t="str">
            <v>M3000-S</v>
          </cell>
          <cell r="H5178" t="str">
            <v>EA</v>
          </cell>
          <cell r="I5178">
            <v>3</v>
          </cell>
          <cell r="J5178">
            <v>32.984613656199997</v>
          </cell>
          <cell r="K5178">
            <v>35.744500000000002</v>
          </cell>
          <cell r="L5178">
            <v>98.953840968600005</v>
          </cell>
          <cell r="M5178">
            <v>8</v>
          </cell>
          <cell r="N5178">
            <v>34.0922811115</v>
          </cell>
          <cell r="O5178">
            <v>35.744500000000002</v>
          </cell>
          <cell r="P5178">
            <v>-1.6522188885</v>
          </cell>
          <cell r="Q5178">
            <v>272.738248892</v>
          </cell>
          <cell r="R5178">
            <v>-3</v>
          </cell>
        </row>
        <row r="5179">
          <cell r="E5179" t="str">
            <v>SHT0013131</v>
          </cell>
          <cell r="F5179" t="str">
            <v>座框前边板焊接分总成</v>
          </cell>
          <cell r="G5179" t="str">
            <v>2.0平台</v>
          </cell>
          <cell r="H5179" t="str">
            <v>EA</v>
          </cell>
          <cell r="I5179">
            <v>633</v>
          </cell>
          <cell r="J5179">
            <v>3.5471990067000001</v>
          </cell>
          <cell r="K5179">
            <v>3.8439999999999999</v>
          </cell>
          <cell r="L5179">
            <v>2245.3769712410999</v>
          </cell>
          <cell r="M5179">
            <v>2402</v>
          </cell>
          <cell r="N5179">
            <v>3.6663186950000002</v>
          </cell>
          <cell r="O5179">
            <v>3.8439999999999999</v>
          </cell>
          <cell r="P5179">
            <v>-0.17768130500000001</v>
          </cell>
          <cell r="Q5179">
            <v>8806.4975053899998</v>
          </cell>
          <cell r="R5179">
            <v>-2440</v>
          </cell>
        </row>
        <row r="5180">
          <cell r="E5180" t="str">
            <v>SHT0013134</v>
          </cell>
          <cell r="F5180" t="str">
            <v>2.0气囊总成</v>
          </cell>
          <cell r="H5180" t="str">
            <v>EA</v>
          </cell>
          <cell r="I5180">
            <v>1478</v>
          </cell>
          <cell r="J5180">
            <v>56.963734308699998</v>
          </cell>
          <cell r="K5180">
            <v>61.73</v>
          </cell>
          <cell r="L5180">
            <v>84192.399308258595</v>
          </cell>
          <cell r="M5180">
            <v>5429</v>
          </cell>
          <cell r="N5180">
            <v>58.876652716099997</v>
          </cell>
          <cell r="O5180">
            <v>61.73</v>
          </cell>
          <cell r="P5180">
            <v>-2.8533472838999998</v>
          </cell>
          <cell r="Q5180">
            <v>319641.34759570699</v>
          </cell>
          <cell r="R5180">
            <v>-5117</v>
          </cell>
        </row>
        <row r="5181">
          <cell r="E5181" t="str">
            <v>SHT0013140</v>
          </cell>
          <cell r="F5181" t="str">
            <v>扶手旋转轴</v>
          </cell>
          <cell r="G5181" t="str">
            <v>L5000</v>
          </cell>
          <cell r="H5181" t="str">
            <v>EA</v>
          </cell>
          <cell r="I5181">
            <v>0</v>
          </cell>
          <cell r="J5181">
            <v>5.5044000000000004</v>
          </cell>
          <cell r="K5181">
            <v>5.5044000000000004</v>
          </cell>
          <cell r="L5181">
            <v>0</v>
          </cell>
          <cell r="M5181">
            <v>730</v>
          </cell>
          <cell r="N5181">
            <v>5.5044000000000004</v>
          </cell>
          <cell r="O5181">
            <v>5.5044000000000004</v>
          </cell>
          <cell r="P5181">
            <v>0</v>
          </cell>
          <cell r="Q5181">
            <v>4018.212</v>
          </cell>
          <cell r="R5181">
            <v>-730</v>
          </cell>
        </row>
        <row r="5182">
          <cell r="E5182" t="str">
            <v>SHT0013142</v>
          </cell>
          <cell r="F5182" t="str">
            <v>扶手支架总成</v>
          </cell>
          <cell r="G5182" t="str">
            <v>L5000电泳件</v>
          </cell>
          <cell r="H5182" t="str">
            <v>EA</v>
          </cell>
          <cell r="I5182">
            <v>1020</v>
          </cell>
          <cell r="J5182">
            <v>11.8795496605</v>
          </cell>
          <cell r="K5182">
            <v>12.6458631426</v>
          </cell>
          <cell r="L5182">
            <v>12117.140653709999</v>
          </cell>
          <cell r="M5182">
            <v>732</v>
          </cell>
          <cell r="N5182">
            <v>12.401999911300001</v>
          </cell>
          <cell r="O5182">
            <v>12.6458631426</v>
          </cell>
          <cell r="P5182">
            <v>-0.24386323130000001</v>
          </cell>
          <cell r="Q5182">
            <v>9078.2639350715999</v>
          </cell>
          <cell r="R5182">
            <v>0</v>
          </cell>
        </row>
        <row r="5183">
          <cell r="E5183" t="str">
            <v>SHT0013143</v>
          </cell>
          <cell r="F5183" t="str">
            <v>连杆铆接轴</v>
          </cell>
          <cell r="G5183" t="str">
            <v>1.3平台</v>
          </cell>
          <cell r="H5183" t="str">
            <v>EA</v>
          </cell>
          <cell r="I5183">
            <v>900</v>
          </cell>
          <cell r="J5183">
            <v>0.50753367680000006</v>
          </cell>
          <cell r="K5183">
            <v>0.55000000000000004</v>
          </cell>
          <cell r="L5183">
            <v>456.78030912000003</v>
          </cell>
          <cell r="M5183">
            <v>2400</v>
          </cell>
          <cell r="N5183">
            <v>0.52457733669999995</v>
          </cell>
          <cell r="O5183">
            <v>0.55000000000000004</v>
          </cell>
          <cell r="P5183">
            <v>-2.5422663299999999E-2</v>
          </cell>
          <cell r="Q5183">
            <v>1258.98560808</v>
          </cell>
          <cell r="R5183">
            <v>-3193</v>
          </cell>
        </row>
        <row r="5184">
          <cell r="E5184" t="str">
            <v>SHT0013145</v>
          </cell>
          <cell r="F5184" t="str">
            <v>前升降拉簧</v>
          </cell>
          <cell r="G5184" t="str">
            <v>1.3平台</v>
          </cell>
          <cell r="H5184" t="str">
            <v>EA</v>
          </cell>
          <cell r="I5184">
            <v>179</v>
          </cell>
          <cell r="J5184">
            <v>1.1911354001000001</v>
          </cell>
          <cell r="K5184">
            <v>1.2907999999999999</v>
          </cell>
          <cell r="L5184">
            <v>213.21323661790001</v>
          </cell>
          <cell r="M5184">
            <v>1501</v>
          </cell>
          <cell r="N5184">
            <v>1.2311353204</v>
          </cell>
          <cell r="O5184">
            <v>1.2907999999999999</v>
          </cell>
          <cell r="P5184">
            <v>-5.9664679599999999E-2</v>
          </cell>
          <cell r="Q5184">
            <v>1847.9341159204</v>
          </cell>
          <cell r="R5184">
            <v>-1512</v>
          </cell>
        </row>
        <row r="5185">
          <cell r="E5185" t="str">
            <v>SHT0013146</v>
          </cell>
          <cell r="F5185" t="str">
            <v>后升降拉簧</v>
          </cell>
          <cell r="G5185" t="str">
            <v>1.3平台</v>
          </cell>
          <cell r="H5185" t="str">
            <v>EA</v>
          </cell>
          <cell r="I5185">
            <v>153</v>
          </cell>
          <cell r="J5185">
            <v>1.615341275</v>
          </cell>
          <cell r="K5185">
            <v>1.7504999999999999</v>
          </cell>
          <cell r="L5185">
            <v>247.14721507499999</v>
          </cell>
          <cell r="M5185">
            <v>1501</v>
          </cell>
          <cell r="N5185">
            <v>1.6695865961</v>
          </cell>
          <cell r="O5185">
            <v>1.7504999999999999</v>
          </cell>
          <cell r="P5185">
            <v>-8.09134039E-2</v>
          </cell>
          <cell r="Q5185">
            <v>2506.0494807461</v>
          </cell>
          <cell r="R5185">
            <v>-1512</v>
          </cell>
        </row>
        <row r="5186">
          <cell r="E5186" t="str">
            <v>SHT0013147</v>
          </cell>
          <cell r="F5186" t="str">
            <v>座框后横管梁</v>
          </cell>
          <cell r="G5186" t="str">
            <v>1.0升级</v>
          </cell>
          <cell r="H5186" t="str">
            <v>EA</v>
          </cell>
          <cell r="I5186">
            <v>296</v>
          </cell>
          <cell r="J5186">
            <v>2.8809059980999998</v>
          </cell>
          <cell r="K5186">
            <v>3.0057567999999999</v>
          </cell>
          <cell r="L5186">
            <v>852.74817543760003</v>
          </cell>
          <cell r="M5186">
            <v>2040</v>
          </cell>
          <cell r="N5186">
            <v>2.9759969216000002</v>
          </cell>
          <cell r="O5186">
            <v>3.0057567999999999</v>
          </cell>
          <cell r="P5186">
            <v>-2.9759878399999998E-2</v>
          </cell>
          <cell r="Q5186">
            <v>6071.0337200639997</v>
          </cell>
          <cell r="R5186">
            <v>-853</v>
          </cell>
        </row>
        <row r="5187">
          <cell r="E5187" t="str">
            <v>SHT0013149</v>
          </cell>
          <cell r="F5187" t="str">
            <v>下框前横梁组件</v>
          </cell>
          <cell r="G5187" t="str">
            <v>1.3平台</v>
          </cell>
          <cell r="H5187" t="str">
            <v>EA</v>
          </cell>
          <cell r="I5187">
            <v>1</v>
          </cell>
          <cell r="J5187">
            <v>2.9576294319</v>
          </cell>
          <cell r="K5187">
            <v>3.2050999999999998</v>
          </cell>
          <cell r="L5187">
            <v>2.9576294319</v>
          </cell>
          <cell r="M5187">
            <v>490</v>
          </cell>
          <cell r="N5187">
            <v>3.2050999999999998</v>
          </cell>
          <cell r="O5187">
            <v>3.2050999999999998</v>
          </cell>
          <cell r="P5187">
            <v>0</v>
          </cell>
          <cell r="Q5187">
            <v>1570.499</v>
          </cell>
          <cell r="R5187">
            <v>-491</v>
          </cell>
        </row>
        <row r="5188">
          <cell r="E5188" t="str">
            <v>SHT0013183</v>
          </cell>
          <cell r="F5188" t="str">
            <v>IGS垫圈</v>
          </cell>
          <cell r="G5188" t="str">
            <v>GTM-0818-010</v>
          </cell>
          <cell r="H5188" t="str">
            <v>EA</v>
          </cell>
          <cell r="I5188">
            <v>746</v>
          </cell>
          <cell r="J5188">
            <v>1.6979308461</v>
          </cell>
          <cell r="K5188">
            <v>1.84</v>
          </cell>
          <cell r="L5188">
            <v>1266.6564111906</v>
          </cell>
          <cell r="M5188">
            <v>0</v>
          </cell>
          <cell r="N5188">
            <v>1.7549496355</v>
          </cell>
          <cell r="O5188">
            <v>1.84</v>
          </cell>
          <cell r="P5188">
            <v>-8.5050364500000003E-2</v>
          </cell>
          <cell r="Q5188">
            <v>0</v>
          </cell>
          <cell r="R5188">
            <v>0</v>
          </cell>
        </row>
        <row r="5189">
          <cell r="E5189" t="str">
            <v>SHT0013231</v>
          </cell>
          <cell r="F5189" t="str">
            <v>主驾底座模块化总成</v>
          </cell>
          <cell r="G5189" t="str">
            <v>汕德卡-2.0</v>
          </cell>
          <cell r="H5189" t="str">
            <v>EA</v>
          </cell>
          <cell r="I5189">
            <v>46</v>
          </cell>
          <cell r="J5189">
            <v>667.36452363599994</v>
          </cell>
          <cell r="K5189">
            <v>716.1500603344</v>
          </cell>
          <cell r="L5189">
            <v>30698.768087256001</v>
          </cell>
          <cell r="M5189">
            <v>0</v>
          </cell>
          <cell r="N5189">
            <v>657.21482046640006</v>
          </cell>
          <cell r="O5189">
            <v>716.1500603344</v>
          </cell>
          <cell r="P5189">
            <v>-58.935239867999996</v>
          </cell>
          <cell r="Q5189">
            <v>0</v>
          </cell>
          <cell r="R5189">
            <v>-8</v>
          </cell>
        </row>
        <row r="5190">
          <cell r="E5190" t="str">
            <v>SHT0013238</v>
          </cell>
          <cell r="F5190" t="str">
            <v>VDC阀上支架总成</v>
          </cell>
          <cell r="G5190" t="str">
            <v>汕德卡</v>
          </cell>
          <cell r="H5190" t="str">
            <v>EA</v>
          </cell>
          <cell r="I5190">
            <v>49</v>
          </cell>
          <cell r="J5190">
            <v>1.0888904339000001</v>
          </cell>
          <cell r="K5190">
            <v>1.18</v>
          </cell>
          <cell r="L5190">
            <v>53.355631261100001</v>
          </cell>
          <cell r="M5190">
            <v>400</v>
          </cell>
          <cell r="N5190">
            <v>1.1254568314</v>
          </cell>
          <cell r="O5190">
            <v>1.18</v>
          </cell>
          <cell r="P5190">
            <v>-5.4543168599999997E-2</v>
          </cell>
          <cell r="Q5190">
            <v>450.18273255999998</v>
          </cell>
          <cell r="R5190">
            <v>-368</v>
          </cell>
        </row>
        <row r="5191">
          <cell r="E5191" t="str">
            <v>SHT0013239</v>
          </cell>
          <cell r="F5191" t="str">
            <v>VDC阀下支架总成</v>
          </cell>
          <cell r="G5191" t="str">
            <v>汕德卡</v>
          </cell>
          <cell r="H5191" t="str">
            <v>EA</v>
          </cell>
          <cell r="I5191">
            <v>12</v>
          </cell>
          <cell r="J5191">
            <v>6.4595195231</v>
          </cell>
          <cell r="K5191">
            <v>7</v>
          </cell>
          <cell r="L5191">
            <v>77.514234277200003</v>
          </cell>
          <cell r="M5191">
            <v>400</v>
          </cell>
          <cell r="N5191">
            <v>6.6764388306000004</v>
          </cell>
          <cell r="O5191">
            <v>7</v>
          </cell>
          <cell r="P5191">
            <v>-0.32356116940000001</v>
          </cell>
          <cell r="Q5191">
            <v>2670.57553224</v>
          </cell>
          <cell r="R5191">
            <v>-368</v>
          </cell>
        </row>
        <row r="5192">
          <cell r="E5192" t="str">
            <v>SHT0013256</v>
          </cell>
          <cell r="F5192" t="str">
            <v>防尘罩</v>
          </cell>
          <cell r="H5192" t="str">
            <v>EA</v>
          </cell>
          <cell r="I5192">
            <v>3300</v>
          </cell>
          <cell r="J5192">
            <v>43.371059655099998</v>
          </cell>
          <cell r="K5192">
            <v>47</v>
          </cell>
          <cell r="L5192">
            <v>143124.49686183</v>
          </cell>
          <cell r="M5192">
            <v>4023</v>
          </cell>
          <cell r="N5192">
            <v>44.827517862599997</v>
          </cell>
          <cell r="O5192">
            <v>47</v>
          </cell>
          <cell r="P5192">
            <v>-2.1724821373999998</v>
          </cell>
          <cell r="Q5192">
            <v>180341.10436124</v>
          </cell>
          <cell r="R5192">
            <v>-4034</v>
          </cell>
        </row>
        <row r="5193">
          <cell r="E5193" t="str">
            <v>SHT0013257</v>
          </cell>
          <cell r="F5193" t="str">
            <v>扶手安装支架</v>
          </cell>
          <cell r="G5193" t="str">
            <v>L5000</v>
          </cell>
          <cell r="H5193" t="str">
            <v>EA</v>
          </cell>
          <cell r="I5193">
            <v>578</v>
          </cell>
          <cell r="J5193">
            <v>5.3453522484000002</v>
          </cell>
          <cell r="K5193">
            <v>5.7648000000000001</v>
          </cell>
          <cell r="L5193">
            <v>3089.6135995752002</v>
          </cell>
          <cell r="M5193">
            <v>1001</v>
          </cell>
          <cell r="N5193">
            <v>5.5244602088999999</v>
          </cell>
          <cell r="O5193">
            <v>5.7648000000000001</v>
          </cell>
          <cell r="P5193">
            <v>-0.24033979110000001</v>
          </cell>
          <cell r="Q5193">
            <v>5529.9846691088997</v>
          </cell>
          <cell r="R5193">
            <v>-731</v>
          </cell>
        </row>
        <row r="5194">
          <cell r="E5194" t="str">
            <v>SHT0013262</v>
          </cell>
          <cell r="F5194" t="str">
            <v>副驾底座模块化总成</v>
          </cell>
          <cell r="G5194" t="str">
            <v>汕德卡-2.0</v>
          </cell>
          <cell r="H5194" t="str">
            <v>EA</v>
          </cell>
          <cell r="I5194">
            <v>20</v>
          </cell>
          <cell r="J5194">
            <v>675.89535219139998</v>
          </cell>
          <cell r="K5194">
            <v>725.3041928033</v>
          </cell>
          <cell r="L5194">
            <v>13517.907043828</v>
          </cell>
          <cell r="M5194">
            <v>0</v>
          </cell>
          <cell r="N5194">
            <v>666.02357407839997</v>
          </cell>
          <cell r="O5194">
            <v>725.3041928033</v>
          </cell>
          <cell r="P5194">
            <v>-59.280618724900002</v>
          </cell>
          <cell r="Q5194">
            <v>0</v>
          </cell>
          <cell r="R5194">
            <v>0</v>
          </cell>
        </row>
        <row r="5195">
          <cell r="E5195" t="str">
            <v>SHT0013272</v>
          </cell>
          <cell r="F5195" t="str">
            <v>主驾升降调节机构总成</v>
          </cell>
          <cell r="G5195" t="str">
            <v>黑色手柄</v>
          </cell>
          <cell r="H5195" t="str">
            <v>EA</v>
          </cell>
          <cell r="I5195">
            <v>-5</v>
          </cell>
          <cell r="J5195">
            <v>0</v>
          </cell>
          <cell r="K5195">
            <v>0</v>
          </cell>
          <cell r="L5195">
            <v>0</v>
          </cell>
          <cell r="M5195">
            <v>0</v>
          </cell>
          <cell r="N5195">
            <v>0</v>
          </cell>
          <cell r="O5195">
            <v>0</v>
          </cell>
          <cell r="P5195">
            <v>0</v>
          </cell>
          <cell r="Q5195">
            <v>0</v>
          </cell>
          <cell r="R5195">
            <v>-2</v>
          </cell>
        </row>
        <row r="5196">
          <cell r="E5196" t="str">
            <v>SHT0013282</v>
          </cell>
          <cell r="F5196" t="str">
            <v>主驾靠背焊接总成电泳</v>
          </cell>
          <cell r="G5196" t="str">
            <v>汕德卡-2.0右扶手</v>
          </cell>
          <cell r="H5196" t="str">
            <v>EA</v>
          </cell>
          <cell r="I5196">
            <v>158</v>
          </cell>
          <cell r="J5196">
            <v>53.431437715199998</v>
          </cell>
          <cell r="K5196">
            <v>55.705547977599998</v>
          </cell>
          <cell r="L5196">
            <v>8442.1671590015994</v>
          </cell>
          <cell r="M5196">
            <v>202</v>
          </cell>
          <cell r="N5196">
            <v>58.003032759299998</v>
          </cell>
          <cell r="O5196">
            <v>55.705547977599998</v>
          </cell>
          <cell r="P5196">
            <v>2.2974847817000001</v>
          </cell>
          <cell r="Q5196">
            <v>11716.6126173786</v>
          </cell>
          <cell r="R5196">
            <v>-220</v>
          </cell>
        </row>
        <row r="5197">
          <cell r="E5197" t="str">
            <v>SHT0013292</v>
          </cell>
          <cell r="F5197" t="str">
            <v>装车小接头总成</v>
          </cell>
          <cell r="G5197" t="str">
            <v>H4</v>
          </cell>
          <cell r="H5197" t="str">
            <v>EA</v>
          </cell>
          <cell r="I5197">
            <v>-461</v>
          </cell>
          <cell r="J5197">
            <v>4.4017011607000001</v>
          </cell>
          <cell r="K5197">
            <v>4.7699999999999996</v>
          </cell>
          <cell r="L5197">
            <v>-2029.1842350827001</v>
          </cell>
          <cell r="M5197">
            <v>0</v>
          </cell>
          <cell r="N5197">
            <v>4.5495161745999999</v>
          </cell>
          <cell r="O5197">
            <v>4.7699999999999996</v>
          </cell>
          <cell r="P5197">
            <v>-0.2204838254</v>
          </cell>
          <cell r="Q5197">
            <v>0</v>
          </cell>
          <cell r="R5197">
            <v>-2</v>
          </cell>
        </row>
        <row r="5198">
          <cell r="E5198" t="str">
            <v>SHT0013298</v>
          </cell>
          <cell r="F5198" t="str">
            <v>1.0升级平台气囊总成</v>
          </cell>
          <cell r="G5198" t="str">
            <v>1.3平台</v>
          </cell>
          <cell r="H5198" t="str">
            <v>EA</v>
          </cell>
          <cell r="I5198">
            <v>138</v>
          </cell>
          <cell r="J5198">
            <v>39.615310446700001</v>
          </cell>
          <cell r="K5198">
            <v>42.93</v>
          </cell>
          <cell r="L5198">
            <v>5466.9128416446001</v>
          </cell>
          <cell r="M5198">
            <v>800</v>
          </cell>
          <cell r="N5198">
            <v>40.945645571100002</v>
          </cell>
          <cell r="O5198">
            <v>42.93</v>
          </cell>
          <cell r="P5198">
            <v>-1.9843544288999999</v>
          </cell>
          <cell r="Q5198">
            <v>32756.516456879999</v>
          </cell>
          <cell r="R5198">
            <v>-593</v>
          </cell>
        </row>
        <row r="5199">
          <cell r="E5199" t="str">
            <v>SHT0013301</v>
          </cell>
          <cell r="F5199" t="str">
            <v>座框左边板总成</v>
          </cell>
          <cell r="G5199" t="str">
            <v>重汽T5-2.0副驾翻折</v>
          </cell>
          <cell r="H5199" t="str">
            <v>EA</v>
          </cell>
          <cell r="I5199">
            <v>1698</v>
          </cell>
          <cell r="J5199">
            <v>3.7599918666000001</v>
          </cell>
          <cell r="K5199">
            <v>4.0127839999999999</v>
          </cell>
          <cell r="L5199">
            <v>6384.4661894868004</v>
          </cell>
          <cell r="M5199">
            <v>0</v>
          </cell>
          <cell r="N5199">
            <v>0.74334941580000002</v>
          </cell>
          <cell r="O5199">
            <v>4.0127839999999999</v>
          </cell>
          <cell r="P5199">
            <v>-3.2694345841999999</v>
          </cell>
          <cell r="Q5199">
            <v>0</v>
          </cell>
          <cell r="R5199">
            <v>-1070</v>
          </cell>
        </row>
        <row r="5200">
          <cell r="E5200" t="str">
            <v>SHT0013303</v>
          </cell>
          <cell r="F5200" t="str">
            <v>座框右边板总成</v>
          </cell>
          <cell r="G5200" t="str">
            <v>重汽T5-2.0副驾翻折</v>
          </cell>
          <cell r="H5200" t="str">
            <v>EA</v>
          </cell>
          <cell r="I5200">
            <v>1697</v>
          </cell>
          <cell r="J5200">
            <v>3.7599918666000001</v>
          </cell>
          <cell r="K5200">
            <v>4.0127839999999999</v>
          </cell>
          <cell r="L5200">
            <v>6380.7061976202003</v>
          </cell>
          <cell r="M5200">
            <v>0</v>
          </cell>
          <cell r="N5200">
            <v>0.74334941580000002</v>
          </cell>
          <cell r="O5200">
            <v>4.0127839999999999</v>
          </cell>
          <cell r="P5200">
            <v>-3.2694345841999999</v>
          </cell>
          <cell r="Q5200">
            <v>0</v>
          </cell>
          <cell r="R5200">
            <v>-1070</v>
          </cell>
        </row>
        <row r="5201">
          <cell r="E5201" t="str">
            <v>SHT0013305</v>
          </cell>
          <cell r="F5201" t="str">
            <v>座框横管梁</v>
          </cell>
          <cell r="G5201" t="str">
            <v>重汽T5-2.0翻折</v>
          </cell>
          <cell r="H5201" t="str">
            <v>EA</v>
          </cell>
          <cell r="I5201">
            <v>26</v>
          </cell>
          <cell r="J5201">
            <v>2.4150220778999998</v>
          </cell>
          <cell r="K5201">
            <v>2.5962352000000002</v>
          </cell>
          <cell r="L5201">
            <v>62.790574025399998</v>
          </cell>
          <cell r="M5201">
            <v>0</v>
          </cell>
          <cell r="N5201">
            <v>2.5564515653000002</v>
          </cell>
          <cell r="O5201">
            <v>2.5962352000000002</v>
          </cell>
          <cell r="P5201">
            <v>-3.9783634700000001E-2</v>
          </cell>
          <cell r="Q5201">
            <v>0</v>
          </cell>
          <cell r="R5201">
            <v>0</v>
          </cell>
        </row>
        <row r="5202">
          <cell r="E5202" t="str">
            <v>SHT0013309</v>
          </cell>
          <cell r="F5202" t="str">
            <v>翻转限位钣金安装轴</v>
          </cell>
          <cell r="H5202" t="str">
            <v>EA</v>
          </cell>
          <cell r="I5202">
            <v>118</v>
          </cell>
          <cell r="J5202">
            <v>0.89012179030000005</v>
          </cell>
          <cell r="K5202">
            <v>0.96460000000000001</v>
          </cell>
          <cell r="L5202">
            <v>105.0343712554</v>
          </cell>
          <cell r="M5202">
            <v>100</v>
          </cell>
          <cell r="N5202">
            <v>0.92001327089999996</v>
          </cell>
          <cell r="O5202">
            <v>0.96460000000000001</v>
          </cell>
          <cell r="P5202">
            <v>-4.45867291E-2</v>
          </cell>
          <cell r="Q5202">
            <v>92.001327090000004</v>
          </cell>
          <cell r="R5202">
            <v>-102</v>
          </cell>
        </row>
        <row r="5203">
          <cell r="E5203" t="str">
            <v>SHT0013311</v>
          </cell>
          <cell r="F5203" t="str">
            <v>调角器右上连接板总成</v>
          </cell>
          <cell r="G5203" t="str">
            <v>重汽T5-2.0翻折</v>
          </cell>
          <cell r="H5203" t="str">
            <v>EA</v>
          </cell>
          <cell r="I5203">
            <v>0</v>
          </cell>
          <cell r="J5203">
            <v>3.4</v>
          </cell>
          <cell r="K5203">
            <v>3.4</v>
          </cell>
          <cell r="L5203">
            <v>0</v>
          </cell>
          <cell r="M5203">
            <v>100</v>
          </cell>
          <cell r="N5203">
            <v>3.2428417177000002</v>
          </cell>
          <cell r="O5203">
            <v>3.4</v>
          </cell>
          <cell r="P5203">
            <v>-0.15715828230000001</v>
          </cell>
          <cell r="Q5203">
            <v>324.28417177</v>
          </cell>
          <cell r="R5203">
            <v>0</v>
          </cell>
        </row>
        <row r="5204">
          <cell r="E5204" t="str">
            <v>SHT0013313</v>
          </cell>
          <cell r="F5204" t="str">
            <v>左支撑板焊接总成</v>
          </cell>
          <cell r="G5204" t="str">
            <v>重汽T5-2.0翻折</v>
          </cell>
          <cell r="H5204" t="str">
            <v>EA</v>
          </cell>
          <cell r="I5204">
            <v>132</v>
          </cell>
          <cell r="J5204">
            <v>7.4067619217000003</v>
          </cell>
          <cell r="K5204">
            <v>8.0265000000000004</v>
          </cell>
          <cell r="L5204">
            <v>977.69257366440002</v>
          </cell>
          <cell r="M5204">
            <v>0</v>
          </cell>
          <cell r="N5204">
            <v>7.6554908962999999</v>
          </cell>
          <cell r="O5204">
            <v>8.0265000000000004</v>
          </cell>
          <cell r="P5204">
            <v>-0.37100910370000001</v>
          </cell>
          <cell r="Q5204">
            <v>0</v>
          </cell>
          <cell r="R5204">
            <v>0</v>
          </cell>
        </row>
        <row r="5205">
          <cell r="E5205" t="str">
            <v>SHT0013319</v>
          </cell>
          <cell r="F5205" t="str">
            <v>调角器左上连接板总成</v>
          </cell>
          <cell r="G5205" t="str">
            <v>重汽T5-2.0翻折</v>
          </cell>
          <cell r="H5205" t="str">
            <v>EA</v>
          </cell>
          <cell r="I5205">
            <v>0</v>
          </cell>
          <cell r="J5205">
            <v>3.9750000000000001</v>
          </cell>
          <cell r="K5205">
            <v>3.9750000000000001</v>
          </cell>
          <cell r="L5205">
            <v>0</v>
          </cell>
          <cell r="M5205">
            <v>100</v>
          </cell>
          <cell r="N5205">
            <v>3.7912634787999999</v>
          </cell>
          <cell r="O5205">
            <v>3.9750000000000001</v>
          </cell>
          <cell r="P5205">
            <v>-0.1837365212</v>
          </cell>
          <cell r="Q5205">
            <v>379.12634788000003</v>
          </cell>
          <cell r="R5205">
            <v>0</v>
          </cell>
        </row>
        <row r="5206">
          <cell r="E5206" t="str">
            <v>SHT0013323</v>
          </cell>
          <cell r="F5206" t="str">
            <v>座框主管</v>
          </cell>
          <cell r="G5206" t="str">
            <v>重汽T5-2.0翻折</v>
          </cell>
          <cell r="H5206" t="str">
            <v>EA</v>
          </cell>
          <cell r="I5206">
            <v>26</v>
          </cell>
          <cell r="J5206">
            <v>8.4528006785999992</v>
          </cell>
          <cell r="K5206">
            <v>9.1392064000000008</v>
          </cell>
          <cell r="L5206">
            <v>219.77281764360001</v>
          </cell>
          <cell r="M5206">
            <v>0</v>
          </cell>
          <cell r="N5206">
            <v>8.9583933823000006</v>
          </cell>
          <cell r="O5206">
            <v>9.1392064000000008</v>
          </cell>
          <cell r="P5206">
            <v>-0.18081301769999999</v>
          </cell>
          <cell r="Q5206">
            <v>0</v>
          </cell>
          <cell r="R5206">
            <v>0</v>
          </cell>
        </row>
        <row r="5207">
          <cell r="E5207" t="str">
            <v>SHT0013330</v>
          </cell>
          <cell r="F5207" t="str">
            <v>副驾驶调角器总成</v>
          </cell>
          <cell r="G5207" t="str">
            <v>重汽T5-2.0翻折</v>
          </cell>
          <cell r="H5207" t="str">
            <v>EA</v>
          </cell>
          <cell r="I5207">
            <v>664</v>
          </cell>
          <cell r="J5207">
            <v>69.188018038099997</v>
          </cell>
          <cell r="K5207">
            <v>74.142421089600006</v>
          </cell>
          <cell r="L5207">
            <v>45940.843977298398</v>
          </cell>
          <cell r="M5207">
            <v>102</v>
          </cell>
          <cell r="N5207">
            <v>68.004607575400001</v>
          </cell>
          <cell r="O5207">
            <v>74.142421089600006</v>
          </cell>
          <cell r="P5207">
            <v>-6.1378135142000003</v>
          </cell>
          <cell r="Q5207">
            <v>6936.4699726908002</v>
          </cell>
          <cell r="R5207">
            <v>-292</v>
          </cell>
        </row>
        <row r="5208">
          <cell r="E5208" t="str">
            <v>SHT0013338</v>
          </cell>
          <cell r="F5208" t="str">
            <v>主边调角器总成</v>
          </cell>
          <cell r="G5208" t="str">
            <v>M3000-S新罩壳</v>
          </cell>
          <cell r="H5208" t="str">
            <v>EA</v>
          </cell>
          <cell r="I5208">
            <v>2822</v>
          </cell>
          <cell r="J5208">
            <v>38.298240967600002</v>
          </cell>
          <cell r="K5208">
            <v>40.8233632528</v>
          </cell>
          <cell r="L5208">
            <v>108077.636010567</v>
          </cell>
          <cell r="M5208">
            <v>779</v>
          </cell>
          <cell r="N5208">
            <v>39.7991424099</v>
          </cell>
          <cell r="O5208">
            <v>40.8233632528</v>
          </cell>
          <cell r="P5208">
            <v>-1.0242208428999999</v>
          </cell>
          <cell r="Q5208">
            <v>31003.531937312098</v>
          </cell>
          <cell r="R5208">
            <v>-462</v>
          </cell>
        </row>
        <row r="5209">
          <cell r="E5209" t="str">
            <v>SHT0013368</v>
          </cell>
          <cell r="F5209" t="str">
            <v>左侧支架</v>
          </cell>
          <cell r="G5209" t="str">
            <v>M3000-S</v>
          </cell>
          <cell r="H5209" t="str">
            <v>EA</v>
          </cell>
          <cell r="I5209">
            <v>2</v>
          </cell>
          <cell r="J5209">
            <v>3.3404943819000001</v>
          </cell>
          <cell r="K5209">
            <v>3.62</v>
          </cell>
          <cell r="L5209">
            <v>6.6809887638000003</v>
          </cell>
          <cell r="M5209">
            <v>0</v>
          </cell>
          <cell r="N5209">
            <v>3.4526726524</v>
          </cell>
          <cell r="O5209">
            <v>3.62</v>
          </cell>
          <cell r="P5209">
            <v>-0.16732734760000001</v>
          </cell>
          <cell r="Q5209">
            <v>0</v>
          </cell>
          <cell r="R5209">
            <v>0</v>
          </cell>
        </row>
        <row r="5210">
          <cell r="E5210" t="str">
            <v>SHT0013388</v>
          </cell>
          <cell r="F5210" t="str">
            <v>后升降长连杆</v>
          </cell>
          <cell r="G5210" t="str">
            <v>1.3平台</v>
          </cell>
          <cell r="H5210" t="str">
            <v>EA</v>
          </cell>
          <cell r="I5210">
            <v>895</v>
          </cell>
          <cell r="J5210">
            <v>2.0974059891999999</v>
          </cell>
          <cell r="K5210">
            <v>2.2728999999999999</v>
          </cell>
          <cell r="L5210">
            <v>1877.178360334</v>
          </cell>
          <cell r="M5210">
            <v>2400</v>
          </cell>
          <cell r="N5210">
            <v>2.1678396883</v>
          </cell>
          <cell r="O5210">
            <v>2.2728999999999999</v>
          </cell>
          <cell r="P5210">
            <v>-0.10506031170000001</v>
          </cell>
          <cell r="Q5210">
            <v>5202.8152519200003</v>
          </cell>
          <cell r="R5210">
            <v>-3193</v>
          </cell>
        </row>
        <row r="5211">
          <cell r="E5211" t="str">
            <v>SHT0013389</v>
          </cell>
          <cell r="F5211" t="str">
            <v>后升降短连杆</v>
          </cell>
          <cell r="G5211" t="str">
            <v>1.3平台</v>
          </cell>
          <cell r="H5211" t="str">
            <v>EA</v>
          </cell>
          <cell r="I5211">
            <v>720</v>
          </cell>
          <cell r="J5211">
            <v>1.2220488148999999</v>
          </cell>
          <cell r="K5211">
            <v>1.3243</v>
          </cell>
          <cell r="L5211">
            <v>879.875146728</v>
          </cell>
          <cell r="M5211">
            <v>4000</v>
          </cell>
          <cell r="N5211">
            <v>1.2630868491</v>
          </cell>
          <cell r="O5211">
            <v>1.3243</v>
          </cell>
          <cell r="P5211">
            <v>-6.1213150899999999E-2</v>
          </cell>
          <cell r="Q5211">
            <v>5052.3473964000004</v>
          </cell>
          <cell r="R5211">
            <v>-3681</v>
          </cell>
        </row>
        <row r="5212">
          <cell r="E5212" t="str">
            <v>SHT0013390</v>
          </cell>
          <cell r="F5212" t="str">
            <v>后右连杆绞架总成</v>
          </cell>
          <cell r="G5212" t="str">
            <v>1.3平台</v>
          </cell>
          <cell r="H5212" t="str">
            <v>EA</v>
          </cell>
          <cell r="I5212">
            <v>0</v>
          </cell>
          <cell r="J5212">
            <v>4.3532400000000004</v>
          </cell>
          <cell r="K5212">
            <v>4.3532400000000004</v>
          </cell>
          <cell r="L5212">
            <v>0</v>
          </cell>
          <cell r="M5212">
            <v>1634</v>
          </cell>
          <cell r="N5212">
            <v>4.1729214411999997</v>
          </cell>
          <cell r="O5212">
            <v>4.3532400000000004</v>
          </cell>
          <cell r="P5212">
            <v>-0.1803185588</v>
          </cell>
          <cell r="Q5212">
            <v>6818.5536349207996</v>
          </cell>
          <cell r="R5212">
            <v>-1356</v>
          </cell>
        </row>
        <row r="5213">
          <cell r="E5213" t="str">
            <v>SHT0013391</v>
          </cell>
          <cell r="F5213" t="str">
            <v>后左连杆绞架总成</v>
          </cell>
          <cell r="G5213" t="str">
            <v>1.3平台</v>
          </cell>
          <cell r="H5213" t="str">
            <v>EA</v>
          </cell>
          <cell r="I5213">
            <v>0</v>
          </cell>
          <cell r="J5213">
            <v>4.3532400000000004</v>
          </cell>
          <cell r="K5213">
            <v>4.3532400000000004</v>
          </cell>
          <cell r="L5213">
            <v>0</v>
          </cell>
          <cell r="M5213">
            <v>1559</v>
          </cell>
          <cell r="N5213">
            <v>4.1729214411999997</v>
          </cell>
          <cell r="O5213">
            <v>4.3532400000000004</v>
          </cell>
          <cell r="P5213">
            <v>-0.1803185588</v>
          </cell>
          <cell r="Q5213">
            <v>6505.5845268308003</v>
          </cell>
          <cell r="R5213">
            <v>-1552</v>
          </cell>
        </row>
        <row r="5214">
          <cell r="E5214" t="str">
            <v>SHT0013392</v>
          </cell>
          <cell r="F5214" t="str">
            <v>升降调节左侧组件</v>
          </cell>
          <cell r="G5214" t="str">
            <v>1.3平台</v>
          </cell>
          <cell r="H5214" t="str">
            <v>EA</v>
          </cell>
          <cell r="I5214">
            <v>66</v>
          </cell>
          <cell r="J5214">
            <v>8.0651715187999997</v>
          </cell>
          <cell r="K5214">
            <v>8.74</v>
          </cell>
          <cell r="L5214">
            <v>532.30132024080001</v>
          </cell>
          <cell r="M5214">
            <v>1990</v>
          </cell>
          <cell r="N5214">
            <v>8.3360107684999996</v>
          </cell>
          <cell r="O5214">
            <v>8.74</v>
          </cell>
          <cell r="P5214">
            <v>-0.40398923149999999</v>
          </cell>
          <cell r="Q5214">
            <v>16588.661429315001</v>
          </cell>
          <cell r="R5214">
            <v>-1608</v>
          </cell>
        </row>
        <row r="5215">
          <cell r="E5215" t="str">
            <v>SHT0013393</v>
          </cell>
          <cell r="F5215" t="str">
            <v>升降调节右前侧组件</v>
          </cell>
          <cell r="G5215" t="str">
            <v>1.3平台</v>
          </cell>
          <cell r="H5215" t="str">
            <v>EA</v>
          </cell>
          <cell r="I5215">
            <v>74</v>
          </cell>
          <cell r="J5215">
            <v>9.9467372771000004</v>
          </cell>
          <cell r="K5215">
            <v>10.779</v>
          </cell>
          <cell r="L5215">
            <v>736.05855850540001</v>
          </cell>
          <cell r="M5215">
            <v>1000</v>
          </cell>
          <cell r="N5215">
            <v>10.280762022099999</v>
          </cell>
          <cell r="O5215">
            <v>10.779</v>
          </cell>
          <cell r="P5215">
            <v>-0.49823797790000002</v>
          </cell>
          <cell r="Q5215">
            <v>10280.7620221</v>
          </cell>
          <cell r="R5215">
            <v>-809</v>
          </cell>
        </row>
        <row r="5216">
          <cell r="E5216" t="str">
            <v>SHT0013420</v>
          </cell>
          <cell r="F5216" t="str">
            <v>升降调节右后侧组件</v>
          </cell>
          <cell r="G5216" t="str">
            <v>1.3平台</v>
          </cell>
          <cell r="H5216" t="str">
            <v>EA</v>
          </cell>
          <cell r="I5216">
            <v>68</v>
          </cell>
          <cell r="J5216">
            <v>10.2240352223</v>
          </cell>
          <cell r="K5216">
            <v>11.079499999999999</v>
          </cell>
          <cell r="L5216">
            <v>695.23439511640004</v>
          </cell>
          <cell r="M5216">
            <v>1000</v>
          </cell>
          <cell r="N5216">
            <v>10.567372003399999</v>
          </cell>
          <cell r="O5216">
            <v>11.079499999999999</v>
          </cell>
          <cell r="P5216">
            <v>-0.51212799659999997</v>
          </cell>
          <cell r="Q5216">
            <v>10567.3720034</v>
          </cell>
          <cell r="R5216">
            <v>-809</v>
          </cell>
        </row>
        <row r="5217">
          <cell r="E5217" t="str">
            <v>SHT0013503</v>
          </cell>
          <cell r="F5217" t="str">
            <v>司机靠背骨架焊接总成</v>
          </cell>
          <cell r="G5217" t="str">
            <v>H4A吊环</v>
          </cell>
          <cell r="H5217" t="str">
            <v>EA</v>
          </cell>
          <cell r="I5217">
            <v>100</v>
          </cell>
          <cell r="J5217">
            <v>41.5911488323</v>
          </cell>
          <cell r="K5217">
            <v>43.8803336804</v>
          </cell>
          <cell r="L5217">
            <v>4159.1148832299996</v>
          </cell>
          <cell r="M5217">
            <v>0</v>
          </cell>
          <cell r="N5217">
            <v>43.047130219800003</v>
          </cell>
          <cell r="O5217">
            <v>43.8803336804</v>
          </cell>
          <cell r="P5217">
            <v>-0.83320346059999995</v>
          </cell>
          <cell r="Q5217">
            <v>0</v>
          </cell>
          <cell r="R5217">
            <v>0</v>
          </cell>
        </row>
        <row r="5218">
          <cell r="E5218" t="str">
            <v>SHT0013655</v>
          </cell>
          <cell r="F5218" t="str">
            <v>VDC阀气路总成</v>
          </cell>
          <cell r="G5218" t="str">
            <v>汕德卡2.2</v>
          </cell>
          <cell r="H5218" t="str">
            <v>EA</v>
          </cell>
          <cell r="I5218">
            <v>179</v>
          </cell>
          <cell r="J5218">
            <v>54.379926499500002</v>
          </cell>
          <cell r="K5218">
            <v>58.93</v>
          </cell>
          <cell r="L5218">
            <v>9734.0068434104996</v>
          </cell>
          <cell r="M5218">
            <v>0</v>
          </cell>
          <cell r="N5218">
            <v>56.2060771839</v>
          </cell>
          <cell r="O5218">
            <v>58.93</v>
          </cell>
          <cell r="P5218">
            <v>-2.7239228161</v>
          </cell>
          <cell r="Q5218">
            <v>0</v>
          </cell>
          <cell r="R5218">
            <v>0</v>
          </cell>
        </row>
        <row r="5219">
          <cell r="E5219" t="str">
            <v>SHT0013662</v>
          </cell>
          <cell r="F5219" t="str">
            <v>副驾气囊总成</v>
          </cell>
          <cell r="G5219" t="str">
            <v>汕德卡2.0</v>
          </cell>
          <cell r="H5219" t="str">
            <v>EA</v>
          </cell>
          <cell r="I5219">
            <v>682</v>
          </cell>
          <cell r="J5219">
            <v>58.864678625499998</v>
          </cell>
          <cell r="K5219">
            <v>63.79</v>
          </cell>
          <cell r="L5219">
            <v>40145.710822590998</v>
          </cell>
          <cell r="M5219">
            <v>600</v>
          </cell>
          <cell r="N5219">
            <v>60.841433286300003</v>
          </cell>
          <cell r="O5219">
            <v>63.79</v>
          </cell>
          <cell r="P5219">
            <v>-2.9485667137</v>
          </cell>
          <cell r="Q5219">
            <v>36504.859971780003</v>
          </cell>
          <cell r="R5219">
            <v>-205</v>
          </cell>
        </row>
        <row r="5220">
          <cell r="E5220" t="str">
            <v>SHT0013700</v>
          </cell>
          <cell r="F5220" t="str">
            <v>升降右前固定钣金</v>
          </cell>
          <cell r="G5220" t="str">
            <v>1.3-重汽1.0机械</v>
          </cell>
          <cell r="H5220" t="str">
            <v>EA</v>
          </cell>
          <cell r="I5220">
            <v>172</v>
          </cell>
          <cell r="J5220">
            <v>1.1282012240999999</v>
          </cell>
          <cell r="K5220">
            <v>1.2225999999999999</v>
          </cell>
          <cell r="L5220">
            <v>194.05061054519999</v>
          </cell>
          <cell r="M5220">
            <v>0</v>
          </cell>
          <cell r="N5220">
            <v>1.1660877305999999</v>
          </cell>
          <cell r="O5220">
            <v>1.2225999999999999</v>
          </cell>
          <cell r="P5220">
            <v>-5.6512269400000002E-2</v>
          </cell>
          <cell r="Q5220">
            <v>0</v>
          </cell>
          <cell r="R5220">
            <v>0</v>
          </cell>
        </row>
        <row r="5221">
          <cell r="E5221" t="str">
            <v>SHT0013701</v>
          </cell>
          <cell r="F5221" t="str">
            <v>副驾升降器总成</v>
          </cell>
          <cell r="G5221" t="str">
            <v>1.3-X5000</v>
          </cell>
          <cell r="H5221" t="str">
            <v>EA</v>
          </cell>
          <cell r="I5221">
            <v>370</v>
          </cell>
          <cell r="J5221">
            <v>200.14584032069999</v>
          </cell>
          <cell r="K5221">
            <v>209.6976989222</v>
          </cell>
          <cell r="L5221">
            <v>74053.960918658995</v>
          </cell>
          <cell r="M5221">
            <v>0</v>
          </cell>
          <cell r="N5221">
            <v>209.2997022127</v>
          </cell>
          <cell r="O5221">
            <v>209.6976989222</v>
          </cell>
          <cell r="P5221">
            <v>-0.39799670949999999</v>
          </cell>
          <cell r="Q5221">
            <v>0</v>
          </cell>
          <cell r="R5221">
            <v>-270</v>
          </cell>
        </row>
        <row r="5222">
          <cell r="E5222" t="str">
            <v>SHT0013705</v>
          </cell>
          <cell r="F5222" t="str">
            <v>仰角凸轮钣金</v>
          </cell>
          <cell r="G5222" t="str">
            <v>H6</v>
          </cell>
          <cell r="H5222" t="str">
            <v>EA</v>
          </cell>
          <cell r="I5222">
            <v>33</v>
          </cell>
          <cell r="J5222">
            <v>1.1811692841999999</v>
          </cell>
          <cell r="K5222">
            <v>1.28</v>
          </cell>
          <cell r="L5222">
            <v>38.978586378599999</v>
          </cell>
          <cell r="M5222">
            <v>201</v>
          </cell>
          <cell r="N5222">
            <v>1.220834529</v>
          </cell>
          <cell r="O5222">
            <v>1.28</v>
          </cell>
          <cell r="P5222">
            <v>-5.9165470999999997E-2</v>
          </cell>
          <cell r="Q5222">
            <v>245.387740329</v>
          </cell>
          <cell r="R5222">
            <v>-199</v>
          </cell>
        </row>
        <row r="5223">
          <cell r="E5223" t="str">
            <v>SHT0013733</v>
          </cell>
          <cell r="F5223" t="str">
            <v>上限位缓冲块</v>
          </cell>
          <cell r="G5223" t="str">
            <v>汕德卡2.0</v>
          </cell>
          <cell r="H5223" t="str">
            <v>EA</v>
          </cell>
          <cell r="I5223">
            <v>5864</v>
          </cell>
          <cell r="J5223">
            <v>0.3506596313</v>
          </cell>
          <cell r="K5223">
            <v>0.38</v>
          </cell>
          <cell r="L5223">
            <v>2056.2680779431998</v>
          </cell>
          <cell r="M5223">
            <v>0</v>
          </cell>
          <cell r="N5223">
            <v>0.3624352508</v>
          </cell>
          <cell r="O5223">
            <v>0.38</v>
          </cell>
          <cell r="P5223">
            <v>-1.75647492E-2</v>
          </cell>
          <cell r="Q5223">
            <v>0</v>
          </cell>
          <cell r="R5223">
            <v>-413</v>
          </cell>
        </row>
        <row r="5224">
          <cell r="E5224" t="str">
            <v>SHT0013752</v>
          </cell>
          <cell r="F5224" t="str">
            <v>X5000副驾左侧边板组件</v>
          </cell>
          <cell r="G5224" t="str">
            <v>1.3平台</v>
          </cell>
          <cell r="H5224" t="str">
            <v>EA</v>
          </cell>
          <cell r="I5224">
            <v>120</v>
          </cell>
          <cell r="J5224">
            <v>7.1184827933000001</v>
          </cell>
          <cell r="K5224">
            <v>7.7141000000000002</v>
          </cell>
          <cell r="L5224">
            <v>854.21793519599998</v>
          </cell>
          <cell r="M5224">
            <v>0</v>
          </cell>
          <cell r="N5224">
            <v>7.3575309689999999</v>
          </cell>
          <cell r="O5224">
            <v>7.7141000000000002</v>
          </cell>
          <cell r="P5224">
            <v>-0.35656903099999998</v>
          </cell>
          <cell r="Q5224">
            <v>0</v>
          </cell>
          <cell r="R5224">
            <v>0</v>
          </cell>
        </row>
        <row r="5225">
          <cell r="E5225" t="str">
            <v>SHT0013753</v>
          </cell>
          <cell r="F5225" t="str">
            <v>X5000副驾右侧边板组件</v>
          </cell>
          <cell r="G5225" t="str">
            <v>1.3平台</v>
          </cell>
          <cell r="H5225" t="str">
            <v>EA</v>
          </cell>
          <cell r="I5225">
            <v>126</v>
          </cell>
          <cell r="J5225">
            <v>6.8416462423000004</v>
          </cell>
          <cell r="K5225">
            <v>7.4141000000000004</v>
          </cell>
          <cell r="L5225">
            <v>862.04742652979996</v>
          </cell>
          <cell r="M5225">
            <v>0</v>
          </cell>
          <cell r="N5225">
            <v>7.0713978762999998</v>
          </cell>
          <cell r="O5225">
            <v>7.4141000000000004</v>
          </cell>
          <cell r="P5225">
            <v>-0.34270212370000003</v>
          </cell>
          <cell r="Q5225">
            <v>0</v>
          </cell>
          <cell r="R5225">
            <v>0</v>
          </cell>
        </row>
        <row r="5226">
          <cell r="E5226" t="str">
            <v>SHT0013803</v>
          </cell>
          <cell r="F5226" t="str">
            <v>主驾靠背骨架装配总成</v>
          </cell>
          <cell r="G5226" t="str">
            <v>H4A吊环右扶手</v>
          </cell>
          <cell r="H5226" t="str">
            <v>EA</v>
          </cell>
          <cell r="I5226">
            <v>20770</v>
          </cell>
          <cell r="J5226">
            <v>68.993013135699996</v>
          </cell>
          <cell r="K5226">
            <v>73.4160609212</v>
          </cell>
          <cell r="L5226">
            <v>1432984.8828284901</v>
          </cell>
          <cell r="M5226">
            <v>1021</v>
          </cell>
          <cell r="N5226">
            <v>76.869510509199998</v>
          </cell>
          <cell r="O5226">
            <v>73.4160609212</v>
          </cell>
          <cell r="P5226">
            <v>3.4534495879999998</v>
          </cell>
          <cell r="Q5226">
            <v>78483.770229893198</v>
          </cell>
          <cell r="R5226">
            <v>-2</v>
          </cell>
        </row>
        <row r="5227">
          <cell r="E5227" t="str">
            <v>SHT0013818</v>
          </cell>
          <cell r="F5227" t="str">
            <v>防尘罩前支架</v>
          </cell>
          <cell r="G5227" t="str">
            <v>M3000S</v>
          </cell>
          <cell r="H5227" t="str">
            <v>EA</v>
          </cell>
          <cell r="I5227">
            <v>70</v>
          </cell>
          <cell r="J5227">
            <v>4.6139425164999999</v>
          </cell>
          <cell r="K5227">
            <v>5</v>
          </cell>
          <cell r="L5227">
            <v>322.97597615500001</v>
          </cell>
          <cell r="M5227">
            <v>5932</v>
          </cell>
          <cell r="N5227">
            <v>4.7688848789999998</v>
          </cell>
          <cell r="O5227">
            <v>5</v>
          </cell>
          <cell r="P5227">
            <v>-0.23111512100000001</v>
          </cell>
          <cell r="Q5227">
            <v>28289.025102227999</v>
          </cell>
          <cell r="R5227">
            <v>-5754</v>
          </cell>
        </row>
        <row r="5228">
          <cell r="E5228" t="str">
            <v>SHT0013819</v>
          </cell>
          <cell r="F5228" t="str">
            <v>防尘罩侧支架</v>
          </cell>
          <cell r="G5228" t="str">
            <v>M3000S</v>
          </cell>
          <cell r="H5228" t="str">
            <v>EA</v>
          </cell>
          <cell r="I5228">
            <v>158</v>
          </cell>
          <cell r="J5228">
            <v>4.6139425164999999</v>
          </cell>
          <cell r="K5228">
            <v>5</v>
          </cell>
          <cell r="L5228">
            <v>729.00291760699997</v>
          </cell>
          <cell r="M5228">
            <v>6222</v>
          </cell>
          <cell r="N5228">
            <v>4.7688848789999998</v>
          </cell>
          <cell r="O5228">
            <v>5</v>
          </cell>
          <cell r="P5228">
            <v>-0.23111512100000001</v>
          </cell>
          <cell r="Q5228">
            <v>29672.001717137999</v>
          </cell>
          <cell r="R5228">
            <v>-5856</v>
          </cell>
        </row>
        <row r="5229">
          <cell r="E5229" t="str">
            <v>SHT0013822</v>
          </cell>
          <cell r="F5229" t="str">
            <v>防尘罩前支架</v>
          </cell>
          <cell r="G5229" t="str">
            <v>汕德卡重汽</v>
          </cell>
          <cell r="H5229" t="str">
            <v>EA</v>
          </cell>
          <cell r="I5229">
            <v>0</v>
          </cell>
          <cell r="J5229">
            <v>4.5114000000000001</v>
          </cell>
          <cell r="K5229">
            <v>4.5114000000000001</v>
          </cell>
          <cell r="L5229">
            <v>0</v>
          </cell>
          <cell r="M5229">
            <v>2</v>
          </cell>
          <cell r="N5229">
            <v>4.5114000000000001</v>
          </cell>
          <cell r="O5229">
            <v>4.5114000000000001</v>
          </cell>
          <cell r="P5229">
            <v>0</v>
          </cell>
          <cell r="Q5229">
            <v>9.0228000000000002</v>
          </cell>
          <cell r="R5229">
            <v>-2</v>
          </cell>
        </row>
        <row r="5230">
          <cell r="E5230" t="str">
            <v>SHT0013841</v>
          </cell>
          <cell r="F5230" t="str">
            <v>气管支架</v>
          </cell>
          <cell r="G5230" t="str">
            <v>汕德卡VDC</v>
          </cell>
          <cell r="H5230" t="str">
            <v>EA</v>
          </cell>
          <cell r="I5230">
            <v>57</v>
          </cell>
          <cell r="J5230">
            <v>1.3841827549000001</v>
          </cell>
          <cell r="K5230">
            <v>1.5</v>
          </cell>
          <cell r="L5230">
            <v>78.898417029300006</v>
          </cell>
          <cell r="M5230">
            <v>600</v>
          </cell>
          <cell r="N5230">
            <v>1.4306654637</v>
          </cell>
          <cell r="O5230">
            <v>1.5</v>
          </cell>
          <cell r="P5230">
            <v>-6.9334536299999999E-2</v>
          </cell>
          <cell r="Q5230">
            <v>858.39927822000004</v>
          </cell>
          <cell r="R5230">
            <v>-600</v>
          </cell>
        </row>
        <row r="5231">
          <cell r="E5231" t="str">
            <v>SHT0013855</v>
          </cell>
          <cell r="F5231" t="str">
            <v>驾驶员上安全带导向钢丝</v>
          </cell>
          <cell r="H5231" t="str">
            <v>EA</v>
          </cell>
          <cell r="I5231">
            <v>2776</v>
          </cell>
          <cell r="J5231">
            <v>1.0184816711</v>
          </cell>
          <cell r="K5231">
            <v>1.1036999999999999</v>
          </cell>
          <cell r="L5231">
            <v>2827.3051189736002</v>
          </cell>
          <cell r="M5231">
            <v>599</v>
          </cell>
          <cell r="N5231">
            <v>1.0526836481999999</v>
          </cell>
          <cell r="O5231">
            <v>1.1036999999999999</v>
          </cell>
          <cell r="P5231">
            <v>-5.1016351799999998E-2</v>
          </cell>
          <cell r="Q5231">
            <v>630.55750527179998</v>
          </cell>
          <cell r="R5231">
            <v>-2668</v>
          </cell>
        </row>
        <row r="5232">
          <cell r="E5232" t="str">
            <v>SHT0013856</v>
          </cell>
          <cell r="F5232" t="str">
            <v>驾驶员中间安全带导向钢丝</v>
          </cell>
          <cell r="H5232" t="str">
            <v>EA</v>
          </cell>
          <cell r="I5232">
            <v>839</v>
          </cell>
          <cell r="J5232">
            <v>0.70980891670000001</v>
          </cell>
          <cell r="K5232">
            <v>0.76919999999999999</v>
          </cell>
          <cell r="L5232">
            <v>595.52968111129996</v>
          </cell>
          <cell r="M5232">
            <v>1380</v>
          </cell>
          <cell r="N5232">
            <v>0.73364524980000001</v>
          </cell>
          <cell r="O5232">
            <v>0.76919999999999999</v>
          </cell>
          <cell r="P5232">
            <v>-3.5554750199999999E-2</v>
          </cell>
          <cell r="Q5232">
            <v>1012.430444724</v>
          </cell>
          <cell r="R5232">
            <v>-1647</v>
          </cell>
        </row>
        <row r="5233">
          <cell r="E5233" t="str">
            <v>SHT0013858</v>
          </cell>
          <cell r="F5233" t="str">
            <v>副驾上安全带导向钢丝</v>
          </cell>
          <cell r="H5233" t="str">
            <v>EA</v>
          </cell>
          <cell r="I5233">
            <v>4438</v>
          </cell>
          <cell r="J5233">
            <v>1.0184816711</v>
          </cell>
          <cell r="K5233">
            <v>1.1036999999999999</v>
          </cell>
          <cell r="L5233">
            <v>4520.0216563417998</v>
          </cell>
          <cell r="M5233">
            <v>560</v>
          </cell>
          <cell r="N5233">
            <v>1.0526836481999999</v>
          </cell>
          <cell r="O5233">
            <v>1.1036999999999999</v>
          </cell>
          <cell r="P5233">
            <v>-5.1016351799999998E-2</v>
          </cell>
          <cell r="Q5233">
            <v>589.50284299199996</v>
          </cell>
          <cell r="R5233">
            <v>-1267</v>
          </cell>
        </row>
        <row r="5234">
          <cell r="E5234" t="str">
            <v>SHT0013859</v>
          </cell>
          <cell r="F5234" t="str">
            <v>副驾中间安全带导向钢丝</v>
          </cell>
          <cell r="H5234" t="str">
            <v>EA</v>
          </cell>
          <cell r="I5234">
            <v>1438</v>
          </cell>
          <cell r="J5234">
            <v>0.70980891670000001</v>
          </cell>
          <cell r="K5234">
            <v>0.76919999999999999</v>
          </cell>
          <cell r="L5234">
            <v>1020.7052222146</v>
          </cell>
          <cell r="M5234">
            <v>600</v>
          </cell>
          <cell r="N5234">
            <v>0.73364524980000001</v>
          </cell>
          <cell r="O5234">
            <v>0.76919999999999999</v>
          </cell>
          <cell r="P5234">
            <v>-3.5554750199999999E-2</v>
          </cell>
          <cell r="Q5234">
            <v>440.18714987999999</v>
          </cell>
          <cell r="R5234">
            <v>-1267</v>
          </cell>
        </row>
        <row r="5235">
          <cell r="E5235" t="str">
            <v>SHT0013862</v>
          </cell>
          <cell r="F5235" t="str">
            <v>升降左后固定钣金</v>
          </cell>
          <cell r="G5235" t="str">
            <v>1.3平台</v>
          </cell>
          <cell r="H5235" t="str">
            <v>EA</v>
          </cell>
          <cell r="I5235">
            <v>20</v>
          </cell>
          <cell r="J5235">
            <v>1.3306610217999999</v>
          </cell>
          <cell r="K5235">
            <v>1.4419999999999999</v>
          </cell>
          <cell r="L5235">
            <v>26.613220435999999</v>
          </cell>
          <cell r="M5235">
            <v>1050</v>
          </cell>
          <cell r="N5235">
            <v>1.3753463990999999</v>
          </cell>
          <cell r="O5235">
            <v>1.4419999999999999</v>
          </cell>
          <cell r="P5235">
            <v>-6.6653600899999998E-2</v>
          </cell>
          <cell r="Q5235">
            <v>1444.113719055</v>
          </cell>
          <cell r="R5235">
            <v>-628</v>
          </cell>
        </row>
        <row r="5236">
          <cell r="E5236" t="str">
            <v>SHT0013864</v>
          </cell>
          <cell r="F5236" t="str">
            <v>升降右后固定钣金</v>
          </cell>
          <cell r="G5236" t="str">
            <v>1.3平台</v>
          </cell>
          <cell r="H5236" t="str">
            <v>EA</v>
          </cell>
          <cell r="I5236">
            <v>29</v>
          </cell>
          <cell r="J5236">
            <v>1.3306610217999999</v>
          </cell>
          <cell r="K5236">
            <v>1.4419999999999999</v>
          </cell>
          <cell r="L5236">
            <v>38.589169632199997</v>
          </cell>
          <cell r="M5236">
            <v>1100</v>
          </cell>
          <cell r="N5236">
            <v>1.3753463990999999</v>
          </cell>
          <cell r="O5236">
            <v>1.4419999999999999</v>
          </cell>
          <cell r="P5236">
            <v>-6.6653600899999998E-2</v>
          </cell>
          <cell r="Q5236">
            <v>1512.88103901</v>
          </cell>
          <cell r="R5236">
            <v>-628</v>
          </cell>
        </row>
        <row r="5237">
          <cell r="E5237" t="str">
            <v>SHT0013865</v>
          </cell>
          <cell r="F5237" t="str">
            <v>升降左前固定钣金</v>
          </cell>
          <cell r="G5237" t="str">
            <v>1.3平台</v>
          </cell>
          <cell r="H5237" t="str">
            <v>EA</v>
          </cell>
          <cell r="I5237">
            <v>0</v>
          </cell>
          <cell r="J5237">
            <v>0.77</v>
          </cell>
          <cell r="K5237">
            <v>0.77</v>
          </cell>
          <cell r="L5237">
            <v>0</v>
          </cell>
          <cell r="M5237">
            <v>604</v>
          </cell>
          <cell r="N5237">
            <v>0.73440827139999998</v>
          </cell>
          <cell r="O5237">
            <v>0.77</v>
          </cell>
          <cell r="P5237">
            <v>-3.5591728599999997E-2</v>
          </cell>
          <cell r="Q5237">
            <v>443.5825959256</v>
          </cell>
          <cell r="R5237">
            <v>-429</v>
          </cell>
        </row>
        <row r="5238">
          <cell r="E5238" t="str">
            <v>SHT0013866</v>
          </cell>
          <cell r="F5238" t="str">
            <v>升降右前固定钣金</v>
          </cell>
          <cell r="G5238" t="str">
            <v>1.3平台</v>
          </cell>
          <cell r="H5238" t="str">
            <v>EA</v>
          </cell>
          <cell r="I5238">
            <v>80</v>
          </cell>
          <cell r="J5238">
            <v>0.71054714750000003</v>
          </cell>
          <cell r="K5238">
            <v>0.77</v>
          </cell>
          <cell r="L5238">
            <v>56.843771799999999</v>
          </cell>
          <cell r="M5238">
            <v>900</v>
          </cell>
          <cell r="N5238">
            <v>0.73440827139999998</v>
          </cell>
          <cell r="O5238">
            <v>0.77</v>
          </cell>
          <cell r="P5238">
            <v>-3.5591728599999997E-2</v>
          </cell>
          <cell r="Q5238">
            <v>660.96744425999998</v>
          </cell>
          <cell r="R5238">
            <v>-509</v>
          </cell>
        </row>
        <row r="5239">
          <cell r="E5239" t="str">
            <v>SHT0013867</v>
          </cell>
          <cell r="F5239" t="str">
            <v>副驾调角器总成</v>
          </cell>
          <cell r="G5239" t="str">
            <v>X5000</v>
          </cell>
          <cell r="H5239" t="str">
            <v>EA</v>
          </cell>
          <cell r="I5239">
            <v>200</v>
          </cell>
          <cell r="J5239">
            <v>60.343849969899999</v>
          </cell>
          <cell r="K5239">
            <v>64.698040325600005</v>
          </cell>
          <cell r="L5239">
            <v>12068.76999398</v>
          </cell>
          <cell r="M5239">
            <v>0</v>
          </cell>
          <cell r="N5239">
            <v>63.084439379899997</v>
          </cell>
          <cell r="O5239">
            <v>64.698040325600005</v>
          </cell>
          <cell r="P5239">
            <v>-1.6136009457</v>
          </cell>
          <cell r="Q5239">
            <v>0</v>
          </cell>
          <cell r="R5239">
            <v>0</v>
          </cell>
        </row>
        <row r="5240">
          <cell r="E5240" t="str">
            <v>SHT0013907</v>
          </cell>
          <cell r="F5240" t="str">
            <v>防护波纹管</v>
          </cell>
          <cell r="G5240" t="str">
            <v>黑色Φ20*80</v>
          </cell>
          <cell r="H5240" t="str">
            <v>EA</v>
          </cell>
          <cell r="I5240">
            <v>63754</v>
          </cell>
          <cell r="J5240">
            <v>8.4896542300000002E-2</v>
          </cell>
          <cell r="K5240">
            <v>9.1999999999999998E-2</v>
          </cell>
          <cell r="L5240">
            <v>5412.4941577942</v>
          </cell>
          <cell r="M5240">
            <v>20000</v>
          </cell>
          <cell r="N5240">
            <v>8.7747481799999999E-2</v>
          </cell>
          <cell r="O5240">
            <v>9.1999999999999998E-2</v>
          </cell>
          <cell r="P5240">
            <v>-4.2525182000000003E-3</v>
          </cell>
          <cell r="Q5240">
            <v>1754.9496360000001</v>
          </cell>
          <cell r="R5240">
            <v>-2464</v>
          </cell>
        </row>
        <row r="5241">
          <cell r="E5241" t="str">
            <v>SHT0013914</v>
          </cell>
          <cell r="F5241" t="str">
            <v>右侧调角器解锁把手</v>
          </cell>
          <cell r="G5241" t="str">
            <v>X5000副驾</v>
          </cell>
          <cell r="H5241" t="str">
            <v>EA</v>
          </cell>
          <cell r="I5241">
            <v>300</v>
          </cell>
          <cell r="J5241">
            <v>0.70131926249999998</v>
          </cell>
          <cell r="K5241">
            <v>0.76</v>
          </cell>
          <cell r="L5241">
            <v>210.39577875000001</v>
          </cell>
          <cell r="M5241">
            <v>0</v>
          </cell>
          <cell r="N5241">
            <v>0.72487050159999999</v>
          </cell>
          <cell r="O5241">
            <v>0.76</v>
          </cell>
          <cell r="P5241">
            <v>-3.51294984E-2</v>
          </cell>
          <cell r="Q5241">
            <v>0</v>
          </cell>
          <cell r="R5241">
            <v>0</v>
          </cell>
        </row>
        <row r="5242">
          <cell r="E5242" t="str">
            <v>SHT0013923</v>
          </cell>
          <cell r="F5242" t="str">
            <v>驾驶员靠背焊接总成</v>
          </cell>
          <cell r="G5242" t="str">
            <v>X3000一体式电泳件</v>
          </cell>
          <cell r="H5242" t="str">
            <v>EA</v>
          </cell>
          <cell r="I5242">
            <v>0</v>
          </cell>
          <cell r="J5242">
            <v>60.124292315600002</v>
          </cell>
          <cell r="K5242">
            <v>60.124292315600002</v>
          </cell>
          <cell r="L5242">
            <v>0</v>
          </cell>
          <cell r="M5242">
            <v>10</v>
          </cell>
          <cell r="N5242">
            <v>54.611839363500003</v>
          </cell>
          <cell r="O5242">
            <v>60.124292315600002</v>
          </cell>
          <cell r="P5242">
            <v>-5.5124529521000003</v>
          </cell>
          <cell r="Q5242">
            <v>546.11839363499996</v>
          </cell>
          <cell r="R5242">
            <v>0</v>
          </cell>
        </row>
        <row r="5243">
          <cell r="E5243" t="str">
            <v>SHT0013929</v>
          </cell>
          <cell r="F5243" t="str">
            <v>副驾靠背骨架焊接总成</v>
          </cell>
          <cell r="G5243" t="str">
            <v>X3000一体式电泳件</v>
          </cell>
          <cell r="H5243" t="str">
            <v>EA</v>
          </cell>
          <cell r="I5243">
            <v>0</v>
          </cell>
          <cell r="J5243">
            <v>59.594892315599999</v>
          </cell>
          <cell r="K5243">
            <v>59.594892315599999</v>
          </cell>
          <cell r="L5243">
            <v>0</v>
          </cell>
          <cell r="M5243">
            <v>10</v>
          </cell>
          <cell r="N5243">
            <v>53.049889092199997</v>
          </cell>
          <cell r="O5243">
            <v>59.594892315599999</v>
          </cell>
          <cell r="P5243">
            <v>-6.5450032234000002</v>
          </cell>
          <cell r="Q5243">
            <v>530.49889092199999</v>
          </cell>
          <cell r="R5243">
            <v>0</v>
          </cell>
        </row>
        <row r="5244">
          <cell r="E5244" t="str">
            <v>SHT0013932</v>
          </cell>
          <cell r="F5244" t="str">
            <v>座椅下限位缓冲块</v>
          </cell>
          <cell r="G5244" t="str">
            <v>H6</v>
          </cell>
          <cell r="H5244" t="str">
            <v>EA</v>
          </cell>
          <cell r="I5244">
            <v>2108</v>
          </cell>
          <cell r="J5244">
            <v>2.1593250977</v>
          </cell>
          <cell r="K5244">
            <v>2.34</v>
          </cell>
          <cell r="L5244">
            <v>4551.8573059516002</v>
          </cell>
          <cell r="M5244">
            <v>0</v>
          </cell>
          <cell r="N5244">
            <v>2.2318381234000002</v>
          </cell>
          <cell r="O5244">
            <v>2.34</v>
          </cell>
          <cell r="P5244">
            <v>-0.1081618766</v>
          </cell>
          <cell r="Q5244">
            <v>0</v>
          </cell>
          <cell r="R5244">
            <v>-400</v>
          </cell>
        </row>
        <row r="5245">
          <cell r="E5245" t="str">
            <v>SHT0013976</v>
          </cell>
          <cell r="F5245" t="str">
            <v>底座模块化总成</v>
          </cell>
          <cell r="G5245" t="str">
            <v>H4-2.2</v>
          </cell>
          <cell r="H5245" t="str">
            <v>EA</v>
          </cell>
          <cell r="I5245">
            <v>3698</v>
          </cell>
          <cell r="J5245">
            <v>675.40663793010003</v>
          </cell>
          <cell r="K5245">
            <v>725.91139844010002</v>
          </cell>
          <cell r="L5245">
            <v>2497653.7470655101</v>
          </cell>
          <cell r="M5245">
            <v>200</v>
          </cell>
          <cell r="N5245">
            <v>664.74050926669997</v>
          </cell>
          <cell r="O5245">
            <v>725.91139844010002</v>
          </cell>
          <cell r="P5245">
            <v>-61.170889173399999</v>
          </cell>
          <cell r="Q5245">
            <v>132948.10185333999</v>
          </cell>
          <cell r="R5245">
            <v>0</v>
          </cell>
        </row>
        <row r="5246">
          <cell r="E5246" t="str">
            <v>SHT0013980</v>
          </cell>
          <cell r="F5246" t="str">
            <v>驾驶员调角器总成</v>
          </cell>
          <cell r="G5246" t="str">
            <v>H4-2.2</v>
          </cell>
          <cell r="H5246" t="str">
            <v>EA</v>
          </cell>
          <cell r="I5246">
            <v>3745</v>
          </cell>
          <cell r="J5246">
            <v>65.196346936300003</v>
          </cell>
          <cell r="K5246">
            <v>69.956568599999997</v>
          </cell>
          <cell r="L5246">
            <v>244160.319276444</v>
          </cell>
          <cell r="M5246">
            <v>300</v>
          </cell>
          <cell r="N5246">
            <v>67.884203876300006</v>
          </cell>
          <cell r="O5246">
            <v>69.956568599999997</v>
          </cell>
          <cell r="P5246">
            <v>-2.0723647236999998</v>
          </cell>
          <cell r="Q5246">
            <v>20365.261162890001</v>
          </cell>
          <cell r="R5246">
            <v>-4</v>
          </cell>
        </row>
        <row r="5247">
          <cell r="E5247" t="str">
            <v>SHT0013987</v>
          </cell>
          <cell r="F5247" t="str">
            <v>下限位缓冲块</v>
          </cell>
          <cell r="G5247" t="str">
            <v>汕德卡VDC</v>
          </cell>
          <cell r="H5247" t="str">
            <v>EA</v>
          </cell>
          <cell r="I5247">
            <v>252</v>
          </cell>
          <cell r="J5247">
            <v>0.57166747780000005</v>
          </cell>
          <cell r="K5247">
            <v>0.61950000000000005</v>
          </cell>
          <cell r="L5247">
            <v>144.06020440559999</v>
          </cell>
          <cell r="M5247">
            <v>497</v>
          </cell>
          <cell r="N5247">
            <v>0.59086483649999999</v>
          </cell>
          <cell r="O5247">
            <v>0.61950000000000005</v>
          </cell>
          <cell r="P5247">
            <v>-2.8635163500000001E-2</v>
          </cell>
          <cell r="Q5247">
            <v>293.65982374049997</v>
          </cell>
          <cell r="R5247">
            <v>-412</v>
          </cell>
        </row>
        <row r="5248">
          <cell r="E5248" t="str">
            <v>SHT0013995</v>
          </cell>
          <cell r="F5248" t="str">
            <v>座椅上限位缓冲块</v>
          </cell>
          <cell r="G5248" t="str">
            <v>H6</v>
          </cell>
          <cell r="H5248" t="str">
            <v>EA</v>
          </cell>
          <cell r="I5248">
            <v>2024</v>
          </cell>
          <cell r="J5248">
            <v>2.0670462474</v>
          </cell>
          <cell r="K5248">
            <v>2.2400000000000002</v>
          </cell>
          <cell r="L5248">
            <v>4183.7016047376001</v>
          </cell>
          <cell r="M5248">
            <v>8</v>
          </cell>
          <cell r="N5248">
            <v>2.1364604258000002</v>
          </cell>
          <cell r="O5248">
            <v>2.2400000000000002</v>
          </cell>
          <cell r="P5248">
            <v>-0.1035395742</v>
          </cell>
          <cell r="Q5248">
            <v>17.091683406400001</v>
          </cell>
          <cell r="R5248">
            <v>-398</v>
          </cell>
        </row>
        <row r="5249">
          <cell r="E5249" t="str">
            <v>SHT0014013</v>
          </cell>
          <cell r="F5249" t="str">
            <v>H4装车接头总成</v>
          </cell>
          <cell r="H5249" t="str">
            <v>EA</v>
          </cell>
          <cell r="I5249">
            <v>-49</v>
          </cell>
          <cell r="J5249">
            <v>9.3017081133000001</v>
          </cell>
          <cell r="K5249">
            <v>10.08</v>
          </cell>
          <cell r="L5249">
            <v>-455.78369755170002</v>
          </cell>
          <cell r="M5249">
            <v>0</v>
          </cell>
          <cell r="N5249">
            <v>9.6140719161000003</v>
          </cell>
          <cell r="O5249">
            <v>10.08</v>
          </cell>
          <cell r="P5249">
            <v>-0.46592808390000001</v>
          </cell>
          <cell r="Q5249">
            <v>0</v>
          </cell>
          <cell r="R5249">
            <v>-8</v>
          </cell>
        </row>
        <row r="5250">
          <cell r="E5250" t="str">
            <v>SHT0014098</v>
          </cell>
          <cell r="F5250" t="str">
            <v>底座上连接方管2</v>
          </cell>
          <cell r="G5250" t="str">
            <v>H6副驾</v>
          </cell>
          <cell r="H5250" t="str">
            <v>EA</v>
          </cell>
          <cell r="I5250">
            <v>342</v>
          </cell>
          <cell r="J5250">
            <v>2.9029548801999998</v>
          </cell>
          <cell r="K5250">
            <v>3.1451058500000002</v>
          </cell>
          <cell r="L5250">
            <v>992.81056902839998</v>
          </cell>
          <cell r="M5250">
            <v>0</v>
          </cell>
          <cell r="N5250">
            <v>3.0004293879000001</v>
          </cell>
          <cell r="O5250">
            <v>3.1451058500000002</v>
          </cell>
          <cell r="P5250">
            <v>-0.14467646209999999</v>
          </cell>
          <cell r="Q5250">
            <v>0</v>
          </cell>
          <cell r="R5250">
            <v>-50</v>
          </cell>
        </row>
        <row r="5251">
          <cell r="E5251" t="str">
            <v>SHT0014099</v>
          </cell>
          <cell r="F5251" t="str">
            <v>左侧立板加强板</v>
          </cell>
          <cell r="G5251" t="str">
            <v>H6副驾底座</v>
          </cell>
          <cell r="H5251" t="str">
            <v>EA</v>
          </cell>
          <cell r="I5251">
            <v>155</v>
          </cell>
          <cell r="J5251">
            <v>4.6443945371000002</v>
          </cell>
          <cell r="K5251">
            <v>5.0330000000000004</v>
          </cell>
          <cell r="L5251">
            <v>719.88115325050001</v>
          </cell>
          <cell r="M5251">
            <v>0</v>
          </cell>
          <cell r="N5251">
            <v>4.8003595191999997</v>
          </cell>
          <cell r="O5251">
            <v>5.0330000000000004</v>
          </cell>
          <cell r="P5251">
            <v>-0.23264048079999999</v>
          </cell>
          <cell r="Q5251">
            <v>0</v>
          </cell>
          <cell r="R5251">
            <v>-50</v>
          </cell>
        </row>
        <row r="5252">
          <cell r="E5252" t="str">
            <v>SHT0014100</v>
          </cell>
          <cell r="F5252" t="str">
            <v>右侧立板加强板</v>
          </cell>
          <cell r="G5252" t="str">
            <v>H6副驾底座</v>
          </cell>
          <cell r="H5252" t="str">
            <v>EA</v>
          </cell>
          <cell r="I5252">
            <v>176</v>
          </cell>
          <cell r="J5252">
            <v>4.6443945371000002</v>
          </cell>
          <cell r="K5252">
            <v>5.0330000000000004</v>
          </cell>
          <cell r="L5252">
            <v>817.41343852959994</v>
          </cell>
          <cell r="M5252">
            <v>0</v>
          </cell>
          <cell r="N5252">
            <v>4.8003595191999997</v>
          </cell>
          <cell r="O5252">
            <v>5.0330000000000004</v>
          </cell>
          <cell r="P5252">
            <v>-0.23264048079999999</v>
          </cell>
          <cell r="Q5252">
            <v>0</v>
          </cell>
          <cell r="R5252">
            <v>-50</v>
          </cell>
        </row>
        <row r="5253">
          <cell r="E5253" t="str">
            <v>SHT0014169</v>
          </cell>
          <cell r="F5253" t="str">
            <v>VDC阀气路总成</v>
          </cell>
          <cell r="G5253" t="str">
            <v>H4-2.2</v>
          </cell>
          <cell r="H5253" t="str">
            <v>EA</v>
          </cell>
          <cell r="I5253">
            <v>167</v>
          </cell>
          <cell r="J5253">
            <v>41.460887453300003</v>
          </cell>
          <cell r="K5253">
            <v>44.93</v>
          </cell>
          <cell r="L5253">
            <v>6923.9682047011001</v>
          </cell>
          <cell r="M5253">
            <v>220</v>
          </cell>
          <cell r="N5253">
            <v>42.853199522700002</v>
          </cell>
          <cell r="O5253">
            <v>44.93</v>
          </cell>
          <cell r="P5253">
            <v>-2.0768004772999999</v>
          </cell>
          <cell r="Q5253">
            <v>9427.7038949939997</v>
          </cell>
          <cell r="R5253">
            <v>-210</v>
          </cell>
        </row>
        <row r="5254">
          <cell r="E5254" t="str">
            <v>SHT0014202</v>
          </cell>
          <cell r="F5254" t="str">
            <v>座框减震器总成</v>
          </cell>
          <cell r="G5254" t="str">
            <v>X5000S</v>
          </cell>
          <cell r="H5254" t="str">
            <v>EA</v>
          </cell>
          <cell r="I5254">
            <v>456</v>
          </cell>
          <cell r="J5254">
            <v>547.97141754040001</v>
          </cell>
          <cell r="K5254">
            <v>587.87946981089999</v>
          </cell>
          <cell r="L5254">
            <v>249874.966398422</v>
          </cell>
          <cell r="M5254">
            <v>0</v>
          </cell>
          <cell r="N5254">
            <v>543.6918037552</v>
          </cell>
          <cell r="O5254">
            <v>587.87946981089999</v>
          </cell>
          <cell r="P5254">
            <v>-44.187666055699999</v>
          </cell>
          <cell r="Q5254">
            <v>0</v>
          </cell>
          <cell r="R5254">
            <v>-120</v>
          </cell>
        </row>
        <row r="5255">
          <cell r="E5255" t="str">
            <v>SHT0014205</v>
          </cell>
          <cell r="F5255" t="str">
            <v>下框左连接梁总成</v>
          </cell>
          <cell r="G5255" t="str">
            <v>X5000S</v>
          </cell>
          <cell r="H5255" t="str">
            <v>EA</v>
          </cell>
          <cell r="I5255">
            <v>177</v>
          </cell>
          <cell r="J5255">
            <v>4.3453187831999998</v>
          </cell>
          <cell r="K5255">
            <v>4.7088999999999999</v>
          </cell>
          <cell r="L5255">
            <v>769.12142462639997</v>
          </cell>
          <cell r="M5255">
            <v>0</v>
          </cell>
          <cell r="N5255">
            <v>4.4912404012999998</v>
          </cell>
          <cell r="O5255">
            <v>4.7088999999999999</v>
          </cell>
          <cell r="P5255">
            <v>-0.21765959870000001</v>
          </cell>
          <cell r="Q5255">
            <v>0</v>
          </cell>
          <cell r="R5255">
            <v>0</v>
          </cell>
        </row>
        <row r="5256">
          <cell r="E5256" t="str">
            <v>SHT0014219</v>
          </cell>
          <cell r="F5256" t="str">
            <v>连接钣金焊接总成</v>
          </cell>
          <cell r="G5256" t="str">
            <v>X5000S</v>
          </cell>
          <cell r="H5256" t="str">
            <v>EA</v>
          </cell>
          <cell r="I5256">
            <v>283</v>
          </cell>
          <cell r="J5256">
            <v>9.8184696750999993</v>
          </cell>
          <cell r="K5256">
            <v>10.64</v>
          </cell>
          <cell r="L5256">
            <v>2778.6269180533</v>
          </cell>
          <cell r="M5256">
            <v>0</v>
          </cell>
          <cell r="N5256">
            <v>10.1481870225</v>
          </cell>
          <cell r="O5256">
            <v>10.64</v>
          </cell>
          <cell r="P5256">
            <v>-0.49181297750000003</v>
          </cell>
          <cell r="Q5256">
            <v>0</v>
          </cell>
          <cell r="R5256">
            <v>0</v>
          </cell>
        </row>
        <row r="5257">
          <cell r="E5257" t="str">
            <v>SHT0014256</v>
          </cell>
          <cell r="F5257" t="str">
            <v>线束护套固定钣金</v>
          </cell>
          <cell r="G5257" t="str">
            <v>H6副驾</v>
          </cell>
          <cell r="H5257" t="str">
            <v>EA</v>
          </cell>
          <cell r="I5257">
            <v>26</v>
          </cell>
          <cell r="J5257">
            <v>1.0473649512000001</v>
          </cell>
          <cell r="K5257">
            <v>1.135</v>
          </cell>
          <cell r="L5257">
            <v>27.231488731199999</v>
          </cell>
          <cell r="M5257">
            <v>0</v>
          </cell>
          <cell r="N5257">
            <v>1.0825368675</v>
          </cell>
          <cell r="O5257">
            <v>1.135</v>
          </cell>
          <cell r="P5257">
            <v>-5.2463132500000002E-2</v>
          </cell>
          <cell r="Q5257">
            <v>0</v>
          </cell>
          <cell r="R5257">
            <v>0</v>
          </cell>
        </row>
        <row r="5258">
          <cell r="E5258" t="str">
            <v>SHT0014291</v>
          </cell>
          <cell r="F5258" t="str">
            <v>底座模块化总成</v>
          </cell>
          <cell r="G5258" t="str">
            <v>H20</v>
          </cell>
          <cell r="H5258" t="str">
            <v>EA</v>
          </cell>
          <cell r="I5258">
            <v>0</v>
          </cell>
          <cell r="J5258">
            <v>722.55110058100001</v>
          </cell>
          <cell r="K5258">
            <v>722.55110058100001</v>
          </cell>
          <cell r="L5258">
            <v>0</v>
          </cell>
          <cell r="M5258">
            <v>3</v>
          </cell>
          <cell r="N5258">
            <v>688.81165305920001</v>
          </cell>
          <cell r="O5258">
            <v>722.55110058100001</v>
          </cell>
          <cell r="P5258">
            <v>-33.739447521800003</v>
          </cell>
          <cell r="Q5258">
            <v>2066.4349591775999</v>
          </cell>
          <cell r="R5258">
            <v>-3</v>
          </cell>
        </row>
        <row r="5259">
          <cell r="E5259" t="str">
            <v>SHT0014319</v>
          </cell>
          <cell r="F5259" t="str">
            <v>主驾驶换挡支架焊接总成</v>
          </cell>
          <cell r="G5259" t="str">
            <v>H20</v>
          </cell>
          <cell r="H5259" t="str">
            <v>EA</v>
          </cell>
          <cell r="I5259">
            <v>0</v>
          </cell>
          <cell r="J5259">
            <v>17.600000000000001</v>
          </cell>
          <cell r="K5259">
            <v>17.600000000000001</v>
          </cell>
          <cell r="L5259">
            <v>0</v>
          </cell>
          <cell r="M5259">
            <v>150</v>
          </cell>
          <cell r="N5259">
            <v>16.7864747741</v>
          </cell>
          <cell r="O5259">
            <v>17.600000000000001</v>
          </cell>
          <cell r="P5259">
            <v>-0.81352522589999998</v>
          </cell>
          <cell r="Q5259">
            <v>2517.9712161150001</v>
          </cell>
          <cell r="R5259">
            <v>-142</v>
          </cell>
        </row>
        <row r="5260">
          <cell r="E5260" t="str">
            <v>SHT0014344</v>
          </cell>
          <cell r="F5260" t="str">
            <v>驾驶员靠背骨架装配总成</v>
          </cell>
          <cell r="G5260" t="str">
            <v>H4-2.2带右扶手</v>
          </cell>
          <cell r="H5260" t="str">
            <v>EA</v>
          </cell>
          <cell r="I5260">
            <v>3719</v>
          </cell>
          <cell r="J5260">
            <v>47.328905142899998</v>
          </cell>
          <cell r="K5260">
            <v>50.672934853599997</v>
          </cell>
          <cell r="L5260">
            <v>176016.19822644501</v>
          </cell>
          <cell r="M5260">
            <v>354</v>
          </cell>
          <cell r="N5260">
            <v>54.689587796799998</v>
          </cell>
          <cell r="O5260">
            <v>50.672934853599997</v>
          </cell>
          <cell r="P5260">
            <v>4.0166529432000004</v>
          </cell>
          <cell r="Q5260">
            <v>19360.1140800672</v>
          </cell>
          <cell r="R5260">
            <v>-4</v>
          </cell>
        </row>
        <row r="5261">
          <cell r="E5261" t="str">
            <v>SHT0014359</v>
          </cell>
          <cell r="F5261" t="str">
            <v>下框右连接梁总成</v>
          </cell>
          <cell r="G5261" t="str">
            <v>X5000S</v>
          </cell>
          <cell r="H5261" t="str">
            <v>EA</v>
          </cell>
          <cell r="I5261">
            <v>177</v>
          </cell>
          <cell r="J5261">
            <v>4.6553757203000004</v>
          </cell>
          <cell r="K5261">
            <v>5.0449000000000002</v>
          </cell>
          <cell r="L5261">
            <v>824.00150249310002</v>
          </cell>
          <cell r="M5261">
            <v>0</v>
          </cell>
          <cell r="N5261">
            <v>4.8117094651999999</v>
          </cell>
          <cell r="O5261">
            <v>5.0449000000000002</v>
          </cell>
          <cell r="P5261">
            <v>-0.23319053479999999</v>
          </cell>
          <cell r="Q5261">
            <v>0</v>
          </cell>
          <cell r="R5261">
            <v>0</v>
          </cell>
        </row>
        <row r="5262">
          <cell r="E5262" t="str">
            <v>SHT0014366</v>
          </cell>
          <cell r="F5262" t="str">
            <v>扶手支架焊接总成</v>
          </cell>
          <cell r="G5262" t="str">
            <v>H4-2.1靠背</v>
          </cell>
          <cell r="H5262" t="str">
            <v>EA</v>
          </cell>
          <cell r="I5262">
            <v>277</v>
          </cell>
          <cell r="J5262">
            <v>5.3244896639999997</v>
          </cell>
          <cell r="K5262">
            <v>5.77</v>
          </cell>
          <cell r="L5262">
            <v>1474.883636928</v>
          </cell>
          <cell r="M5262">
            <v>1200</v>
          </cell>
          <cell r="N5262">
            <v>10.9302841427</v>
          </cell>
          <cell r="O5262">
            <v>5.77</v>
          </cell>
          <cell r="P5262">
            <v>5.1602841427000001</v>
          </cell>
          <cell r="Q5262">
            <v>13116.340971240001</v>
          </cell>
          <cell r="R5262">
            <v>-1375</v>
          </cell>
        </row>
        <row r="5263">
          <cell r="E5263" t="str">
            <v>SHT0014369</v>
          </cell>
          <cell r="F5263" t="str">
            <v>驾驶员靠背焊接总成电泳</v>
          </cell>
          <cell r="G5263" t="str">
            <v>X5000S</v>
          </cell>
          <cell r="H5263" t="str">
            <v>EA</v>
          </cell>
          <cell r="I5263">
            <v>391</v>
          </cell>
          <cell r="J5263">
            <v>47.913735086700001</v>
          </cell>
          <cell r="K5263">
            <v>50.528270895299997</v>
          </cell>
          <cell r="L5263">
            <v>18734.270418899701</v>
          </cell>
          <cell r="M5263">
            <v>94</v>
          </cell>
          <cell r="N5263">
            <v>51.968865302700003</v>
          </cell>
          <cell r="O5263">
            <v>50.528270895299997</v>
          </cell>
          <cell r="P5263">
            <v>1.4405944074000001</v>
          </cell>
          <cell r="Q5263">
            <v>4885.0733384537998</v>
          </cell>
          <cell r="R5263">
            <v>0</v>
          </cell>
        </row>
        <row r="5264">
          <cell r="E5264" t="str">
            <v>SHT0014370</v>
          </cell>
          <cell r="F5264" t="str">
            <v>副驾靠背骨架焊接总成电泳</v>
          </cell>
          <cell r="G5264" t="str">
            <v>X5000S</v>
          </cell>
          <cell r="H5264" t="str">
            <v>EA</v>
          </cell>
          <cell r="I5264">
            <v>110</v>
          </cell>
          <cell r="J5264">
            <v>44.313640874900003</v>
          </cell>
          <cell r="K5264">
            <v>46.693212807099997</v>
          </cell>
          <cell r="L5264">
            <v>4874.5004962390003</v>
          </cell>
          <cell r="M5264">
            <v>88</v>
          </cell>
          <cell r="N5264">
            <v>45.796194592100001</v>
          </cell>
          <cell r="O5264">
            <v>46.693212807099997</v>
          </cell>
          <cell r="P5264">
            <v>-0.89701821500000001</v>
          </cell>
          <cell r="Q5264">
            <v>4030.0651241047999</v>
          </cell>
          <cell r="R5264">
            <v>0</v>
          </cell>
        </row>
        <row r="5265">
          <cell r="E5265" t="str">
            <v>SHT0014371</v>
          </cell>
          <cell r="F5265" t="str">
            <v>减震器下框电泳总成</v>
          </cell>
          <cell r="G5265" t="str">
            <v>L6000</v>
          </cell>
          <cell r="H5265" t="str">
            <v>EA</v>
          </cell>
          <cell r="I5265">
            <v>34</v>
          </cell>
          <cell r="J5265">
            <v>33.002139825500002</v>
          </cell>
          <cell r="K5265">
            <v>35.308176606899998</v>
          </cell>
          <cell r="L5265">
            <v>1122.072754067</v>
          </cell>
          <cell r="M5265">
            <v>0</v>
          </cell>
          <cell r="N5265">
            <v>28.345361197300001</v>
          </cell>
          <cell r="O5265">
            <v>35.308176606899998</v>
          </cell>
          <cell r="P5265">
            <v>-6.9628154096000001</v>
          </cell>
          <cell r="Q5265">
            <v>0</v>
          </cell>
          <cell r="R5265">
            <v>0</v>
          </cell>
        </row>
        <row r="5266">
          <cell r="E5266" t="str">
            <v>SHT0014418</v>
          </cell>
          <cell r="F5266" t="str">
            <v>底座模块化总成</v>
          </cell>
          <cell r="G5266" t="str">
            <v>L6000</v>
          </cell>
          <cell r="H5266" t="str">
            <v>EA</v>
          </cell>
          <cell r="I5266">
            <v>20</v>
          </cell>
          <cell r="J5266">
            <v>508.21369384180002</v>
          </cell>
          <cell r="K5266">
            <v>545.40860381100003</v>
          </cell>
          <cell r="L5266">
            <v>10164.273876836</v>
          </cell>
          <cell r="M5266">
            <v>0</v>
          </cell>
          <cell r="N5266">
            <v>520.79053308890002</v>
          </cell>
          <cell r="O5266">
            <v>545.40860381100003</v>
          </cell>
          <cell r="P5266">
            <v>-24.618070722100001</v>
          </cell>
          <cell r="Q5266">
            <v>0</v>
          </cell>
          <cell r="R5266">
            <v>-20</v>
          </cell>
        </row>
        <row r="5267">
          <cell r="E5267" t="str">
            <v>SHT0014446</v>
          </cell>
          <cell r="F5267" t="str">
            <v>星盘密封胶</v>
          </cell>
          <cell r="G5267" t="str">
            <v>HT-586</v>
          </cell>
          <cell r="H5267" t="str">
            <v>EA</v>
          </cell>
          <cell r="I5267">
            <v>1400</v>
          </cell>
          <cell r="J5267">
            <v>5.7166747778999998</v>
          </cell>
          <cell r="K5267">
            <v>6.1950000000000003</v>
          </cell>
          <cell r="L5267">
            <v>8003.3446890599998</v>
          </cell>
          <cell r="M5267">
            <v>0</v>
          </cell>
          <cell r="N5267">
            <v>5.9086483651000004</v>
          </cell>
          <cell r="O5267">
            <v>6.1950000000000003</v>
          </cell>
          <cell r="P5267">
            <v>-0.28635163489999998</v>
          </cell>
          <cell r="Q5267">
            <v>0</v>
          </cell>
          <cell r="R5267">
            <v>0</v>
          </cell>
        </row>
        <row r="5268">
          <cell r="E5268" t="str">
            <v>SHT0014482</v>
          </cell>
          <cell r="F5268" t="str">
            <v>主驾底座模块化总成</v>
          </cell>
          <cell r="G5268" t="str">
            <v>解放J6L高配</v>
          </cell>
          <cell r="H5268" t="str">
            <v>EA</v>
          </cell>
          <cell r="I5268">
            <v>25</v>
          </cell>
          <cell r="J5268">
            <v>587.74357356949997</v>
          </cell>
          <cell r="K5268">
            <v>630.97095468869998</v>
          </cell>
          <cell r="L5268">
            <v>14693.5893392375</v>
          </cell>
          <cell r="M5268">
            <v>0</v>
          </cell>
          <cell r="N5268">
            <v>591.99310364749999</v>
          </cell>
          <cell r="O5268">
            <v>630.97095468869998</v>
          </cell>
          <cell r="P5268">
            <v>-38.977851041199997</v>
          </cell>
          <cell r="Q5268">
            <v>0</v>
          </cell>
          <cell r="R5268">
            <v>0</v>
          </cell>
        </row>
        <row r="5269">
          <cell r="E5269" t="str">
            <v>SHT0014483</v>
          </cell>
          <cell r="F5269" t="str">
            <v>低配底座模块化总成</v>
          </cell>
          <cell r="G5269" t="str">
            <v>解放J6L</v>
          </cell>
          <cell r="H5269" t="str">
            <v>EA</v>
          </cell>
          <cell r="I5269">
            <v>22</v>
          </cell>
          <cell r="J5269">
            <v>462.49078048910002</v>
          </cell>
          <cell r="K5269">
            <v>495.8425435538</v>
          </cell>
          <cell r="L5269">
            <v>10174.797170760199</v>
          </cell>
          <cell r="M5269">
            <v>0</v>
          </cell>
          <cell r="N5269">
            <v>453.93809788969997</v>
          </cell>
          <cell r="O5269">
            <v>495.8425435538</v>
          </cell>
          <cell r="P5269">
            <v>-41.904445664100002</v>
          </cell>
          <cell r="Q5269">
            <v>0</v>
          </cell>
          <cell r="R5269">
            <v>-20</v>
          </cell>
        </row>
        <row r="5270">
          <cell r="E5270" t="str">
            <v>SHT0014489</v>
          </cell>
          <cell r="F5270" t="str">
            <v>头枕支撑板条</v>
          </cell>
          <cell r="G5270" t="str">
            <v>长250mm</v>
          </cell>
          <cell r="H5270" t="str">
            <v>EA</v>
          </cell>
          <cell r="I5270">
            <v>7235</v>
          </cell>
          <cell r="J5270">
            <v>1.0237554513</v>
          </cell>
          <cell r="K5270">
            <v>0.99023706</v>
          </cell>
          <cell r="L5270">
            <v>7406.8706901554997</v>
          </cell>
          <cell r="M5270">
            <v>0</v>
          </cell>
          <cell r="N5270">
            <v>1.0564368748999999</v>
          </cell>
          <cell r="O5270">
            <v>0.99023706</v>
          </cell>
          <cell r="P5270">
            <v>6.6199814900000001E-2</v>
          </cell>
          <cell r="Q5270">
            <v>0</v>
          </cell>
          <cell r="R5270">
            <v>-4212</v>
          </cell>
        </row>
        <row r="5271">
          <cell r="E5271" t="str">
            <v>SHT0014490</v>
          </cell>
          <cell r="F5271" t="str">
            <v>驾驶员下左安全带导向钢丝</v>
          </cell>
          <cell r="G5271" t="str">
            <v>H4靠背φ6</v>
          </cell>
          <cell r="H5271" t="str">
            <v>EA</v>
          </cell>
          <cell r="I5271">
            <v>795</v>
          </cell>
          <cell r="J5271">
            <v>1.0721879620000001</v>
          </cell>
          <cell r="K5271">
            <v>1.1618999999999999</v>
          </cell>
          <cell r="L5271">
            <v>852.38942979000001</v>
          </cell>
          <cell r="M5271">
            <v>2400</v>
          </cell>
          <cell r="N5271">
            <v>1.1081934682000001</v>
          </cell>
          <cell r="O5271">
            <v>1.1618999999999999</v>
          </cell>
          <cell r="P5271">
            <v>-5.3706531799999999E-2</v>
          </cell>
          <cell r="Q5271">
            <v>2659.6643236800001</v>
          </cell>
          <cell r="R5271">
            <v>-2668</v>
          </cell>
        </row>
        <row r="5272">
          <cell r="E5272" t="str">
            <v>SHT0014491</v>
          </cell>
          <cell r="F5272" t="str">
            <v>副驾驶员下安全带导向钢丝</v>
          </cell>
          <cell r="G5272" t="str">
            <v>H4靠背φ6</v>
          </cell>
          <cell r="H5272" t="str">
            <v>EA</v>
          </cell>
          <cell r="I5272">
            <v>2085</v>
          </cell>
          <cell r="J5272">
            <v>1.0721879620000001</v>
          </cell>
          <cell r="K5272">
            <v>1.1618999999999999</v>
          </cell>
          <cell r="L5272">
            <v>2235.51190077</v>
          </cell>
          <cell r="M5272">
            <v>0</v>
          </cell>
          <cell r="N5272">
            <v>1.1081934682000001</v>
          </cell>
          <cell r="O5272">
            <v>1.1618999999999999</v>
          </cell>
          <cell r="P5272">
            <v>-5.3706531799999999E-2</v>
          </cell>
          <cell r="Q5272">
            <v>0</v>
          </cell>
          <cell r="R5272">
            <v>-1267</v>
          </cell>
        </row>
        <row r="5273">
          <cell r="E5273" t="str">
            <v>SHT0014508</v>
          </cell>
          <cell r="F5273" t="str">
            <v>座框焊接总成电泳</v>
          </cell>
          <cell r="G5273" t="str">
            <v>H20</v>
          </cell>
          <cell r="H5273" t="str">
            <v>EA</v>
          </cell>
          <cell r="I5273">
            <v>0</v>
          </cell>
          <cell r="J5273">
            <v>88.202979822100005</v>
          </cell>
          <cell r="K5273">
            <v>88.202979822100005</v>
          </cell>
          <cell r="L5273">
            <v>0</v>
          </cell>
          <cell r="M5273">
            <v>142</v>
          </cell>
          <cell r="N5273">
            <v>82.799290397500002</v>
          </cell>
          <cell r="O5273">
            <v>88.202979822100005</v>
          </cell>
          <cell r="P5273">
            <v>-5.4036894245999996</v>
          </cell>
          <cell r="Q5273">
            <v>11757.499236445001</v>
          </cell>
          <cell r="R5273">
            <v>0</v>
          </cell>
        </row>
        <row r="5274">
          <cell r="E5274" t="str">
            <v>SHT0014511</v>
          </cell>
          <cell r="F5274" t="str">
            <v>H6阻尼器金属轴套</v>
          </cell>
          <cell r="H5274" t="str">
            <v>EA</v>
          </cell>
          <cell r="I5274">
            <v>3200</v>
          </cell>
          <cell r="J5274">
            <v>1.8455770065999999</v>
          </cell>
          <cell r="K5274">
            <v>2</v>
          </cell>
          <cell r="L5274">
            <v>5905.8464211199998</v>
          </cell>
          <cell r="M5274">
            <v>4</v>
          </cell>
          <cell r="N5274">
            <v>1.9075539516</v>
          </cell>
          <cell r="O5274">
            <v>2</v>
          </cell>
          <cell r="P5274">
            <v>-9.2446048399999994E-2</v>
          </cell>
          <cell r="Q5274">
            <v>7.6302158063999999</v>
          </cell>
          <cell r="R5274">
            <v>-398</v>
          </cell>
        </row>
        <row r="5275">
          <cell r="E5275" t="str">
            <v>SHT0014561</v>
          </cell>
          <cell r="F5275" t="str">
            <v>调角器左罩壳</v>
          </cell>
          <cell r="G5275" t="str">
            <v>低成本</v>
          </cell>
          <cell r="H5275" t="str">
            <v>EA</v>
          </cell>
          <cell r="I5275">
            <v>-5486</v>
          </cell>
          <cell r="J5275">
            <v>7.2538558667000004</v>
          </cell>
          <cell r="K5275">
            <v>7.8608000000000002</v>
          </cell>
          <cell r="L5275">
            <v>-39794.653284716202</v>
          </cell>
          <cell r="M5275">
            <v>0</v>
          </cell>
          <cell r="N5275">
            <v>7.4974500514000004</v>
          </cell>
          <cell r="O5275">
            <v>7.8608000000000002</v>
          </cell>
          <cell r="P5275">
            <v>-0.36334994859999997</v>
          </cell>
          <cell r="Q5275">
            <v>0</v>
          </cell>
          <cell r="R5275">
            <v>-1020</v>
          </cell>
        </row>
        <row r="5276">
          <cell r="E5276" t="str">
            <v>SHT0014563</v>
          </cell>
          <cell r="F5276" t="str">
            <v>座框前横梁</v>
          </cell>
          <cell r="G5276" t="str">
            <v>J6L</v>
          </cell>
          <cell r="H5276" t="str">
            <v>EA</v>
          </cell>
          <cell r="I5276">
            <v>882</v>
          </cell>
          <cell r="J5276">
            <v>3.6872280484000002</v>
          </cell>
          <cell r="K5276">
            <v>3.9781072000000002</v>
          </cell>
          <cell r="L5276">
            <v>3252.1351386888</v>
          </cell>
          <cell r="M5276">
            <v>3027</v>
          </cell>
          <cell r="N5276">
            <v>3.8107988465</v>
          </cell>
          <cell r="O5276">
            <v>3.9781072000000002</v>
          </cell>
          <cell r="P5276">
            <v>-0.16730835350000001</v>
          </cell>
          <cell r="Q5276">
            <v>11535.2881083555</v>
          </cell>
          <cell r="R5276">
            <v>-1787</v>
          </cell>
        </row>
        <row r="5277">
          <cell r="E5277" t="str">
            <v>SHT0014564</v>
          </cell>
          <cell r="F5277" t="str">
            <v>调高机构支架</v>
          </cell>
          <cell r="H5277" t="str">
            <v>EA</v>
          </cell>
          <cell r="I5277">
            <v>499</v>
          </cell>
          <cell r="J5277">
            <v>0.55421750780000001</v>
          </cell>
          <cell r="K5277">
            <v>0.57437079999999996</v>
          </cell>
          <cell r="L5277">
            <v>276.55453639220002</v>
          </cell>
          <cell r="M5277">
            <v>2974</v>
          </cell>
          <cell r="N5277">
            <v>0.57245538920000005</v>
          </cell>
          <cell r="O5277">
            <v>0.57437079999999996</v>
          </cell>
          <cell r="P5277">
            <v>-1.9154108E-3</v>
          </cell>
          <cell r="Q5277">
            <v>1702.4823274808</v>
          </cell>
          <cell r="R5277">
            <v>-1748</v>
          </cell>
        </row>
        <row r="5278">
          <cell r="E5278" t="str">
            <v>SHT0014565</v>
          </cell>
          <cell r="F5278" t="str">
            <v>阻尼调节机构支架</v>
          </cell>
          <cell r="G5278" t="str">
            <v>J6L</v>
          </cell>
          <cell r="H5278" t="str">
            <v>EA</v>
          </cell>
          <cell r="I5278">
            <v>2271</v>
          </cell>
          <cell r="J5278">
            <v>0.70907544499999997</v>
          </cell>
          <cell r="K5278">
            <v>0.74218600000000001</v>
          </cell>
          <cell r="L5278">
            <v>1610.310335595</v>
          </cell>
          <cell r="M5278">
            <v>1000</v>
          </cell>
          <cell r="N5278">
            <v>0.7325136632</v>
          </cell>
          <cell r="O5278">
            <v>0.74218600000000001</v>
          </cell>
          <cell r="P5278">
            <v>-9.6723368000000004E-3</v>
          </cell>
          <cell r="Q5278">
            <v>732.5136632</v>
          </cell>
          <cell r="R5278">
            <v>-1919</v>
          </cell>
        </row>
        <row r="5279">
          <cell r="E5279" t="str">
            <v>SHT0014594</v>
          </cell>
          <cell r="F5279" t="str">
            <v>前罩壳固定支架L</v>
          </cell>
          <cell r="G5279" t="str">
            <v>J6L</v>
          </cell>
          <cell r="H5279" t="str">
            <v>EA</v>
          </cell>
          <cell r="I5279">
            <v>2957</v>
          </cell>
          <cell r="J5279">
            <v>0.5072475729</v>
          </cell>
          <cell r="K5279">
            <v>0.52347080000000001</v>
          </cell>
          <cell r="L5279">
            <v>1499.9310730653001</v>
          </cell>
          <cell r="M5279">
            <v>3914</v>
          </cell>
          <cell r="N5279">
            <v>0.52390814119999995</v>
          </cell>
          <cell r="O5279">
            <v>0.52347080000000001</v>
          </cell>
          <cell r="P5279">
            <v>4.3734120000000001E-4</v>
          </cell>
          <cell r="Q5279">
            <v>2050.5764646568</v>
          </cell>
          <cell r="R5279">
            <v>-3574</v>
          </cell>
        </row>
        <row r="5280">
          <cell r="E5280" t="str">
            <v>SHT0014618</v>
          </cell>
          <cell r="F5280" t="str">
            <v>调角器左罩壳</v>
          </cell>
          <cell r="G5280" t="str">
            <v>低成本气袋腰托通风加热孔</v>
          </cell>
          <cell r="H5280" t="str">
            <v>EA</v>
          </cell>
          <cell r="I5280">
            <v>3180</v>
          </cell>
          <cell r="J5280">
            <v>7.7191121295</v>
          </cell>
          <cell r="K5280">
            <v>8.2990399999999998</v>
          </cell>
          <cell r="L5280">
            <v>24546.776571810002</v>
          </cell>
          <cell r="M5280">
            <v>510</v>
          </cell>
          <cell r="N5280">
            <v>7.9773908734000001</v>
          </cell>
          <cell r="O5280">
            <v>8.2990399999999998</v>
          </cell>
          <cell r="P5280">
            <v>-0.3216491266</v>
          </cell>
          <cell r="Q5280">
            <v>4068.4693454339999</v>
          </cell>
          <cell r="R5280">
            <v>0</v>
          </cell>
        </row>
        <row r="5281">
          <cell r="E5281" t="str">
            <v>SHT0014620</v>
          </cell>
          <cell r="F5281" t="str">
            <v>调角器左罩壳</v>
          </cell>
          <cell r="G5281" t="str">
            <v>低成本+气袋腰托孔</v>
          </cell>
          <cell r="H5281" t="str">
            <v>EA</v>
          </cell>
          <cell r="I5281">
            <v>1290</v>
          </cell>
          <cell r="J5281">
            <v>7.7207937786</v>
          </cell>
          <cell r="K5281">
            <v>8.3006239999999991</v>
          </cell>
          <cell r="L5281">
            <v>9959.8239743939994</v>
          </cell>
          <cell r="M5281">
            <v>510</v>
          </cell>
          <cell r="N5281">
            <v>7.9791255991999996</v>
          </cell>
          <cell r="O5281">
            <v>8.3006239999999991</v>
          </cell>
          <cell r="P5281">
            <v>-0.32149840079999997</v>
          </cell>
          <cell r="Q5281">
            <v>4069.3540555919999</v>
          </cell>
          <cell r="R5281">
            <v>0</v>
          </cell>
        </row>
        <row r="5282">
          <cell r="E5282" t="str">
            <v>SHT0014627</v>
          </cell>
          <cell r="F5282" t="str">
            <v>上框焊接总成电泳</v>
          </cell>
          <cell r="H5282" t="str">
            <v>EA</v>
          </cell>
          <cell r="I5282">
            <v>260</v>
          </cell>
          <cell r="J5282">
            <v>16.719397871399998</v>
          </cell>
          <cell r="K5282">
            <v>17.8899182179</v>
          </cell>
          <cell r="L5282">
            <v>4347.0434465640001</v>
          </cell>
          <cell r="M5282">
            <v>2108</v>
          </cell>
          <cell r="N5282">
            <v>17.845405441600001</v>
          </cell>
          <cell r="O5282">
            <v>17.8899182179</v>
          </cell>
          <cell r="P5282">
            <v>-4.4512776300000001E-2</v>
          </cell>
          <cell r="Q5282">
            <v>37618.114670892799</v>
          </cell>
          <cell r="R5282">
            <v>-1848</v>
          </cell>
        </row>
        <row r="5283">
          <cell r="E5283" t="str">
            <v>SHT0014629</v>
          </cell>
          <cell r="F5283" t="str">
            <v>座框装配总成电泳</v>
          </cell>
          <cell r="G5283" t="str">
            <v>无仰角</v>
          </cell>
          <cell r="H5283" t="str">
            <v>EA</v>
          </cell>
          <cell r="I5283">
            <v>93</v>
          </cell>
          <cell r="J5283">
            <v>41.616668649499999</v>
          </cell>
          <cell r="K5283">
            <v>44.305367504099998</v>
          </cell>
          <cell r="L5283">
            <v>3870.3501844035</v>
          </cell>
          <cell r="M5283">
            <v>1943</v>
          </cell>
          <cell r="N5283">
            <v>44.481840207700003</v>
          </cell>
          <cell r="O5283">
            <v>44.305367504099998</v>
          </cell>
          <cell r="P5283">
            <v>0.1764727036</v>
          </cell>
          <cell r="Q5283">
            <v>86428.215523561099</v>
          </cell>
          <cell r="R5283">
            <v>-1838</v>
          </cell>
        </row>
        <row r="5284">
          <cell r="E5284" t="str">
            <v>SHT0014635</v>
          </cell>
          <cell r="F5284" t="str">
            <v>左圆盘总成</v>
          </cell>
          <cell r="G5284" t="str">
            <v>重卡副驾用</v>
          </cell>
          <cell r="H5284" t="str">
            <v>EA</v>
          </cell>
          <cell r="I5284">
            <v>7005</v>
          </cell>
          <cell r="J5284">
            <v>13.3804332978</v>
          </cell>
          <cell r="K5284">
            <v>14.5</v>
          </cell>
          <cell r="L5284">
            <v>93729.935251089002</v>
          </cell>
          <cell r="M5284">
            <v>1200</v>
          </cell>
          <cell r="N5284">
            <v>13.829766149099999</v>
          </cell>
          <cell r="O5284">
            <v>14.5</v>
          </cell>
          <cell r="P5284">
            <v>-0.67023385089999998</v>
          </cell>
          <cell r="Q5284">
            <v>16595.719378919999</v>
          </cell>
          <cell r="R5284">
            <v>-3136</v>
          </cell>
        </row>
        <row r="5285">
          <cell r="E5285" t="str">
            <v>SHT0014636</v>
          </cell>
          <cell r="F5285" t="str">
            <v>右圆盘总成</v>
          </cell>
          <cell r="G5285" t="str">
            <v>重卡副驾用</v>
          </cell>
          <cell r="H5285" t="str">
            <v>EA</v>
          </cell>
          <cell r="I5285">
            <v>7013</v>
          </cell>
          <cell r="J5285">
            <v>14.2109429508</v>
          </cell>
          <cell r="K5285">
            <v>15.4</v>
          </cell>
          <cell r="L5285">
            <v>99661.342913960398</v>
          </cell>
          <cell r="M5285">
            <v>1200</v>
          </cell>
          <cell r="N5285">
            <v>14.6881654273</v>
          </cell>
          <cell r="O5285">
            <v>15.4</v>
          </cell>
          <cell r="P5285">
            <v>-0.71183457269999995</v>
          </cell>
          <cell r="Q5285">
            <v>17625.79851276</v>
          </cell>
          <cell r="R5285">
            <v>-3136</v>
          </cell>
        </row>
        <row r="5286">
          <cell r="E5286" t="str">
            <v>SHT0014637</v>
          </cell>
          <cell r="F5286" t="str">
            <v>联动杆</v>
          </cell>
          <cell r="G5286" t="str">
            <v>重卡副驾用</v>
          </cell>
          <cell r="H5286" t="str">
            <v>EA</v>
          </cell>
          <cell r="I5286">
            <v>7637</v>
          </cell>
          <cell r="J5286">
            <v>3.3220386119</v>
          </cell>
          <cell r="K5286">
            <v>3.6</v>
          </cell>
          <cell r="L5286">
            <v>25370.4088790803</v>
          </cell>
          <cell r="M5286">
            <v>3600</v>
          </cell>
          <cell r="N5286">
            <v>3.4335971128999998</v>
          </cell>
          <cell r="O5286">
            <v>3.6</v>
          </cell>
          <cell r="P5286">
            <v>-0.16640288710000001</v>
          </cell>
          <cell r="Q5286">
            <v>12360.949606439999</v>
          </cell>
          <cell r="R5286">
            <v>-2797</v>
          </cell>
        </row>
        <row r="5287">
          <cell r="E5287" t="str">
            <v>SHT0014645</v>
          </cell>
          <cell r="F5287" t="str">
            <v>阻尼器调节机构</v>
          </cell>
          <cell r="G5287" t="str">
            <v>H4-2.2</v>
          </cell>
          <cell r="H5287" t="str">
            <v>EA</v>
          </cell>
          <cell r="I5287">
            <v>-5</v>
          </cell>
          <cell r="J5287">
            <v>0</v>
          </cell>
          <cell r="K5287">
            <v>0</v>
          </cell>
          <cell r="L5287">
            <v>0</v>
          </cell>
          <cell r="M5287">
            <v>0</v>
          </cell>
          <cell r="N5287">
            <v>0</v>
          </cell>
          <cell r="O5287">
            <v>0</v>
          </cell>
          <cell r="P5287">
            <v>0</v>
          </cell>
          <cell r="Q5287">
            <v>0</v>
          </cell>
          <cell r="R5287">
            <v>-2</v>
          </cell>
        </row>
        <row r="5288">
          <cell r="E5288" t="str">
            <v>SHT0014650</v>
          </cell>
          <cell r="F5288" t="str">
            <v>主驾底座模块化总成</v>
          </cell>
          <cell r="G5288" t="str">
            <v>重汽价值版</v>
          </cell>
          <cell r="H5288" t="str">
            <v>EA</v>
          </cell>
          <cell r="I5288">
            <v>151</v>
          </cell>
          <cell r="J5288">
            <v>505.00226042560001</v>
          </cell>
          <cell r="K5288">
            <v>539.73017452520003</v>
          </cell>
          <cell r="L5288">
            <v>76255.341324265595</v>
          </cell>
          <cell r="M5288">
            <v>0</v>
          </cell>
          <cell r="N5288">
            <v>527.79937811330001</v>
          </cell>
          <cell r="O5288">
            <v>539.73017452520003</v>
          </cell>
          <cell r="P5288">
            <v>-11.930796411899999</v>
          </cell>
          <cell r="Q5288">
            <v>0</v>
          </cell>
          <cell r="R5288">
            <v>0</v>
          </cell>
        </row>
        <row r="5289">
          <cell r="E5289" t="str">
            <v>SHT0014653</v>
          </cell>
          <cell r="F5289" t="str">
            <v>副司机底支架总成电泳</v>
          </cell>
          <cell r="G5289" t="str">
            <v>重汽价值版</v>
          </cell>
          <cell r="H5289" t="str">
            <v>EA</v>
          </cell>
          <cell r="I5289">
            <v>189</v>
          </cell>
          <cell r="J5289">
            <v>76.400048381399998</v>
          </cell>
          <cell r="K5289">
            <v>80.851976883199995</v>
          </cell>
          <cell r="L5289">
            <v>14439.609144084599</v>
          </cell>
          <cell r="M5289">
            <v>0</v>
          </cell>
          <cell r="N5289">
            <v>82.037835545099995</v>
          </cell>
          <cell r="O5289">
            <v>80.851976883199995</v>
          </cell>
          <cell r="P5289">
            <v>1.1858586619</v>
          </cell>
          <cell r="Q5289">
            <v>0</v>
          </cell>
          <cell r="R5289">
            <v>-11</v>
          </cell>
        </row>
        <row r="5290">
          <cell r="E5290" t="str">
            <v>SHT0014686</v>
          </cell>
          <cell r="F5290" t="str">
            <v>主驾座框骨架电泳总成</v>
          </cell>
          <cell r="G5290" t="str">
            <v>重汽价值版</v>
          </cell>
          <cell r="H5290" t="str">
            <v>EA</v>
          </cell>
          <cell r="I5290">
            <v>32</v>
          </cell>
          <cell r="J5290">
            <v>87.683459185299995</v>
          </cell>
          <cell r="K5290">
            <v>94.016231281000003</v>
          </cell>
          <cell r="L5290">
            <v>2805.8706939295998</v>
          </cell>
          <cell r="M5290">
            <v>0</v>
          </cell>
          <cell r="N5290">
            <v>92.405570295700002</v>
          </cell>
          <cell r="O5290">
            <v>94.016231281000003</v>
          </cell>
          <cell r="P5290">
            <v>-1.6106609853</v>
          </cell>
          <cell r="Q5290">
            <v>0</v>
          </cell>
          <cell r="R5290">
            <v>0</v>
          </cell>
        </row>
        <row r="5291">
          <cell r="E5291" t="str">
            <v>SHT0014691</v>
          </cell>
          <cell r="F5291" t="str">
            <v>下框焊接总成电泳</v>
          </cell>
          <cell r="G5291" t="str">
            <v>重汽价值版</v>
          </cell>
          <cell r="H5291" t="str">
            <v>EA</v>
          </cell>
          <cell r="I5291">
            <v>46</v>
          </cell>
          <cell r="J5291">
            <v>43.691524181299997</v>
          </cell>
          <cell r="K5291">
            <v>46.6955786758</v>
          </cell>
          <cell r="L5291">
            <v>2009.8101123398001</v>
          </cell>
          <cell r="M5291">
            <v>0</v>
          </cell>
          <cell r="N5291">
            <v>45.864493930099997</v>
          </cell>
          <cell r="O5291">
            <v>46.6955786758</v>
          </cell>
          <cell r="P5291">
            <v>-0.83108474570000002</v>
          </cell>
          <cell r="Q5291">
            <v>0</v>
          </cell>
          <cell r="R5291">
            <v>0</v>
          </cell>
        </row>
        <row r="5292">
          <cell r="E5292" t="str">
            <v>SHT0014722</v>
          </cell>
          <cell r="F5292" t="str">
            <v>VDC阀气路总成</v>
          </cell>
          <cell r="G5292" t="str">
            <v>X5000S</v>
          </cell>
          <cell r="H5292" t="str">
            <v>EA</v>
          </cell>
          <cell r="I5292">
            <v>7</v>
          </cell>
          <cell r="J5292">
            <v>23.798715500099998</v>
          </cell>
          <cell r="K5292">
            <v>25.79</v>
          </cell>
          <cell r="L5292">
            <v>166.59100850070001</v>
          </cell>
          <cell r="M5292">
            <v>200</v>
          </cell>
          <cell r="N5292">
            <v>24.597908205900001</v>
          </cell>
          <cell r="O5292">
            <v>25.79</v>
          </cell>
          <cell r="P5292">
            <v>-1.1920917941</v>
          </cell>
          <cell r="Q5292">
            <v>4919.5816411799997</v>
          </cell>
          <cell r="R5292">
            <v>-3</v>
          </cell>
        </row>
        <row r="5293">
          <cell r="E5293" t="str">
            <v>SHT0014781</v>
          </cell>
          <cell r="F5293" t="str">
            <v>底座模块化总成</v>
          </cell>
          <cell r="G5293" t="str">
            <v>王牌V5V7-固定阻尼</v>
          </cell>
          <cell r="H5293" t="str">
            <v>EA</v>
          </cell>
          <cell r="I5293">
            <v>657</v>
          </cell>
          <cell r="J5293">
            <v>428.57840829179997</v>
          </cell>
          <cell r="K5293">
            <v>459.09248110509998</v>
          </cell>
          <cell r="L5293">
            <v>281576.01424771303</v>
          </cell>
          <cell r="M5293">
            <v>347</v>
          </cell>
          <cell r="N5293">
            <v>414.94741207419997</v>
          </cell>
          <cell r="O5293">
            <v>459.09248110509998</v>
          </cell>
          <cell r="P5293">
            <v>-44.145069030899997</v>
          </cell>
          <cell r="Q5293">
            <v>143986.75198974699</v>
          </cell>
          <cell r="R5293">
            <v>-949</v>
          </cell>
        </row>
        <row r="5294">
          <cell r="E5294" t="str">
            <v>SHT0014782</v>
          </cell>
          <cell r="F5294" t="str">
            <v>底座模块化总成</v>
          </cell>
          <cell r="G5294" t="str">
            <v>王牌V5V7-可调阻尼</v>
          </cell>
          <cell r="H5294" t="str">
            <v>EA</v>
          </cell>
          <cell r="I5294">
            <v>30</v>
          </cell>
          <cell r="J5294">
            <v>506.03339954699999</v>
          </cell>
          <cell r="K5294">
            <v>543.02828110509995</v>
          </cell>
          <cell r="L5294">
            <v>15181.00198641</v>
          </cell>
          <cell r="M5294">
            <v>179</v>
          </cell>
          <cell r="N5294">
            <v>495.00344555949999</v>
          </cell>
          <cell r="O5294">
            <v>543.02828110509995</v>
          </cell>
          <cell r="P5294">
            <v>-48.024835545599998</v>
          </cell>
          <cell r="Q5294">
            <v>88605.616755150506</v>
          </cell>
          <cell r="R5294">
            <v>-187</v>
          </cell>
        </row>
        <row r="5295">
          <cell r="E5295" t="str">
            <v>SHT0014803</v>
          </cell>
          <cell r="F5295" t="str">
            <v>轻卡座椅悬浮阀总成无腰托</v>
          </cell>
          <cell r="G5295" t="str">
            <v>一汽轻卡减震CA95</v>
          </cell>
          <cell r="H5295" t="str">
            <v>EA</v>
          </cell>
          <cell r="I5295">
            <v>692</v>
          </cell>
          <cell r="J5295">
            <v>11.1288293498</v>
          </cell>
          <cell r="K5295">
            <v>12.06</v>
          </cell>
          <cell r="L5295">
            <v>7701.1499100616002</v>
          </cell>
          <cell r="M5295">
            <v>300</v>
          </cell>
          <cell r="N5295">
            <v>11.5025503281</v>
          </cell>
          <cell r="O5295">
            <v>12.06</v>
          </cell>
          <cell r="P5295">
            <v>-0.55744967190000005</v>
          </cell>
          <cell r="Q5295">
            <v>3450.7650984299999</v>
          </cell>
          <cell r="R5295">
            <v>-658</v>
          </cell>
        </row>
        <row r="5296">
          <cell r="E5296" t="str">
            <v>SHT0014832</v>
          </cell>
          <cell r="F5296" t="str">
            <v>鱼阀气路总成</v>
          </cell>
          <cell r="G5296" t="str">
            <v>J6L低配</v>
          </cell>
          <cell r="H5296" t="str">
            <v>EA</v>
          </cell>
          <cell r="I5296">
            <v>80</v>
          </cell>
          <cell r="J5296">
            <v>40.944125891399999</v>
          </cell>
          <cell r="K5296">
            <v>44.37</v>
          </cell>
          <cell r="L5296">
            <v>3275.530071312</v>
          </cell>
          <cell r="M5296">
            <v>0</v>
          </cell>
          <cell r="N5296">
            <v>42.319084416199999</v>
          </cell>
          <cell r="O5296">
            <v>44.37</v>
          </cell>
          <cell r="P5296">
            <v>-2.0509155838000002</v>
          </cell>
          <cell r="Q5296">
            <v>0</v>
          </cell>
          <cell r="R5296">
            <v>0</v>
          </cell>
        </row>
        <row r="5297">
          <cell r="E5297" t="str">
            <v>SHT0014874</v>
          </cell>
          <cell r="F5297" t="str">
            <v>左罩壳固定钣金总成电泳</v>
          </cell>
          <cell r="G5297" t="str">
            <v>H4-2.2</v>
          </cell>
          <cell r="H5297" t="str">
            <v>EA</v>
          </cell>
          <cell r="I5297">
            <v>804</v>
          </cell>
          <cell r="J5297">
            <v>1.1213729338</v>
          </cell>
          <cell r="K5297">
            <v>1.1258189729999999</v>
          </cell>
          <cell r="L5297">
            <v>901.58383877519998</v>
          </cell>
          <cell r="M5297">
            <v>0</v>
          </cell>
          <cell r="N5297">
            <v>1.1643574082999999</v>
          </cell>
          <cell r="O5297">
            <v>1.1258189729999999</v>
          </cell>
          <cell r="P5297">
            <v>3.85384353E-2</v>
          </cell>
          <cell r="Q5297">
            <v>0</v>
          </cell>
          <cell r="R5297">
            <v>0</v>
          </cell>
        </row>
        <row r="5298">
          <cell r="E5298" t="str">
            <v>SHT0014879</v>
          </cell>
          <cell r="F5298" t="str">
            <v>减震器下框电泳总成</v>
          </cell>
          <cell r="G5298" t="str">
            <v>汕德卡2.2</v>
          </cell>
          <cell r="H5298" t="str">
            <v>EA</v>
          </cell>
          <cell r="I5298">
            <v>44</v>
          </cell>
          <cell r="J5298">
            <v>54.6551882463</v>
          </cell>
          <cell r="K5298">
            <v>57.669548157400001</v>
          </cell>
          <cell r="L5298">
            <v>2404.8282828371998</v>
          </cell>
          <cell r="M5298">
            <v>0</v>
          </cell>
          <cell r="N5298">
            <v>51.115876407599998</v>
          </cell>
          <cell r="O5298">
            <v>57.669548157400001</v>
          </cell>
          <cell r="P5298">
            <v>-6.5536717498000003</v>
          </cell>
          <cell r="Q5298">
            <v>0</v>
          </cell>
          <cell r="R5298">
            <v>0</v>
          </cell>
        </row>
        <row r="5299">
          <cell r="E5299" t="str">
            <v>SHT0014932</v>
          </cell>
          <cell r="F5299" t="str">
            <v>仰角小齿板固定螺栓</v>
          </cell>
          <cell r="G5299" t="str">
            <v>H6</v>
          </cell>
          <cell r="H5299" t="str">
            <v>EA</v>
          </cell>
          <cell r="I5299">
            <v>120</v>
          </cell>
          <cell r="J5299">
            <v>0.33220386120000001</v>
          </cell>
          <cell r="K5299">
            <v>0.36</v>
          </cell>
          <cell r="L5299">
            <v>39.864463344000001</v>
          </cell>
          <cell r="M5299">
            <v>517</v>
          </cell>
          <cell r="N5299">
            <v>0.34335971129999998</v>
          </cell>
          <cell r="O5299">
            <v>0.36</v>
          </cell>
          <cell r="P5299">
            <v>-1.6640288699999999E-2</v>
          </cell>
          <cell r="Q5299">
            <v>177.5169707421</v>
          </cell>
          <cell r="R5299">
            <v>-398</v>
          </cell>
        </row>
        <row r="5300">
          <cell r="E5300" t="str">
            <v>SHT0014961</v>
          </cell>
          <cell r="F5300" t="str">
            <v>左侧挡片</v>
          </cell>
          <cell r="G5300" t="str">
            <v>H6座框</v>
          </cell>
          <cell r="H5300" t="str">
            <v>EA</v>
          </cell>
          <cell r="I5300">
            <v>5</v>
          </cell>
          <cell r="J5300">
            <v>0.35758054500000003</v>
          </cell>
          <cell r="K5300">
            <v>0.38750000000000001</v>
          </cell>
          <cell r="L5300">
            <v>1.7879027249999999</v>
          </cell>
          <cell r="M5300">
            <v>0</v>
          </cell>
          <cell r="N5300">
            <v>0.36958857810000001</v>
          </cell>
          <cell r="O5300">
            <v>0.38750000000000001</v>
          </cell>
          <cell r="P5300">
            <v>-1.7911421899999998E-2</v>
          </cell>
          <cell r="Q5300">
            <v>0</v>
          </cell>
          <cell r="R5300">
            <v>0</v>
          </cell>
        </row>
        <row r="5301">
          <cell r="E5301" t="str">
            <v>SHT0014962</v>
          </cell>
          <cell r="F5301" t="str">
            <v>右侧挡片</v>
          </cell>
          <cell r="G5301" t="str">
            <v>H6座框</v>
          </cell>
          <cell r="H5301" t="str">
            <v>EA</v>
          </cell>
          <cell r="I5301">
            <v>28</v>
          </cell>
          <cell r="J5301">
            <v>0.35758054500000003</v>
          </cell>
          <cell r="K5301">
            <v>0.38750000000000001</v>
          </cell>
          <cell r="L5301">
            <v>10.01225526</v>
          </cell>
          <cell r="M5301">
            <v>0</v>
          </cell>
          <cell r="N5301">
            <v>0.36958857810000001</v>
          </cell>
          <cell r="O5301">
            <v>0.38750000000000001</v>
          </cell>
          <cell r="P5301">
            <v>-1.7911421899999998E-2</v>
          </cell>
          <cell r="Q5301">
            <v>0</v>
          </cell>
          <cell r="R5301">
            <v>0</v>
          </cell>
        </row>
        <row r="5302">
          <cell r="E5302" t="str">
            <v>SHT0014990</v>
          </cell>
          <cell r="F5302" t="str">
            <v>背胶毛毡15*15</v>
          </cell>
          <cell r="G5302" t="str">
            <v>H6</v>
          </cell>
          <cell r="H5302" t="str">
            <v>EA</v>
          </cell>
          <cell r="I5302">
            <v>3030</v>
          </cell>
          <cell r="J5302">
            <v>0.18455770069999999</v>
          </cell>
          <cell r="K5302">
            <v>0.2</v>
          </cell>
          <cell r="L5302">
            <v>559.20983312099997</v>
          </cell>
          <cell r="M5302">
            <v>0</v>
          </cell>
          <cell r="N5302">
            <v>0.19075539520000001</v>
          </cell>
          <cell r="O5302">
            <v>0.2</v>
          </cell>
          <cell r="P5302">
            <v>-9.2446048000000003E-3</v>
          </cell>
          <cell r="Q5302">
            <v>0</v>
          </cell>
          <cell r="R5302">
            <v>-442</v>
          </cell>
        </row>
        <row r="5303">
          <cell r="E5303" t="str">
            <v>SHT0014992</v>
          </cell>
          <cell r="F5303" t="str">
            <v>底座模块化总成</v>
          </cell>
          <cell r="G5303" t="str">
            <v>M3000升级</v>
          </cell>
          <cell r="H5303" t="str">
            <v>EA</v>
          </cell>
          <cell r="I5303">
            <v>388</v>
          </cell>
          <cell r="J5303">
            <v>460.58983617230001</v>
          </cell>
          <cell r="K5303">
            <v>493.7825435538</v>
          </cell>
          <cell r="L5303">
            <v>178708.856434852</v>
          </cell>
          <cell r="M5303">
            <v>0</v>
          </cell>
          <cell r="N5303">
            <v>468.94996016060003</v>
          </cell>
          <cell r="O5303">
            <v>493.7825435538</v>
          </cell>
          <cell r="P5303">
            <v>-24.8325833932</v>
          </cell>
          <cell r="Q5303">
            <v>0</v>
          </cell>
          <cell r="R5303">
            <v>-388</v>
          </cell>
        </row>
        <row r="5304">
          <cell r="E5304" t="str">
            <v>SHT0015000</v>
          </cell>
          <cell r="F5304" t="str">
            <v>左侧挡片电泳</v>
          </cell>
          <cell r="G5304" t="str">
            <v>H6</v>
          </cell>
          <cell r="H5304" t="str">
            <v>EA</v>
          </cell>
          <cell r="I5304">
            <v>519</v>
          </cell>
          <cell r="J5304">
            <v>0.42232072230000001</v>
          </cell>
          <cell r="K5304">
            <v>0.44871897300000002</v>
          </cell>
          <cell r="L5304">
            <v>219.18445487369999</v>
          </cell>
          <cell r="M5304">
            <v>3</v>
          </cell>
          <cell r="N5304">
            <v>0.44297768780000002</v>
          </cell>
          <cell r="O5304">
            <v>0.44871897300000002</v>
          </cell>
          <cell r="P5304">
            <v>-5.7412851999999997E-3</v>
          </cell>
          <cell r="Q5304">
            <v>1.3289330634000001</v>
          </cell>
          <cell r="R5304">
            <v>-199</v>
          </cell>
        </row>
        <row r="5305">
          <cell r="E5305" t="str">
            <v>SHT0015001</v>
          </cell>
          <cell r="F5305" t="str">
            <v>右侧挡片电泳</v>
          </cell>
          <cell r="G5305" t="str">
            <v>H6</v>
          </cell>
          <cell r="H5305" t="str">
            <v>EA</v>
          </cell>
          <cell r="I5305">
            <v>614</v>
          </cell>
          <cell r="J5305">
            <v>0.42232072230000001</v>
          </cell>
          <cell r="K5305">
            <v>0.44871897300000002</v>
          </cell>
          <cell r="L5305">
            <v>259.30492349219998</v>
          </cell>
          <cell r="M5305">
            <v>0</v>
          </cell>
          <cell r="N5305">
            <v>0.44297768780000002</v>
          </cell>
          <cell r="O5305">
            <v>0.44871897300000002</v>
          </cell>
          <cell r="P5305">
            <v>-5.7412851999999997E-3</v>
          </cell>
          <cell r="Q5305">
            <v>0</v>
          </cell>
          <cell r="R5305">
            <v>-204</v>
          </cell>
        </row>
        <row r="5306">
          <cell r="E5306" t="str">
            <v>SHT0015011</v>
          </cell>
          <cell r="F5306" t="str">
            <v>气管支架电泳</v>
          </cell>
          <cell r="H5306" t="str">
            <v>EA</v>
          </cell>
          <cell r="I5306">
            <v>562</v>
          </cell>
          <cell r="J5306">
            <v>2.0315845283999998</v>
          </cell>
          <cell r="K5306">
            <v>2.1121897299999999</v>
          </cell>
          <cell r="L5306">
            <v>1141.7505049608001</v>
          </cell>
          <cell r="M5306">
            <v>600</v>
          </cell>
          <cell r="N5306">
            <v>2.1645565602999999</v>
          </cell>
          <cell r="O5306">
            <v>2.1121897299999999</v>
          </cell>
          <cell r="P5306">
            <v>5.23668303E-2</v>
          </cell>
          <cell r="Q5306">
            <v>1298.73393618</v>
          </cell>
          <cell r="R5306">
            <v>-307</v>
          </cell>
        </row>
        <row r="5307">
          <cell r="E5307" t="str">
            <v>SHT0015013</v>
          </cell>
          <cell r="F5307" t="str">
            <v>底座模块化总成</v>
          </cell>
          <cell r="G5307" t="str">
            <v>H4-2.2</v>
          </cell>
          <cell r="H5307" t="str">
            <v>EA</v>
          </cell>
          <cell r="I5307">
            <v>1</v>
          </cell>
          <cell r="J5307">
            <v>548.1350166794</v>
          </cell>
          <cell r="K5307">
            <v>589.19584751690002</v>
          </cell>
          <cell r="L5307">
            <v>548.1350166794</v>
          </cell>
          <cell r="M5307">
            <v>2</v>
          </cell>
          <cell r="N5307">
            <v>589.19584751690002</v>
          </cell>
          <cell r="O5307">
            <v>589.19584751690002</v>
          </cell>
          <cell r="P5307">
            <v>0</v>
          </cell>
          <cell r="Q5307">
            <v>1178.3916950338</v>
          </cell>
          <cell r="R5307">
            <v>-3</v>
          </cell>
        </row>
        <row r="5308">
          <cell r="E5308" t="str">
            <v>SHT0015014</v>
          </cell>
          <cell r="F5308" t="str">
            <v>调高机构支架电泳</v>
          </cell>
          <cell r="H5308" t="str">
            <v>EA</v>
          </cell>
          <cell r="I5308">
            <v>1071</v>
          </cell>
          <cell r="J5308">
            <v>1.1898695896</v>
          </cell>
          <cell r="K5308">
            <v>1.1738277189999999</v>
          </cell>
          <cell r="L5308">
            <v>1274.3503304615999</v>
          </cell>
          <cell r="M5308">
            <v>1748</v>
          </cell>
          <cell r="N5308">
            <v>1.2479855526999999</v>
          </cell>
          <cell r="O5308">
            <v>1.1738277189999999</v>
          </cell>
          <cell r="P5308">
            <v>7.4157833699999995E-2</v>
          </cell>
          <cell r="Q5308">
            <v>2181.4787461196001</v>
          </cell>
          <cell r="R5308">
            <v>-2100</v>
          </cell>
        </row>
        <row r="5309">
          <cell r="E5309" t="str">
            <v>SHT0015083</v>
          </cell>
          <cell r="F5309" t="str">
            <v>低配底座模块化总成</v>
          </cell>
          <cell r="G5309" t="str">
            <v>J6L低配-V0SS接头</v>
          </cell>
          <cell r="H5309" t="str">
            <v>EA</v>
          </cell>
          <cell r="I5309">
            <v>3185</v>
          </cell>
          <cell r="J5309">
            <v>462.23239970809999</v>
          </cell>
          <cell r="K5309">
            <v>495.56254355380003</v>
          </cell>
          <cell r="L5309">
            <v>1472210.1930702999</v>
          </cell>
          <cell r="M5309">
            <v>1310</v>
          </cell>
          <cell r="N5309">
            <v>453.17798532879999</v>
          </cell>
          <cell r="O5309">
            <v>495.56254355380003</v>
          </cell>
          <cell r="P5309">
            <v>-42.384558224999999</v>
          </cell>
          <cell r="Q5309">
            <v>593663.16078072798</v>
          </cell>
          <cell r="R5309">
            <v>-860</v>
          </cell>
        </row>
        <row r="5310">
          <cell r="E5310" t="str">
            <v>SHT0015089</v>
          </cell>
          <cell r="F5310" t="str">
            <v>VDC阀气路总成</v>
          </cell>
          <cell r="G5310" t="str">
            <v>X5000S</v>
          </cell>
          <cell r="H5310" t="str">
            <v>EA</v>
          </cell>
          <cell r="I5310">
            <v>4</v>
          </cell>
          <cell r="J5310">
            <v>47.412873299600001</v>
          </cell>
          <cell r="K5310">
            <v>51.38</v>
          </cell>
          <cell r="L5310">
            <v>189.6514931984</v>
          </cell>
          <cell r="M5310">
            <v>0</v>
          </cell>
          <cell r="N5310">
            <v>49.005061016600003</v>
          </cell>
          <cell r="O5310">
            <v>51.38</v>
          </cell>
          <cell r="P5310">
            <v>-2.3749389833999999</v>
          </cell>
          <cell r="Q5310">
            <v>0</v>
          </cell>
          <cell r="R5310">
            <v>0</v>
          </cell>
        </row>
        <row r="5311">
          <cell r="E5311" t="str">
            <v>SHT0015090</v>
          </cell>
          <cell r="F5311" t="str">
            <v>悬浮气路总成</v>
          </cell>
          <cell r="G5311" t="str">
            <v>J6L低配</v>
          </cell>
          <cell r="H5311" t="str">
            <v>EA</v>
          </cell>
          <cell r="I5311">
            <v>327</v>
          </cell>
          <cell r="J5311">
            <v>41.100999936999997</v>
          </cell>
          <cell r="K5311">
            <v>44.54</v>
          </cell>
          <cell r="L5311">
            <v>13440.026979398999</v>
          </cell>
          <cell r="M5311">
            <v>1240</v>
          </cell>
          <cell r="N5311">
            <v>42.4812265021</v>
          </cell>
          <cell r="O5311">
            <v>44.54</v>
          </cell>
          <cell r="P5311">
            <v>-2.0587734978999999</v>
          </cell>
          <cell r="Q5311">
            <v>52676.720862604001</v>
          </cell>
          <cell r="R5311">
            <v>-1311</v>
          </cell>
        </row>
        <row r="5312">
          <cell r="E5312" t="str">
            <v>SHT0015145</v>
          </cell>
          <cell r="F5312" t="str">
            <v>座框前横梁钢丝</v>
          </cell>
          <cell r="G5312" t="str">
            <v>J6L</v>
          </cell>
          <cell r="H5312" t="str">
            <v>EA</v>
          </cell>
          <cell r="I5312">
            <v>256</v>
          </cell>
          <cell r="J5312">
            <v>0.27176121419999999</v>
          </cell>
          <cell r="K5312">
            <v>0.29449999999999998</v>
          </cell>
          <cell r="L5312">
            <v>69.570870835199997</v>
          </cell>
          <cell r="M5312">
            <v>2200</v>
          </cell>
          <cell r="N5312">
            <v>0.2808873194</v>
          </cell>
          <cell r="O5312">
            <v>0.29449999999999998</v>
          </cell>
          <cell r="P5312">
            <v>-1.36126806E-2</v>
          </cell>
          <cell r="Q5312">
            <v>617.95210268000005</v>
          </cell>
          <cell r="R5312">
            <v>-1787</v>
          </cell>
        </row>
        <row r="5313">
          <cell r="E5313" t="str">
            <v>SHT0015406</v>
          </cell>
          <cell r="F5313" t="str">
            <v>底座模块化总成</v>
          </cell>
          <cell r="G5313" t="str">
            <v>大黄蜂</v>
          </cell>
          <cell r="H5313" t="str">
            <v>EA</v>
          </cell>
          <cell r="I5313">
            <v>0</v>
          </cell>
          <cell r="J5313">
            <v>0</v>
          </cell>
          <cell r="K5313">
            <v>0</v>
          </cell>
          <cell r="L5313">
            <v>0</v>
          </cell>
          <cell r="M5313">
            <v>10</v>
          </cell>
          <cell r="N5313">
            <v>491.65180449859997</v>
          </cell>
          <cell r="O5313">
            <v>0</v>
          </cell>
          <cell r="P5313">
            <v>491.65180449859997</v>
          </cell>
          <cell r="Q5313">
            <v>4916.5180449859999</v>
          </cell>
          <cell r="R5313">
            <v>-10</v>
          </cell>
        </row>
        <row r="5314">
          <cell r="E5314" t="str">
            <v>SHT0015414</v>
          </cell>
          <cell r="F5314" t="str">
            <v>换挡扶手支架焊接组件</v>
          </cell>
          <cell r="G5314" t="str">
            <v>成都王牌</v>
          </cell>
          <cell r="H5314" t="str">
            <v>EA</v>
          </cell>
          <cell r="I5314">
            <v>0</v>
          </cell>
          <cell r="J5314">
            <v>2.81</v>
          </cell>
          <cell r="K5314">
            <v>2.81</v>
          </cell>
          <cell r="L5314">
            <v>0</v>
          </cell>
          <cell r="M5314">
            <v>306</v>
          </cell>
          <cell r="N5314">
            <v>2.81</v>
          </cell>
          <cell r="O5314">
            <v>2.81</v>
          </cell>
          <cell r="P5314">
            <v>0</v>
          </cell>
          <cell r="Q5314">
            <v>859.86</v>
          </cell>
          <cell r="R5314">
            <v>-306</v>
          </cell>
        </row>
        <row r="5315">
          <cell r="E5315" t="str">
            <v>SHT0015444</v>
          </cell>
          <cell r="F5315" t="str">
            <v>主驾靠背骨架电泳总成</v>
          </cell>
          <cell r="G5315" t="str">
            <v>成都王牌</v>
          </cell>
          <cell r="H5315" t="str">
            <v>EA</v>
          </cell>
          <cell r="I5315">
            <v>231</v>
          </cell>
          <cell r="J5315">
            <v>54.767439078000002</v>
          </cell>
          <cell r="K5315">
            <v>57.153335155299999</v>
          </cell>
          <cell r="L5315">
            <v>12651.278427018</v>
          </cell>
          <cell r="M5315">
            <v>307</v>
          </cell>
          <cell r="N5315">
            <v>59.3838988352</v>
          </cell>
          <cell r="O5315">
            <v>57.153335155299999</v>
          </cell>
          <cell r="P5315">
            <v>2.2305636798999999</v>
          </cell>
          <cell r="Q5315">
            <v>18230.856942406401</v>
          </cell>
          <cell r="R5315">
            <v>-536</v>
          </cell>
        </row>
        <row r="5316">
          <cell r="E5316" t="str">
            <v>SHT0015599</v>
          </cell>
          <cell r="F5316" t="str">
            <v>左旁侧板焊接分总成</v>
          </cell>
          <cell r="G5316" t="str">
            <v>成都王牌临时用</v>
          </cell>
          <cell r="H5316" t="str">
            <v>EA</v>
          </cell>
          <cell r="I5316">
            <v>450</v>
          </cell>
          <cell r="J5316">
            <v>5.6449682795999996</v>
          </cell>
          <cell r="K5316">
            <v>5.9621211909999996</v>
          </cell>
          <cell r="L5316">
            <v>2540.23572582</v>
          </cell>
          <cell r="M5316">
            <v>0</v>
          </cell>
          <cell r="N5316">
            <v>5.8323208945999996</v>
          </cell>
          <cell r="O5316">
            <v>5.9621211909999996</v>
          </cell>
          <cell r="P5316">
            <v>-0.12980029639999999</v>
          </cell>
          <cell r="Q5316">
            <v>0</v>
          </cell>
          <cell r="R5316">
            <v>0</v>
          </cell>
        </row>
        <row r="5317">
          <cell r="E5317" t="str">
            <v>SHT0015600</v>
          </cell>
          <cell r="F5317" t="str">
            <v>左旁侧板焊接分总成</v>
          </cell>
          <cell r="G5317" t="str">
            <v>成都王牌临时用</v>
          </cell>
          <cell r="H5317" t="str">
            <v>EA</v>
          </cell>
          <cell r="I5317">
            <v>450</v>
          </cell>
          <cell r="J5317">
            <v>5.6449682795999996</v>
          </cell>
          <cell r="K5317">
            <v>5.9621211909999996</v>
          </cell>
          <cell r="L5317">
            <v>2540.23572582</v>
          </cell>
          <cell r="M5317">
            <v>0</v>
          </cell>
          <cell r="N5317">
            <v>5.8323208945999996</v>
          </cell>
          <cell r="O5317">
            <v>5.9621211909999996</v>
          </cell>
          <cell r="P5317">
            <v>-0.12980029639999999</v>
          </cell>
          <cell r="Q5317">
            <v>0</v>
          </cell>
          <cell r="R5317">
            <v>0</v>
          </cell>
        </row>
        <row r="5318">
          <cell r="E5318" t="str">
            <v>SHT0015754</v>
          </cell>
          <cell r="F5318" t="str">
            <v>绞架组件电泳</v>
          </cell>
          <cell r="H5318" t="str">
            <v>EA</v>
          </cell>
          <cell r="I5318">
            <v>0</v>
          </cell>
          <cell r="J5318">
            <v>109.46949504299999</v>
          </cell>
          <cell r="K5318">
            <v>109.46949504299999</v>
          </cell>
          <cell r="L5318">
            <v>0</v>
          </cell>
          <cell r="M5318">
            <v>368</v>
          </cell>
          <cell r="N5318">
            <v>67.877166139300002</v>
          </cell>
          <cell r="O5318">
            <v>109.46949504299999</v>
          </cell>
          <cell r="P5318">
            <v>-41.5923289037</v>
          </cell>
          <cell r="Q5318">
            <v>24978.797139262399</v>
          </cell>
          <cell r="R5318">
            <v>-205</v>
          </cell>
        </row>
        <row r="5319">
          <cell r="E5319" t="str">
            <v>SLT0000050</v>
          </cell>
          <cell r="F5319" t="str">
            <v>M3右舵司机背</v>
          </cell>
          <cell r="H5319" t="str">
            <v>EA</v>
          </cell>
          <cell r="I5319">
            <v>402</v>
          </cell>
          <cell r="J5319">
            <v>40.071085716699997</v>
          </cell>
          <cell r="K5319">
            <v>40.142296857700003</v>
          </cell>
          <cell r="L5319">
            <v>16108.576458113401</v>
          </cell>
          <cell r="M5319">
            <v>0</v>
          </cell>
          <cell r="N5319">
            <v>41.365674579100002</v>
          </cell>
          <cell r="O5319">
            <v>40.142296857700003</v>
          </cell>
          <cell r="P5319">
            <v>1.2233777213999999</v>
          </cell>
          <cell r="Q5319">
            <v>0</v>
          </cell>
          <cell r="R5319">
            <v>0</v>
          </cell>
        </row>
        <row r="5320">
          <cell r="E5320" t="str">
            <v>SLT0000051</v>
          </cell>
          <cell r="F5320" t="str">
            <v>M3右舵座框</v>
          </cell>
          <cell r="H5320" t="str">
            <v>EA</v>
          </cell>
          <cell r="I5320">
            <v>423</v>
          </cell>
          <cell r="J5320">
            <v>33.152943827199998</v>
          </cell>
          <cell r="K5320">
            <v>32.8635467517</v>
          </cell>
          <cell r="L5320">
            <v>14023.6952389056</v>
          </cell>
          <cell r="M5320">
            <v>0</v>
          </cell>
          <cell r="N5320">
            <v>34.222241980100002</v>
          </cell>
          <cell r="O5320">
            <v>32.8635467517</v>
          </cell>
          <cell r="P5320">
            <v>1.3586952284</v>
          </cell>
          <cell r="Q5320">
            <v>0</v>
          </cell>
          <cell r="R5320">
            <v>0</v>
          </cell>
        </row>
        <row r="5321">
          <cell r="E5321" t="str">
            <v>SLT0000052</v>
          </cell>
          <cell r="F5321" t="str">
            <v>M3右舵装饰板</v>
          </cell>
          <cell r="H5321" t="str">
            <v>EA</v>
          </cell>
          <cell r="I5321">
            <v>369</v>
          </cell>
          <cell r="J5321">
            <v>2.6535990091000001</v>
          </cell>
          <cell r="K5321">
            <v>2.6623042569000002</v>
          </cell>
          <cell r="L5321">
            <v>979.17803435789995</v>
          </cell>
          <cell r="M5321">
            <v>0</v>
          </cell>
          <cell r="N5321">
            <v>2.7391427776000001</v>
          </cell>
          <cell r="O5321">
            <v>2.6623042569000002</v>
          </cell>
          <cell r="P5321">
            <v>7.6838520699999996E-2</v>
          </cell>
          <cell r="Q5321">
            <v>0</v>
          </cell>
          <cell r="R5321">
            <v>0</v>
          </cell>
        </row>
        <row r="5322">
          <cell r="E5322" t="str">
            <v>SLT0000096</v>
          </cell>
          <cell r="F5322" t="str">
            <v>右舵1800副大背出口</v>
          </cell>
          <cell r="G5322" t="str">
            <v>M3</v>
          </cell>
          <cell r="H5322" t="str">
            <v>EA</v>
          </cell>
          <cell r="I5322">
            <v>157</v>
          </cell>
          <cell r="J5322">
            <v>37.285087427699999</v>
          </cell>
          <cell r="K5322">
            <v>37.097565150000001</v>
          </cell>
          <cell r="L5322">
            <v>5853.7587261488998</v>
          </cell>
          <cell r="M5322">
            <v>0</v>
          </cell>
          <cell r="N5322">
            <v>38.485754006400001</v>
          </cell>
          <cell r="O5322">
            <v>37.097565150000001</v>
          </cell>
          <cell r="P5322">
            <v>1.3881888564</v>
          </cell>
          <cell r="Q5322">
            <v>0</v>
          </cell>
          <cell r="R5322">
            <v>0</v>
          </cell>
        </row>
        <row r="5323">
          <cell r="E5323" t="str">
            <v>SLT0000097</v>
          </cell>
          <cell r="F5323" t="str">
            <v>右舵1800副小背出口</v>
          </cell>
          <cell r="G5323" t="str">
            <v>M3</v>
          </cell>
          <cell r="H5323" t="str">
            <v>EA</v>
          </cell>
          <cell r="I5323">
            <v>162</v>
          </cell>
          <cell r="J5323">
            <v>38.9676388751</v>
          </cell>
          <cell r="K5323">
            <v>39.169541569499998</v>
          </cell>
          <cell r="L5323">
            <v>6312.7574977661998</v>
          </cell>
          <cell r="M5323">
            <v>0</v>
          </cell>
          <cell r="N5323">
            <v>37.898018446899997</v>
          </cell>
          <cell r="O5323">
            <v>39.169541569499998</v>
          </cell>
          <cell r="P5323">
            <v>-1.2715231226000001</v>
          </cell>
          <cell r="Q5323">
            <v>0</v>
          </cell>
          <cell r="R5323">
            <v>0</v>
          </cell>
        </row>
        <row r="5324">
          <cell r="E5324" t="str">
            <v>SLT0000100</v>
          </cell>
          <cell r="F5324" t="str">
            <v>M3欧马可右舵小背折叠板</v>
          </cell>
          <cell r="H5324" t="str">
            <v>EA</v>
          </cell>
          <cell r="I5324">
            <v>285</v>
          </cell>
          <cell r="J5324">
            <v>13.287368283099999</v>
          </cell>
          <cell r="K5324">
            <v>13.673204756600001</v>
          </cell>
          <cell r="L5324">
            <v>3786.8999606835</v>
          </cell>
          <cell r="M5324">
            <v>0</v>
          </cell>
          <cell r="N5324">
            <v>13.7215657123</v>
          </cell>
          <cell r="O5324">
            <v>13.673204756600001</v>
          </cell>
          <cell r="P5324">
            <v>4.83609557E-2</v>
          </cell>
          <cell r="Q5324">
            <v>0</v>
          </cell>
          <cell r="R5324">
            <v>0</v>
          </cell>
        </row>
        <row r="5325">
          <cell r="E5325" t="str">
            <v>SLT0000101</v>
          </cell>
          <cell r="F5325" t="str">
            <v>双轴中连接板</v>
          </cell>
          <cell r="G5325" t="str">
            <v>右舵</v>
          </cell>
          <cell r="H5325" t="str">
            <v>EA</v>
          </cell>
          <cell r="I5325">
            <v>366</v>
          </cell>
          <cell r="J5325">
            <v>7.1834452045999999</v>
          </cell>
          <cell r="K5325">
            <v>7.4207660644000004</v>
          </cell>
          <cell r="L5325">
            <v>2629.1409448835998</v>
          </cell>
          <cell r="M5325">
            <v>0</v>
          </cell>
          <cell r="N5325">
            <v>7.4185266738999998</v>
          </cell>
          <cell r="O5325">
            <v>7.4207660644000004</v>
          </cell>
          <cell r="P5325">
            <v>-2.2393905000000001E-3</v>
          </cell>
          <cell r="Q5325">
            <v>0</v>
          </cell>
          <cell r="R5325">
            <v>0</v>
          </cell>
        </row>
        <row r="5326">
          <cell r="E5326" t="str">
            <v>SLT0000145</v>
          </cell>
          <cell r="F5326" t="str">
            <v>右舵1995副大背出口</v>
          </cell>
          <cell r="G5326" t="str">
            <v>M3</v>
          </cell>
          <cell r="H5326" t="str">
            <v>EA</v>
          </cell>
          <cell r="I5326">
            <v>137</v>
          </cell>
          <cell r="J5326">
            <v>37.872092333099999</v>
          </cell>
          <cell r="K5326">
            <v>37.345753967999997</v>
          </cell>
          <cell r="L5326">
            <v>5188.4766496347002</v>
          </cell>
          <cell r="M5326">
            <v>0</v>
          </cell>
          <cell r="N5326">
            <v>39.086938881800002</v>
          </cell>
          <cell r="O5326">
            <v>37.345753967999997</v>
          </cell>
          <cell r="P5326">
            <v>1.7411849138</v>
          </cell>
          <cell r="Q5326">
            <v>0</v>
          </cell>
          <cell r="R5326">
            <v>0</v>
          </cell>
        </row>
        <row r="5327">
          <cell r="E5327" t="str">
            <v>SLT0000146</v>
          </cell>
          <cell r="F5327" t="str">
            <v>右舵1995副小背出口</v>
          </cell>
          <cell r="G5327" t="str">
            <v>M3</v>
          </cell>
          <cell r="H5327" t="str">
            <v>EA</v>
          </cell>
          <cell r="I5327">
            <v>137</v>
          </cell>
          <cell r="J5327">
            <v>36.237574752599997</v>
          </cell>
          <cell r="K5327">
            <v>35.678757018500001</v>
          </cell>
          <cell r="L5327">
            <v>4964.5477411062002</v>
          </cell>
          <cell r="M5327">
            <v>0</v>
          </cell>
          <cell r="N5327">
            <v>36.992444625799997</v>
          </cell>
          <cell r="O5327">
            <v>35.678757018500001</v>
          </cell>
          <cell r="P5327">
            <v>1.3136876072999999</v>
          </cell>
          <cell r="Q5327">
            <v>0</v>
          </cell>
          <cell r="R5327">
            <v>0</v>
          </cell>
        </row>
        <row r="5328">
          <cell r="E5328" t="str">
            <v>SLT0000272</v>
          </cell>
          <cell r="F5328" t="str">
            <v>6480折叠器（右主动）</v>
          </cell>
          <cell r="G5328" t="str">
            <v>调角器</v>
          </cell>
          <cell r="H5328" t="str">
            <v>EA</v>
          </cell>
          <cell r="I5328">
            <v>818</v>
          </cell>
          <cell r="J5328">
            <v>10.0015754661</v>
          </cell>
          <cell r="K5328">
            <v>10.533729305</v>
          </cell>
          <cell r="L5328">
            <v>8181.2887312698003</v>
          </cell>
          <cell r="M5328">
            <v>486</v>
          </cell>
          <cell r="N5328">
            <v>9.5601549556999998</v>
          </cell>
          <cell r="O5328">
            <v>10.533729305</v>
          </cell>
          <cell r="P5328">
            <v>-0.97357434929999997</v>
          </cell>
          <cell r="Q5328">
            <v>4646.2353084701999</v>
          </cell>
          <cell r="R5328">
            <v>0</v>
          </cell>
        </row>
        <row r="5329">
          <cell r="E5329" t="str">
            <v>SLT0000308</v>
          </cell>
          <cell r="F5329" t="str">
            <v>M3右舵单轴中连接板</v>
          </cell>
          <cell r="H5329" t="str">
            <v>EA</v>
          </cell>
          <cell r="I5329">
            <v>195</v>
          </cell>
          <cell r="J5329">
            <v>8.0816875337000003</v>
          </cell>
          <cell r="K5329">
            <v>8.3941660644000002</v>
          </cell>
          <cell r="L5329">
            <v>1575.9290690715</v>
          </cell>
          <cell r="M5329">
            <v>0</v>
          </cell>
          <cell r="N5329">
            <v>8.3469331822000008</v>
          </cell>
          <cell r="O5329">
            <v>8.3941660644000002</v>
          </cell>
          <cell r="P5329">
            <v>-4.72328822E-2</v>
          </cell>
          <cell r="Q5329">
            <v>0</v>
          </cell>
          <cell r="R5329">
            <v>0</v>
          </cell>
        </row>
        <row r="5330">
          <cell r="E5330" t="str">
            <v>SLT0000328</v>
          </cell>
          <cell r="F5330" t="str">
            <v>K1正司机调角器主动</v>
          </cell>
          <cell r="G5330" t="str">
            <v>调角器</v>
          </cell>
          <cell r="H5330" t="str">
            <v>EA</v>
          </cell>
          <cell r="I5330">
            <v>4256</v>
          </cell>
          <cell r="J5330">
            <v>35.2819856992</v>
          </cell>
          <cell r="K5330">
            <v>37.927485515000001</v>
          </cell>
          <cell r="L5330">
            <v>150160.131135795</v>
          </cell>
          <cell r="M5330">
            <v>2100</v>
          </cell>
          <cell r="N5330">
            <v>42.188515817000003</v>
          </cell>
          <cell r="O5330">
            <v>37.927485515000001</v>
          </cell>
          <cell r="P5330">
            <v>4.261030302</v>
          </cell>
          <cell r="Q5330">
            <v>88595.8832157</v>
          </cell>
          <cell r="R5330">
            <v>-900</v>
          </cell>
        </row>
        <row r="5331">
          <cell r="E5331" t="str">
            <v>SLT0000329</v>
          </cell>
          <cell r="F5331" t="str">
            <v>K1正司机调角器被动</v>
          </cell>
          <cell r="G5331" t="str">
            <v>调角器</v>
          </cell>
          <cell r="H5331" t="str">
            <v>EA</v>
          </cell>
          <cell r="I5331">
            <v>3248</v>
          </cell>
          <cell r="J5331">
            <v>34.6802691372</v>
          </cell>
          <cell r="K5331">
            <v>36.839066649999999</v>
          </cell>
          <cell r="L5331">
            <v>112641.51415762601</v>
          </cell>
          <cell r="M5331">
            <v>1198</v>
          </cell>
          <cell r="N5331">
            <v>42.985995926800001</v>
          </cell>
          <cell r="O5331">
            <v>36.839066649999999</v>
          </cell>
          <cell r="P5331">
            <v>6.1469292767999999</v>
          </cell>
          <cell r="Q5331">
            <v>51497.2231203064</v>
          </cell>
          <cell r="R5331">
            <v>0</v>
          </cell>
        </row>
        <row r="5332">
          <cell r="E5332" t="str">
            <v>SLT0000363</v>
          </cell>
          <cell r="F5332" t="str">
            <v>K1副司机调角器主动</v>
          </cell>
          <cell r="G5332" t="str">
            <v>调角器</v>
          </cell>
          <cell r="H5332" t="str">
            <v>EA</v>
          </cell>
          <cell r="I5332">
            <v>4616</v>
          </cell>
          <cell r="J5332">
            <v>40.576156067600003</v>
          </cell>
          <cell r="K5332">
            <v>43.175835515000003</v>
          </cell>
          <cell r="L5332">
            <v>187299.53640804201</v>
          </cell>
          <cell r="M5332">
            <v>2300</v>
          </cell>
          <cell r="N5332">
            <v>47.653500640300003</v>
          </cell>
          <cell r="O5332">
            <v>43.175835515000003</v>
          </cell>
          <cell r="P5332">
            <v>4.4776651252999997</v>
          </cell>
          <cell r="Q5332">
            <v>109603.05147269</v>
          </cell>
          <cell r="R5332">
            <v>-902</v>
          </cell>
        </row>
        <row r="5333">
          <cell r="E5333" t="str">
            <v>SLT0000364</v>
          </cell>
          <cell r="F5333" t="str">
            <v>K1副司机调角器被动</v>
          </cell>
          <cell r="G5333" t="str">
            <v>调角器</v>
          </cell>
          <cell r="H5333" t="str">
            <v>EA</v>
          </cell>
          <cell r="I5333">
            <v>3174</v>
          </cell>
          <cell r="J5333">
            <v>32.834692130599997</v>
          </cell>
          <cell r="K5333">
            <v>34.839066649999999</v>
          </cell>
          <cell r="L5333">
            <v>104217.31282252401</v>
          </cell>
          <cell r="M5333">
            <v>1499</v>
          </cell>
          <cell r="N5333">
            <v>41.078441975200001</v>
          </cell>
          <cell r="O5333">
            <v>34.839066649999999</v>
          </cell>
          <cell r="P5333">
            <v>6.2393753252000002</v>
          </cell>
          <cell r="Q5333">
            <v>61576.584520824799</v>
          </cell>
          <cell r="R5333">
            <v>0</v>
          </cell>
        </row>
        <row r="5334">
          <cell r="E5334" t="str">
            <v>SLT0000366</v>
          </cell>
          <cell r="F5334" t="str">
            <v>K1副司机经济型支架左</v>
          </cell>
          <cell r="G5334" t="str">
            <v>电泳件</v>
          </cell>
          <cell r="H5334" t="str">
            <v>EA</v>
          </cell>
          <cell r="I5334">
            <v>87</v>
          </cell>
          <cell r="J5334">
            <v>7.5388721227</v>
          </cell>
          <cell r="K5334">
            <v>7.6382090847999997</v>
          </cell>
          <cell r="L5334">
            <v>655.88187467490002</v>
          </cell>
          <cell r="M5334">
            <v>0</v>
          </cell>
          <cell r="N5334">
            <v>2.0989539487000002</v>
          </cell>
          <cell r="O5334">
            <v>7.6382090847999997</v>
          </cell>
          <cell r="P5334">
            <v>-5.5392551361000004</v>
          </cell>
          <cell r="Q5334">
            <v>0</v>
          </cell>
          <cell r="R5334">
            <v>0</v>
          </cell>
        </row>
        <row r="5335">
          <cell r="E5335" t="str">
            <v>SLT0000367</v>
          </cell>
          <cell r="F5335" t="str">
            <v>K1副司机经济型支架右</v>
          </cell>
          <cell r="G5335" t="str">
            <v>电泳件</v>
          </cell>
          <cell r="H5335" t="str">
            <v>EA</v>
          </cell>
          <cell r="I5335">
            <v>86</v>
          </cell>
          <cell r="J5335">
            <v>8.0102465166000005</v>
          </cell>
          <cell r="K5335">
            <v>8.1490242847999994</v>
          </cell>
          <cell r="L5335">
            <v>688.88120042759999</v>
          </cell>
          <cell r="M5335">
            <v>0</v>
          </cell>
          <cell r="N5335">
            <v>2.0989539487000002</v>
          </cell>
          <cell r="O5335">
            <v>8.1490242847999994</v>
          </cell>
          <cell r="P5335">
            <v>-6.0500703361000001</v>
          </cell>
          <cell r="Q5335">
            <v>0</v>
          </cell>
          <cell r="R5335">
            <v>0</v>
          </cell>
        </row>
        <row r="5336">
          <cell r="E5336" t="str">
            <v>SLT0000396</v>
          </cell>
          <cell r="F5336" t="str">
            <v>K1通用左主动调角器</v>
          </cell>
          <cell r="G5336" t="str">
            <v>调角器</v>
          </cell>
          <cell r="H5336" t="str">
            <v>EA</v>
          </cell>
          <cell r="I5336">
            <v>10608</v>
          </cell>
          <cell r="J5336">
            <v>26.895775936300002</v>
          </cell>
          <cell r="K5336">
            <v>28.403229865</v>
          </cell>
          <cell r="L5336">
            <v>285310.39113226999</v>
          </cell>
          <cell r="M5336">
            <v>4723</v>
          </cell>
          <cell r="N5336">
            <v>27.821388043599999</v>
          </cell>
          <cell r="O5336">
            <v>28.403229865</v>
          </cell>
          <cell r="P5336">
            <v>-0.58184182139999996</v>
          </cell>
          <cell r="Q5336">
            <v>131400.415729923</v>
          </cell>
          <cell r="R5336">
            <v>0</v>
          </cell>
        </row>
        <row r="5337">
          <cell r="E5337" t="str">
            <v>SLT0000397</v>
          </cell>
          <cell r="F5337" t="str">
            <v>K1左舵双人左背右被动</v>
          </cell>
          <cell r="G5337" t="str">
            <v>调角器</v>
          </cell>
          <cell r="H5337" t="str">
            <v>EA</v>
          </cell>
          <cell r="I5337">
            <v>5485</v>
          </cell>
          <cell r="J5337">
            <v>21.441972734899998</v>
          </cell>
          <cell r="K5337">
            <v>22.484554280000001</v>
          </cell>
          <cell r="L5337">
            <v>117609.220450926</v>
          </cell>
          <cell r="M5337">
            <v>3854</v>
          </cell>
          <cell r="N5337">
            <v>22.151306196</v>
          </cell>
          <cell r="O5337">
            <v>22.484554280000001</v>
          </cell>
          <cell r="P5337">
            <v>-0.333248084</v>
          </cell>
          <cell r="Q5337">
            <v>85371.134079384006</v>
          </cell>
          <cell r="R5337">
            <v>0</v>
          </cell>
        </row>
        <row r="5338">
          <cell r="E5338" t="str">
            <v>SLT0000398</v>
          </cell>
          <cell r="F5338" t="str">
            <v>K1通用右主动调角器</v>
          </cell>
          <cell r="G5338" t="str">
            <v>调角器</v>
          </cell>
          <cell r="H5338" t="str">
            <v>EA</v>
          </cell>
          <cell r="I5338">
            <v>6762</v>
          </cell>
          <cell r="J5338">
            <v>26.895775936300002</v>
          </cell>
          <cell r="K5338">
            <v>28.403229865</v>
          </cell>
          <cell r="L5338">
            <v>181869.23688126099</v>
          </cell>
          <cell r="M5338">
            <v>5133</v>
          </cell>
          <cell r="N5338">
            <v>27.821388043599999</v>
          </cell>
          <cell r="O5338">
            <v>28.403229865</v>
          </cell>
          <cell r="P5338">
            <v>-0.58184182139999996</v>
          </cell>
          <cell r="Q5338">
            <v>142807.18482779901</v>
          </cell>
          <cell r="R5338">
            <v>-44</v>
          </cell>
        </row>
        <row r="5339">
          <cell r="E5339" t="str">
            <v>SLT0000399</v>
          </cell>
          <cell r="F5339" t="str">
            <v>左舵双人右背左被动调角器</v>
          </cell>
          <cell r="G5339" t="str">
            <v>调角器（带螺丝）</v>
          </cell>
          <cell r="H5339" t="str">
            <v>EA</v>
          </cell>
          <cell r="I5339">
            <v>5283</v>
          </cell>
          <cell r="J5339">
            <v>26.584808882200001</v>
          </cell>
          <cell r="K5339">
            <v>27.890852280000001</v>
          </cell>
          <cell r="L5339">
            <v>140447.54532466299</v>
          </cell>
          <cell r="M5339">
            <v>3706</v>
          </cell>
          <cell r="N5339">
            <v>23.9205008466</v>
          </cell>
          <cell r="O5339">
            <v>27.890852280000001</v>
          </cell>
          <cell r="P5339">
            <v>-3.9703514333999999</v>
          </cell>
          <cell r="Q5339">
            <v>88649.376137499596</v>
          </cell>
          <cell r="R5339">
            <v>0</v>
          </cell>
        </row>
        <row r="5340">
          <cell r="E5340" t="str">
            <v>SLT0000410</v>
          </cell>
          <cell r="F5340" t="str">
            <v>K1左舵单人右被动调角器</v>
          </cell>
          <cell r="G5340" t="str">
            <v>调角器</v>
          </cell>
          <cell r="H5340" t="str">
            <v>EA</v>
          </cell>
          <cell r="I5340">
            <v>3770</v>
          </cell>
          <cell r="J5340">
            <v>20.971648553400001</v>
          </cell>
          <cell r="K5340">
            <v>22.028110000000002</v>
          </cell>
          <cell r="L5340">
            <v>79063.115046317995</v>
          </cell>
          <cell r="M5340">
            <v>2052</v>
          </cell>
          <cell r="N5340">
            <v>21.665946184799999</v>
          </cell>
          <cell r="O5340">
            <v>22.028110000000002</v>
          </cell>
          <cell r="P5340">
            <v>-0.36216381520000002</v>
          </cell>
          <cell r="Q5340">
            <v>44458.521571209603</v>
          </cell>
          <cell r="R5340">
            <v>0</v>
          </cell>
        </row>
        <row r="5341">
          <cell r="E5341" t="str">
            <v>SLT0000427</v>
          </cell>
          <cell r="F5341" t="str">
            <v>6480折叠器（右被动）</v>
          </cell>
          <cell r="G5341" t="str">
            <v>调角器</v>
          </cell>
          <cell r="H5341" t="str">
            <v>EA</v>
          </cell>
          <cell r="I5341">
            <v>0</v>
          </cell>
          <cell r="J5341">
            <v>9.3296690150000003</v>
          </cell>
          <cell r="K5341">
            <v>9.3296690150000003</v>
          </cell>
          <cell r="L5341">
            <v>0</v>
          </cell>
          <cell r="M5341">
            <v>200</v>
          </cell>
          <cell r="N5341">
            <v>8.2348262432000006</v>
          </cell>
          <cell r="O5341">
            <v>9.3296690150000003</v>
          </cell>
          <cell r="P5341">
            <v>-1.0948427718</v>
          </cell>
          <cell r="Q5341">
            <v>1646.96524864</v>
          </cell>
          <cell r="R5341">
            <v>0</v>
          </cell>
        </row>
        <row r="5342">
          <cell r="E5342" t="str">
            <v>SLT0000519</v>
          </cell>
          <cell r="F5342" t="str">
            <v>K1侧翻左调角器主动</v>
          </cell>
          <cell r="G5342" t="str">
            <v>调角器</v>
          </cell>
          <cell r="H5342" t="str">
            <v>EA</v>
          </cell>
          <cell r="I5342">
            <v>830</v>
          </cell>
          <cell r="J5342">
            <v>27.293203889899999</v>
          </cell>
          <cell r="K5342">
            <v>28.719698099999999</v>
          </cell>
          <cell r="L5342">
            <v>22653.359228616999</v>
          </cell>
          <cell r="M5342">
            <v>0</v>
          </cell>
          <cell r="N5342">
            <v>28.1975242681</v>
          </cell>
          <cell r="O5342">
            <v>28.719698099999999</v>
          </cell>
          <cell r="P5342">
            <v>-0.5221738319</v>
          </cell>
          <cell r="Q5342">
            <v>0</v>
          </cell>
          <cell r="R5342">
            <v>0</v>
          </cell>
        </row>
        <row r="5343">
          <cell r="E5343" t="str">
            <v>SLT0000520</v>
          </cell>
          <cell r="F5343" t="str">
            <v>K1侧翻左调角器被动</v>
          </cell>
          <cell r="G5343" t="str">
            <v>调角器</v>
          </cell>
          <cell r="H5343" t="str">
            <v>EA</v>
          </cell>
          <cell r="I5343">
            <v>670</v>
          </cell>
          <cell r="J5343">
            <v>27.293203889899999</v>
          </cell>
          <cell r="K5343">
            <v>28.719698099999999</v>
          </cell>
          <cell r="L5343">
            <v>18286.446606232999</v>
          </cell>
          <cell r="M5343">
            <v>100</v>
          </cell>
          <cell r="N5343">
            <v>28.1975242681</v>
          </cell>
          <cell r="O5343">
            <v>28.719698099999999</v>
          </cell>
          <cell r="P5343">
            <v>-0.5221738319</v>
          </cell>
          <cell r="Q5343">
            <v>2819.7524268100001</v>
          </cell>
          <cell r="R5343">
            <v>0</v>
          </cell>
        </row>
        <row r="5344">
          <cell r="E5344" t="str">
            <v>SLT0000543</v>
          </cell>
          <cell r="F5344" t="str">
            <v>K1侧翻右调角器被动</v>
          </cell>
          <cell r="G5344" t="str">
            <v>调角器</v>
          </cell>
          <cell r="H5344" t="str">
            <v>EA</v>
          </cell>
          <cell r="I5344">
            <v>402</v>
          </cell>
          <cell r="J5344">
            <v>27.293203889899999</v>
          </cell>
          <cell r="K5344">
            <v>28.719698099999999</v>
          </cell>
          <cell r="L5344">
            <v>10971.8679637398</v>
          </cell>
          <cell r="M5344">
            <v>449</v>
          </cell>
          <cell r="N5344">
            <v>28.1975242681</v>
          </cell>
          <cell r="O5344">
            <v>28.719698099999999</v>
          </cell>
          <cell r="P5344">
            <v>-0.5221738319</v>
          </cell>
          <cell r="Q5344">
            <v>12660.6883963769</v>
          </cell>
          <cell r="R5344">
            <v>0</v>
          </cell>
        </row>
        <row r="5345">
          <cell r="E5345" t="str">
            <v>SLT0000833</v>
          </cell>
          <cell r="F5345" t="str">
            <v>右侧副边调角器总成</v>
          </cell>
          <cell r="G5345" t="str">
            <v>M4</v>
          </cell>
          <cell r="H5345" t="str">
            <v>EA</v>
          </cell>
          <cell r="I5345">
            <v>4449</v>
          </cell>
          <cell r="J5345">
            <v>18.5436932408</v>
          </cell>
          <cell r="K5345">
            <v>19.155568776100001</v>
          </cell>
          <cell r="L5345">
            <v>82500.891228319204</v>
          </cell>
          <cell r="M5345">
            <v>200</v>
          </cell>
          <cell r="N5345">
            <v>17.9323947281</v>
          </cell>
          <cell r="O5345">
            <v>19.155568776100001</v>
          </cell>
          <cell r="P5345">
            <v>-1.223174048</v>
          </cell>
          <cell r="Q5345">
            <v>3586.4789456200001</v>
          </cell>
          <cell r="R5345">
            <v>0</v>
          </cell>
        </row>
        <row r="5346">
          <cell r="E5346" t="str">
            <v>SLT0001051</v>
          </cell>
          <cell r="F5346" t="str">
            <v>K1右舵双人右背左被动</v>
          </cell>
          <cell r="G5346" t="str">
            <v>调角器</v>
          </cell>
          <cell r="H5346" t="str">
            <v>EA</v>
          </cell>
          <cell r="I5346">
            <v>50</v>
          </cell>
          <cell r="J5346">
            <v>21.441972734899998</v>
          </cell>
          <cell r="K5346">
            <v>22.484554280000001</v>
          </cell>
          <cell r="L5346">
            <v>1072.098636745</v>
          </cell>
          <cell r="M5346">
            <v>499</v>
          </cell>
          <cell r="N5346">
            <v>22.151306196</v>
          </cell>
          <cell r="O5346">
            <v>22.484554280000001</v>
          </cell>
          <cell r="P5346">
            <v>-0.333248084</v>
          </cell>
          <cell r="Q5346">
            <v>11053.501791803999</v>
          </cell>
          <cell r="R5346">
            <v>0</v>
          </cell>
        </row>
        <row r="5347">
          <cell r="E5347" t="str">
            <v>SLT0001054</v>
          </cell>
          <cell r="F5347" t="str">
            <v>K1右舵单人左被动调角器</v>
          </cell>
          <cell r="G5347" t="str">
            <v>调角器</v>
          </cell>
          <cell r="H5347" t="str">
            <v>EA</v>
          </cell>
          <cell r="I5347">
            <v>200</v>
          </cell>
          <cell r="J5347">
            <v>20.971648553400001</v>
          </cell>
          <cell r="K5347">
            <v>22.028110000000002</v>
          </cell>
          <cell r="L5347">
            <v>4194.3297106800001</v>
          </cell>
          <cell r="M5347">
            <v>1008</v>
          </cell>
          <cell r="N5347">
            <v>21.665946184799999</v>
          </cell>
          <cell r="O5347">
            <v>22.028110000000002</v>
          </cell>
          <cell r="P5347">
            <v>-0.36216381520000002</v>
          </cell>
          <cell r="Q5347">
            <v>21839.273754278402</v>
          </cell>
          <cell r="R5347">
            <v>0</v>
          </cell>
        </row>
        <row r="5348">
          <cell r="E5348" t="str">
            <v>SLT0001950</v>
          </cell>
          <cell r="F5348" t="str">
            <v>手柄轴电泳</v>
          </cell>
          <cell r="G5348" t="str">
            <v>K1</v>
          </cell>
          <cell r="H5348" t="str">
            <v>EA</v>
          </cell>
          <cell r="I5348">
            <v>1853</v>
          </cell>
          <cell r="J5348">
            <v>5.1868603043999997</v>
          </cell>
          <cell r="K5348">
            <v>5.4293210714000004</v>
          </cell>
          <cell r="L5348">
            <v>9611.2521440532</v>
          </cell>
          <cell r="M5348">
            <v>100</v>
          </cell>
          <cell r="N5348">
            <v>2.212619991</v>
          </cell>
          <cell r="O5348">
            <v>5.4293210714000004</v>
          </cell>
          <cell r="P5348">
            <v>-3.2167010804</v>
          </cell>
          <cell r="Q5348">
            <v>221.2619991</v>
          </cell>
          <cell r="R5348">
            <v>0</v>
          </cell>
        </row>
        <row r="5349">
          <cell r="E5349" t="str">
            <v>SLT0001951</v>
          </cell>
          <cell r="F5349" t="str">
            <v>靠背右侧下连接板总成</v>
          </cell>
          <cell r="G5349" t="str">
            <v>M31RB软垫轴承</v>
          </cell>
          <cell r="H5349" t="str">
            <v>EA</v>
          </cell>
          <cell r="I5349">
            <v>2483</v>
          </cell>
          <cell r="J5349">
            <v>4.1894598050000003</v>
          </cell>
          <cell r="K5349">
            <v>4.54</v>
          </cell>
          <cell r="L5349">
            <v>10402.428695815001</v>
          </cell>
          <cell r="M5349">
            <v>0</v>
          </cell>
          <cell r="N5349">
            <v>4.3301474701</v>
          </cell>
          <cell r="O5349">
            <v>4.54</v>
          </cell>
          <cell r="P5349">
            <v>-0.2098525299</v>
          </cell>
          <cell r="Q5349">
            <v>0</v>
          </cell>
          <cell r="R5349">
            <v>0</v>
          </cell>
        </row>
        <row r="5350">
          <cell r="E5350" t="str">
            <v>SLT0001980</v>
          </cell>
          <cell r="F5350" t="str">
            <v>座垫主管</v>
          </cell>
          <cell r="G5350" t="str">
            <v>L项目司机座</v>
          </cell>
          <cell r="H5350" t="str">
            <v>EA</v>
          </cell>
          <cell r="I5350">
            <v>38</v>
          </cell>
          <cell r="J5350">
            <v>7.9296911895999997</v>
          </cell>
          <cell r="K5350">
            <v>8.4687900000000003</v>
          </cell>
          <cell r="L5350">
            <v>301.3282652048</v>
          </cell>
          <cell r="M5350">
            <v>0</v>
          </cell>
          <cell r="N5350">
            <v>8.1942104632999992</v>
          </cell>
          <cell r="O5350">
            <v>8.4687900000000003</v>
          </cell>
          <cell r="P5350">
            <v>-0.27457953670000002</v>
          </cell>
          <cell r="Q5350">
            <v>0</v>
          </cell>
          <cell r="R5350">
            <v>0</v>
          </cell>
        </row>
        <row r="5351">
          <cell r="E5351" t="str">
            <v>SLT0001982</v>
          </cell>
          <cell r="F5351" t="str">
            <v>靠背边管</v>
          </cell>
          <cell r="G5351" t="str">
            <v>L项目司机背</v>
          </cell>
          <cell r="H5351" t="str">
            <v>EA</v>
          </cell>
          <cell r="I5351">
            <v>50</v>
          </cell>
          <cell r="J5351">
            <v>9.3566728752999992</v>
          </cell>
          <cell r="K5351">
            <v>10.015169999999999</v>
          </cell>
          <cell r="L5351">
            <v>467.83364376499998</v>
          </cell>
          <cell r="M5351">
            <v>0</v>
          </cell>
          <cell r="N5351">
            <v>9.6691121031999998</v>
          </cell>
          <cell r="O5351">
            <v>10.015169999999999</v>
          </cell>
          <cell r="P5351">
            <v>-0.34605789679999999</v>
          </cell>
          <cell r="Q5351">
            <v>0</v>
          </cell>
          <cell r="R5351">
            <v>0</v>
          </cell>
        </row>
        <row r="5352">
          <cell r="E5352" t="str">
            <v>SLT0001983</v>
          </cell>
          <cell r="F5352" t="str">
            <v>头枕管</v>
          </cell>
          <cell r="G5352" t="str">
            <v>L项目司机背</v>
          </cell>
          <cell r="H5352" t="str">
            <v>EA</v>
          </cell>
          <cell r="I5352">
            <v>50</v>
          </cell>
          <cell r="J5352">
            <v>1.2525924612999999</v>
          </cell>
          <cell r="K5352">
            <v>1.2583312</v>
          </cell>
          <cell r="L5352">
            <v>62.629623064999997</v>
          </cell>
          <cell r="M5352">
            <v>0</v>
          </cell>
          <cell r="N5352">
            <v>1.2932462602999999</v>
          </cell>
          <cell r="O5352">
            <v>1.2583312</v>
          </cell>
          <cell r="P5352">
            <v>3.4915060300000002E-2</v>
          </cell>
          <cell r="Q5352">
            <v>0</v>
          </cell>
          <cell r="R5352">
            <v>0</v>
          </cell>
        </row>
        <row r="5353">
          <cell r="E5353" t="str">
            <v>SLT0001994</v>
          </cell>
          <cell r="F5353" t="str">
            <v>主驾支架左</v>
          </cell>
          <cell r="G5353" t="str">
            <v>K1</v>
          </cell>
          <cell r="H5353" t="str">
            <v>EA</v>
          </cell>
          <cell r="I5353">
            <v>11</v>
          </cell>
          <cell r="J5353">
            <v>5.4969237158000004</v>
          </cell>
          <cell r="K5353">
            <v>5.6699608000000001</v>
          </cell>
          <cell r="L5353">
            <v>60.4661608738</v>
          </cell>
          <cell r="M5353">
            <v>0</v>
          </cell>
          <cell r="N5353">
            <v>0</v>
          </cell>
          <cell r="O5353">
            <v>5.6699608000000001</v>
          </cell>
          <cell r="P5353">
            <v>-5.6699608000000001</v>
          </cell>
          <cell r="Q5353">
            <v>0</v>
          </cell>
          <cell r="R5353">
            <v>0</v>
          </cell>
        </row>
        <row r="5354">
          <cell r="E5354" t="str">
            <v>SLT0002000</v>
          </cell>
          <cell r="F5354" t="str">
            <v>小背锁止板2</v>
          </cell>
          <cell r="G5354" t="str">
            <v>L项目</v>
          </cell>
          <cell r="H5354" t="str">
            <v>EA</v>
          </cell>
          <cell r="I5354">
            <v>117</v>
          </cell>
          <cell r="J5354">
            <v>1.8170285396000001</v>
          </cell>
          <cell r="K5354">
            <v>1.8498848400000001</v>
          </cell>
          <cell r="L5354">
            <v>212.5923391332</v>
          </cell>
          <cell r="M5354">
            <v>0</v>
          </cell>
          <cell r="N5354">
            <v>1.8763491347000001</v>
          </cell>
          <cell r="O5354">
            <v>1.8498848400000001</v>
          </cell>
          <cell r="P5354">
            <v>2.6464294700000002E-2</v>
          </cell>
          <cell r="Q5354">
            <v>0</v>
          </cell>
          <cell r="R5354">
            <v>0</v>
          </cell>
        </row>
        <row r="5355">
          <cell r="E5355" t="str">
            <v>SLT0002001</v>
          </cell>
          <cell r="F5355" t="str">
            <v>小背右连接板</v>
          </cell>
          <cell r="G5355" t="str">
            <v>L项目1800小背</v>
          </cell>
          <cell r="H5355" t="str">
            <v>EA</v>
          </cell>
          <cell r="I5355">
            <v>50</v>
          </cell>
          <cell r="J5355">
            <v>2.1465751020999999</v>
          </cell>
          <cell r="K5355">
            <v>2.2070051999999998</v>
          </cell>
          <cell r="L5355">
            <v>107.328755105</v>
          </cell>
          <cell r="M5355">
            <v>0</v>
          </cell>
          <cell r="N5355">
            <v>2.2169623117000001</v>
          </cell>
          <cell r="O5355">
            <v>2.2070051999999998</v>
          </cell>
          <cell r="P5355">
            <v>9.9571117000000001E-3</v>
          </cell>
          <cell r="Q5355">
            <v>0</v>
          </cell>
          <cell r="R5355">
            <v>0</v>
          </cell>
        </row>
        <row r="5356">
          <cell r="E5356" t="str">
            <v>SLT0002002</v>
          </cell>
          <cell r="F5356" t="str">
            <v>小背折叠板主板</v>
          </cell>
          <cell r="G5356" t="str">
            <v>L项目</v>
          </cell>
          <cell r="H5356" t="str">
            <v>EA</v>
          </cell>
          <cell r="I5356">
            <v>14</v>
          </cell>
          <cell r="J5356">
            <v>3.6551449487999998</v>
          </cell>
          <cell r="K5356">
            <v>3.8418000000000001</v>
          </cell>
          <cell r="L5356">
            <v>51.172029283199997</v>
          </cell>
          <cell r="M5356">
            <v>0</v>
          </cell>
          <cell r="N5356">
            <v>3.7761919521</v>
          </cell>
          <cell r="O5356">
            <v>3.8418000000000001</v>
          </cell>
          <cell r="P5356">
            <v>-6.5608047899999994E-2</v>
          </cell>
          <cell r="Q5356">
            <v>0</v>
          </cell>
          <cell r="R5356">
            <v>0</v>
          </cell>
        </row>
        <row r="5357">
          <cell r="E5357" t="str">
            <v>SLT0002005</v>
          </cell>
          <cell r="F5357" t="str">
            <v>大背左连接板</v>
          </cell>
          <cell r="G5357" t="str">
            <v>L项目1995大背</v>
          </cell>
          <cell r="H5357" t="str">
            <v>EA</v>
          </cell>
          <cell r="I5357">
            <v>97</v>
          </cell>
          <cell r="J5357">
            <v>3.1417489068000002</v>
          </cell>
          <cell r="K5357">
            <v>3.2806799999999998</v>
          </cell>
          <cell r="L5357">
            <v>304.74964395960001</v>
          </cell>
          <cell r="M5357">
            <v>0</v>
          </cell>
          <cell r="N5357">
            <v>3.2454874779999998</v>
          </cell>
          <cell r="O5357">
            <v>3.2806799999999998</v>
          </cell>
          <cell r="P5357">
            <v>-3.5192521999999997E-2</v>
          </cell>
          <cell r="Q5357">
            <v>0</v>
          </cell>
          <cell r="R5357">
            <v>0</v>
          </cell>
        </row>
        <row r="5358">
          <cell r="E5358" t="str">
            <v>SLT0002009</v>
          </cell>
          <cell r="F5358" t="str">
            <v>中连接板</v>
          </cell>
          <cell r="G5358" t="str">
            <v>L项目</v>
          </cell>
          <cell r="H5358" t="str">
            <v>EA</v>
          </cell>
          <cell r="I5358">
            <v>3</v>
          </cell>
          <cell r="J5358">
            <v>4.9435422570999998</v>
          </cell>
          <cell r="K5358">
            <v>5.2380000000000004</v>
          </cell>
          <cell r="L5358">
            <v>14.8306267713</v>
          </cell>
          <cell r="M5358">
            <v>0</v>
          </cell>
          <cell r="N5358">
            <v>5.1078553656999999</v>
          </cell>
          <cell r="O5358">
            <v>5.2380000000000004</v>
          </cell>
          <cell r="P5358">
            <v>-0.13014463430000001</v>
          </cell>
          <cell r="Q5358">
            <v>0</v>
          </cell>
          <cell r="R5358">
            <v>0</v>
          </cell>
        </row>
        <row r="5359">
          <cell r="E5359" t="str">
            <v>SLT0002014</v>
          </cell>
          <cell r="F5359" t="str">
            <v>L项目轴套</v>
          </cell>
          <cell r="G5359" t="str">
            <v>小背折叠板/1</v>
          </cell>
          <cell r="H5359" t="str">
            <v>EA</v>
          </cell>
          <cell r="I5359">
            <v>1180</v>
          </cell>
          <cell r="J5359">
            <v>0.61245472960000003</v>
          </cell>
          <cell r="K5359">
            <v>0.66369999999999996</v>
          </cell>
          <cell r="L5359">
            <v>722.696580928</v>
          </cell>
          <cell r="M5359">
            <v>0</v>
          </cell>
          <cell r="N5359">
            <v>0.63302177879999999</v>
          </cell>
          <cell r="O5359">
            <v>0.66369999999999996</v>
          </cell>
          <cell r="P5359">
            <v>-3.0678221200000001E-2</v>
          </cell>
          <cell r="Q5359">
            <v>0</v>
          </cell>
          <cell r="R5359">
            <v>0</v>
          </cell>
        </row>
        <row r="5360">
          <cell r="E5360" t="str">
            <v>SLT0002015</v>
          </cell>
          <cell r="F5360" t="str">
            <v>L项目连接轴</v>
          </cell>
          <cell r="G5360" t="str">
            <v>小背折叠板/1</v>
          </cell>
          <cell r="H5360" t="str">
            <v>EA</v>
          </cell>
          <cell r="I5360">
            <v>62</v>
          </cell>
          <cell r="J5360">
            <v>0.80033446890000004</v>
          </cell>
          <cell r="K5360">
            <v>0.86729999999999996</v>
          </cell>
          <cell r="L5360">
            <v>49.620737071800001</v>
          </cell>
          <cell r="M5360">
            <v>0</v>
          </cell>
          <cell r="N5360">
            <v>0.82721077109999996</v>
          </cell>
          <cell r="O5360">
            <v>0.86729999999999996</v>
          </cell>
          <cell r="P5360">
            <v>-4.0089228900000003E-2</v>
          </cell>
          <cell r="Q5360">
            <v>0</v>
          </cell>
          <cell r="R5360">
            <v>0</v>
          </cell>
        </row>
        <row r="5361">
          <cell r="E5361" t="str">
            <v>SLT0002017</v>
          </cell>
          <cell r="F5361" t="str">
            <v>25旋转座</v>
          </cell>
          <cell r="G5361" t="str">
            <v>窄车大背/1</v>
          </cell>
          <cell r="H5361" t="str">
            <v>EA</v>
          </cell>
          <cell r="I5361">
            <v>35</v>
          </cell>
          <cell r="J5361">
            <v>0.45991778999999999</v>
          </cell>
          <cell r="K5361">
            <v>0.49840000000000001</v>
          </cell>
          <cell r="L5361">
            <v>16.097122649999999</v>
          </cell>
          <cell r="M5361">
            <v>0</v>
          </cell>
          <cell r="N5361">
            <v>0.4753624447</v>
          </cell>
          <cell r="O5361">
            <v>0.49840000000000001</v>
          </cell>
          <cell r="P5361">
            <v>-2.3037555299999998E-2</v>
          </cell>
          <cell r="Q5361">
            <v>0</v>
          </cell>
          <cell r="R5361">
            <v>0</v>
          </cell>
        </row>
        <row r="5362">
          <cell r="E5362" t="str">
            <v>SLT0002018</v>
          </cell>
          <cell r="F5362" t="str">
            <v>1800小背杂物箱支架</v>
          </cell>
          <cell r="G5362" t="str">
            <v>窄车小背/1</v>
          </cell>
          <cell r="H5362" t="str">
            <v>EA</v>
          </cell>
          <cell r="I5362">
            <v>121</v>
          </cell>
          <cell r="J5362">
            <v>0.16388723820000001</v>
          </cell>
          <cell r="K5362">
            <v>0.17760000000000001</v>
          </cell>
          <cell r="L5362">
            <v>19.830355822200001</v>
          </cell>
          <cell r="M5362">
            <v>0</v>
          </cell>
          <cell r="N5362">
            <v>0.1693907909</v>
          </cell>
          <cell r="O5362">
            <v>0.17760000000000001</v>
          </cell>
          <cell r="P5362">
            <v>-8.2092090999999999E-3</v>
          </cell>
          <cell r="Q5362">
            <v>0</v>
          </cell>
          <cell r="R5362">
            <v>0</v>
          </cell>
        </row>
        <row r="5363">
          <cell r="E5363" t="str">
            <v>SLT0002020</v>
          </cell>
          <cell r="F5363" t="str">
            <v>欧马克左前支撑座</v>
          </cell>
          <cell r="G5363" t="str">
            <v>司机座/1</v>
          </cell>
          <cell r="H5363" t="str">
            <v>EA</v>
          </cell>
          <cell r="I5363">
            <v>141</v>
          </cell>
          <cell r="J5363">
            <v>1.0696964330000001</v>
          </cell>
          <cell r="K5363">
            <v>1.1592</v>
          </cell>
          <cell r="L5363">
            <v>150.82719705299999</v>
          </cell>
          <cell r="M5363">
            <v>0</v>
          </cell>
          <cell r="N5363">
            <v>1.1056182702999999</v>
          </cell>
          <cell r="O5363">
            <v>1.1592</v>
          </cell>
          <cell r="P5363">
            <v>-5.3581729699999997E-2</v>
          </cell>
          <cell r="Q5363">
            <v>0</v>
          </cell>
          <cell r="R5363">
            <v>0</v>
          </cell>
        </row>
        <row r="5364">
          <cell r="E5364" t="str">
            <v>SLT0002022</v>
          </cell>
          <cell r="F5364" t="str">
            <v>L项目连接轴</v>
          </cell>
          <cell r="G5364" t="str">
            <v>司机背/1</v>
          </cell>
          <cell r="H5364" t="str">
            <v>EA</v>
          </cell>
          <cell r="I5364">
            <v>21</v>
          </cell>
          <cell r="J5364">
            <v>2.1812874641</v>
          </cell>
          <cell r="K5364">
            <v>2.3637999999999999</v>
          </cell>
          <cell r="L5364">
            <v>45.807036746100003</v>
          </cell>
          <cell r="M5364">
            <v>0</v>
          </cell>
          <cell r="N5364">
            <v>2.2545380154000001</v>
          </cell>
          <cell r="O5364">
            <v>2.3637999999999999</v>
          </cell>
          <cell r="P5364">
            <v>-0.1092619846</v>
          </cell>
          <cell r="Q5364">
            <v>0</v>
          </cell>
          <cell r="R5364">
            <v>0</v>
          </cell>
        </row>
        <row r="5365">
          <cell r="E5365" t="str">
            <v>SLT0002121</v>
          </cell>
          <cell r="F5365" t="str">
            <v>驾驶员靠背上骨架焊接总成</v>
          </cell>
          <cell r="G5365" t="str">
            <v>J7F-BA95非通风</v>
          </cell>
          <cell r="H5365" t="str">
            <v>EA</v>
          </cell>
          <cell r="I5365">
            <v>5656</v>
          </cell>
          <cell r="J5365">
            <v>65.669658384200005</v>
          </cell>
          <cell r="K5365">
            <v>70.187468525100002</v>
          </cell>
          <cell r="L5365">
            <v>371427.58782103501</v>
          </cell>
          <cell r="M5365">
            <v>675</v>
          </cell>
          <cell r="N5365">
            <v>66.535946703099995</v>
          </cell>
          <cell r="O5365">
            <v>70.187468525100002</v>
          </cell>
          <cell r="P5365">
            <v>-3.6515218219999999</v>
          </cell>
          <cell r="Q5365">
            <v>44911.764024592499</v>
          </cell>
          <cell r="R5365">
            <v>0</v>
          </cell>
        </row>
        <row r="5366">
          <cell r="E5366" t="str">
            <v>SLT0002123</v>
          </cell>
          <cell r="F5366" t="str">
            <v>驾驶员右侧滑轨总成</v>
          </cell>
          <cell r="G5366" t="str">
            <v>一汽轻卡</v>
          </cell>
          <cell r="H5366" t="str">
            <v>EA</v>
          </cell>
          <cell r="I5366">
            <v>-5389</v>
          </cell>
          <cell r="J5366">
            <v>29.067837853899999</v>
          </cell>
          <cell r="K5366">
            <v>31.5</v>
          </cell>
          <cell r="L5366">
            <v>-156646.578194667</v>
          </cell>
          <cell r="M5366">
            <v>0</v>
          </cell>
          <cell r="N5366">
            <v>30.043974737700001</v>
          </cell>
          <cell r="O5366">
            <v>31.5</v>
          </cell>
          <cell r="P5366">
            <v>-1.4560252623000001</v>
          </cell>
          <cell r="Q5366">
            <v>0</v>
          </cell>
          <cell r="R5366">
            <v>-1432</v>
          </cell>
        </row>
        <row r="5367">
          <cell r="E5367" t="str">
            <v>SLT0002125</v>
          </cell>
          <cell r="F5367" t="str">
            <v>驾驶员座垫前横梁总成电泳</v>
          </cell>
          <cell r="G5367" t="str">
            <v>J7F</v>
          </cell>
          <cell r="H5367" t="str">
            <v>EA</v>
          </cell>
          <cell r="I5367">
            <v>16961</v>
          </cell>
          <cell r="J5367">
            <v>6.9635379024999997</v>
          </cell>
          <cell r="K5367">
            <v>7.1712617347999998</v>
          </cell>
          <cell r="L5367">
            <v>118108.566364303</v>
          </cell>
          <cell r="M5367">
            <v>1838</v>
          </cell>
          <cell r="N5367">
            <v>7.4587766553000003</v>
          </cell>
          <cell r="O5367">
            <v>7.1712617347999998</v>
          </cell>
          <cell r="P5367">
            <v>0.28751492049999999</v>
          </cell>
          <cell r="Q5367">
            <v>13709.2314924414</v>
          </cell>
          <cell r="R5367">
            <v>0</v>
          </cell>
        </row>
        <row r="5368">
          <cell r="E5368" t="str">
            <v>SLT0002180</v>
          </cell>
          <cell r="F5368" t="str">
            <v>驾驶员靠背上骨架焊接总成</v>
          </cell>
          <cell r="G5368" t="str">
            <v>J7F-AA95非通风</v>
          </cell>
          <cell r="H5368" t="str">
            <v>EA</v>
          </cell>
          <cell r="I5368">
            <v>4010</v>
          </cell>
          <cell r="J5368">
            <v>73.868530734299995</v>
          </cell>
          <cell r="K5368">
            <v>78.222661805100003</v>
          </cell>
          <cell r="L5368">
            <v>296212.80824454298</v>
          </cell>
          <cell r="M5368">
            <v>755</v>
          </cell>
          <cell r="N5368">
            <v>74.948466148199998</v>
          </cell>
          <cell r="O5368">
            <v>78.222661805100003</v>
          </cell>
          <cell r="P5368">
            <v>-3.2741956568999999</v>
          </cell>
          <cell r="Q5368">
            <v>56586.091941890998</v>
          </cell>
          <cell r="R5368">
            <v>0</v>
          </cell>
        </row>
        <row r="5369">
          <cell r="E5369" t="str">
            <v>SLT0002205</v>
          </cell>
          <cell r="F5369" t="str">
            <v>前排靠背复位卷簧限位支架</v>
          </cell>
          <cell r="G5369" t="str">
            <v>J7F/虎V靠背骨架</v>
          </cell>
          <cell r="H5369" t="str">
            <v>EA</v>
          </cell>
          <cell r="I5369">
            <v>5631</v>
          </cell>
          <cell r="J5369">
            <v>0.57821927620000002</v>
          </cell>
          <cell r="K5369">
            <v>0.62660000000000005</v>
          </cell>
          <cell r="L5369">
            <v>3255.9527442822</v>
          </cell>
          <cell r="M5369">
            <v>5210</v>
          </cell>
          <cell r="N5369">
            <v>0.59763665300000002</v>
          </cell>
          <cell r="O5369">
            <v>0.62660000000000005</v>
          </cell>
          <cell r="P5369">
            <v>-2.8963347E-2</v>
          </cell>
          <cell r="Q5369">
            <v>3113.6869621300002</v>
          </cell>
          <cell r="R5369">
            <v>-5297</v>
          </cell>
        </row>
        <row r="5370">
          <cell r="E5370" t="str">
            <v>SLT0002207</v>
          </cell>
          <cell r="F5370" t="str">
            <v>靠背风扇安装板</v>
          </cell>
          <cell r="G5370" t="str">
            <v>J7F/虎V靠背骨架</v>
          </cell>
          <cell r="H5370" t="str">
            <v>EA</v>
          </cell>
          <cell r="I5370">
            <v>299</v>
          </cell>
          <cell r="J5370">
            <v>0.5538576597</v>
          </cell>
          <cell r="K5370">
            <v>0.60019999999999996</v>
          </cell>
          <cell r="L5370">
            <v>165.6034402503</v>
          </cell>
          <cell r="M5370">
            <v>1166</v>
          </cell>
          <cell r="N5370">
            <v>0.57245694089999999</v>
          </cell>
          <cell r="O5370">
            <v>0.60019999999999996</v>
          </cell>
          <cell r="P5370">
            <v>-2.7743059099999998E-2</v>
          </cell>
          <cell r="Q5370">
            <v>667.4847930894</v>
          </cell>
          <cell r="R5370">
            <v>-1457</v>
          </cell>
        </row>
        <row r="5371">
          <cell r="E5371" t="str">
            <v>SLT0002208</v>
          </cell>
          <cell r="F5371" t="str">
            <v>主驾座垫滑轨前搭接支架</v>
          </cell>
          <cell r="G5371" t="str">
            <v>J7F/虎V座垫前横梁</v>
          </cell>
          <cell r="H5371" t="str">
            <v>EA</v>
          </cell>
          <cell r="I5371">
            <v>0</v>
          </cell>
          <cell r="J5371">
            <v>1.0815999999999999</v>
          </cell>
          <cell r="K5371">
            <v>1.0815999999999999</v>
          </cell>
          <cell r="L5371">
            <v>0</v>
          </cell>
          <cell r="M5371">
            <v>7309</v>
          </cell>
          <cell r="N5371">
            <v>1.0316051770000001</v>
          </cell>
          <cell r="O5371">
            <v>1.0815999999999999</v>
          </cell>
          <cell r="P5371">
            <v>-4.9994823000000001E-2</v>
          </cell>
          <cell r="Q5371">
            <v>7540.0022386930004</v>
          </cell>
          <cell r="R5371">
            <v>-6294</v>
          </cell>
        </row>
        <row r="5372">
          <cell r="E5372" t="str">
            <v>SLT0002211</v>
          </cell>
          <cell r="F5372" t="str">
            <v>驾驶员调角器下连接板</v>
          </cell>
          <cell r="G5372" t="str">
            <v>J7F/虎V靠背骨架</v>
          </cell>
          <cell r="H5372" t="str">
            <v>EA</v>
          </cell>
          <cell r="I5372">
            <v>713</v>
          </cell>
          <cell r="J5372">
            <v>7.5210954172999998</v>
          </cell>
          <cell r="K5372">
            <v>8.1503999999999994</v>
          </cell>
          <cell r="L5372">
            <v>5362.5410325349003</v>
          </cell>
          <cell r="M5372">
            <v>4141</v>
          </cell>
          <cell r="N5372">
            <v>7.7736638636000004</v>
          </cell>
          <cell r="O5372">
            <v>8.1503999999999994</v>
          </cell>
          <cell r="P5372">
            <v>-0.37673613639999998</v>
          </cell>
          <cell r="Q5372">
            <v>32190.742059167598</v>
          </cell>
          <cell r="R5372">
            <v>-3501</v>
          </cell>
        </row>
        <row r="5373">
          <cell r="E5373" t="str">
            <v>SLT0002212</v>
          </cell>
          <cell r="F5373" t="str">
            <v>驾驶员旁侧板固定支架</v>
          </cell>
          <cell r="G5373" t="str">
            <v>J7F/虎V座垫前横梁</v>
          </cell>
          <cell r="H5373" t="str">
            <v>EA</v>
          </cell>
          <cell r="I5373">
            <v>1175</v>
          </cell>
          <cell r="J5373">
            <v>0.2496142901</v>
          </cell>
          <cell r="K5373">
            <v>0.27050000000000002</v>
          </cell>
          <cell r="L5373">
            <v>293.29679086750002</v>
          </cell>
          <cell r="M5373">
            <v>2880</v>
          </cell>
          <cell r="N5373">
            <v>0.25799667199999998</v>
          </cell>
          <cell r="O5373">
            <v>0.27050000000000002</v>
          </cell>
          <cell r="P5373">
            <v>-1.2503327999999999E-2</v>
          </cell>
          <cell r="Q5373">
            <v>743.03041536000001</v>
          </cell>
          <cell r="R5373">
            <v>-1838</v>
          </cell>
        </row>
        <row r="5374">
          <cell r="E5374" t="str">
            <v>SLT0002276</v>
          </cell>
          <cell r="F5374" t="str">
            <v>宽车小背背主管</v>
          </cell>
          <cell r="G5374" t="str">
            <v>L项目1995小背</v>
          </cell>
          <cell r="H5374" t="str">
            <v>EA</v>
          </cell>
          <cell r="I5374">
            <v>26</v>
          </cell>
          <cell r="J5374">
            <v>7.4444116927000001</v>
          </cell>
          <cell r="K5374">
            <v>8.0672999999999995</v>
          </cell>
          <cell r="L5374">
            <v>193.5547040102</v>
          </cell>
          <cell r="M5374">
            <v>0</v>
          </cell>
          <cell r="N5374">
            <v>7.6944049969000003</v>
          </cell>
          <cell r="O5374">
            <v>8.0672999999999995</v>
          </cell>
          <cell r="P5374">
            <v>-0.37289500310000001</v>
          </cell>
          <cell r="Q5374">
            <v>0</v>
          </cell>
          <cell r="R5374">
            <v>0</v>
          </cell>
        </row>
        <row r="5375">
          <cell r="E5375" t="str">
            <v>SLT0002360</v>
          </cell>
          <cell r="F5375" t="str">
            <v>气囊标牌</v>
          </cell>
          <cell r="G5375" t="str">
            <v>M4中重卡</v>
          </cell>
          <cell r="H5375" t="str">
            <v>EA</v>
          </cell>
          <cell r="I5375">
            <v>88</v>
          </cell>
          <cell r="J5375">
            <v>0</v>
          </cell>
          <cell r="K5375">
            <v>0</v>
          </cell>
          <cell r="L5375">
            <v>0</v>
          </cell>
          <cell r="M5375">
            <v>0</v>
          </cell>
          <cell r="N5375">
            <v>0</v>
          </cell>
          <cell r="O5375">
            <v>0</v>
          </cell>
          <cell r="P5375">
            <v>0</v>
          </cell>
          <cell r="Q5375">
            <v>0</v>
          </cell>
          <cell r="R5375">
            <v>0</v>
          </cell>
        </row>
        <row r="5376">
          <cell r="E5376" t="str">
            <v>SLT0002386</v>
          </cell>
          <cell r="F5376" t="str">
            <v>司机背右旁接板</v>
          </cell>
          <cell r="G5376" t="str">
            <v>L项目司机背</v>
          </cell>
          <cell r="H5376" t="str">
            <v>EA</v>
          </cell>
          <cell r="I5376">
            <v>110</v>
          </cell>
          <cell r="J5376">
            <v>3.4143798405000001</v>
          </cell>
          <cell r="K5376">
            <v>3.5808896099999998</v>
          </cell>
          <cell r="L5376">
            <v>375.581782455</v>
          </cell>
          <cell r="M5376">
            <v>0</v>
          </cell>
          <cell r="N5376">
            <v>3.5273416294</v>
          </cell>
          <cell r="O5376">
            <v>3.5808896099999998</v>
          </cell>
          <cell r="P5376">
            <v>-5.3547980600000003E-2</v>
          </cell>
          <cell r="Q5376">
            <v>0</v>
          </cell>
          <cell r="R5376">
            <v>0</v>
          </cell>
        </row>
        <row r="5377">
          <cell r="E5377" t="str">
            <v>SLT0002395</v>
          </cell>
          <cell r="F5377" t="str">
            <v>小背锁止板2电泳</v>
          </cell>
          <cell r="G5377" t="str">
            <v>L项目</v>
          </cell>
          <cell r="H5377" t="str">
            <v>EA</v>
          </cell>
          <cell r="I5377">
            <v>90</v>
          </cell>
          <cell r="J5377">
            <v>1.9529636477000001</v>
          </cell>
          <cell r="K5377">
            <v>1.9793176212000001</v>
          </cell>
          <cell r="L5377">
            <v>175.766728293</v>
          </cell>
          <cell r="M5377">
            <v>0</v>
          </cell>
          <cell r="N5377">
            <v>2.0160406693000001</v>
          </cell>
          <cell r="O5377">
            <v>1.9793176212000001</v>
          </cell>
          <cell r="P5377">
            <v>3.6723048100000003E-2</v>
          </cell>
          <cell r="Q5377">
            <v>0</v>
          </cell>
          <cell r="R5377">
            <v>0</v>
          </cell>
        </row>
        <row r="5378">
          <cell r="E5378" t="str">
            <v>SLT0002397</v>
          </cell>
          <cell r="F5378" t="str">
            <v>L项目转动轴短</v>
          </cell>
          <cell r="G5378" t="str">
            <v>中连接板单轴/1</v>
          </cell>
          <cell r="H5378" t="str">
            <v>EA</v>
          </cell>
          <cell r="I5378">
            <v>120</v>
          </cell>
          <cell r="J5378">
            <v>1.3882430243999999</v>
          </cell>
          <cell r="K5378">
            <v>1.5044</v>
          </cell>
          <cell r="L5378">
            <v>166.58916292800001</v>
          </cell>
          <cell r="M5378">
            <v>0</v>
          </cell>
          <cell r="N5378">
            <v>1.4348620824</v>
          </cell>
          <cell r="O5378">
            <v>1.5044</v>
          </cell>
          <cell r="P5378">
            <v>-6.9537917599999999E-2</v>
          </cell>
          <cell r="Q5378">
            <v>0</v>
          </cell>
          <cell r="R5378">
            <v>0</v>
          </cell>
        </row>
        <row r="5379">
          <cell r="E5379" t="str">
            <v>SLT0002403</v>
          </cell>
          <cell r="F5379" t="str">
            <v>K1手柄轴转轴</v>
          </cell>
          <cell r="H5379" t="str">
            <v>EA</v>
          </cell>
          <cell r="I5379">
            <v>470</v>
          </cell>
          <cell r="J5379">
            <v>0.80218004590000003</v>
          </cell>
          <cell r="K5379">
            <v>0.86929999999999996</v>
          </cell>
          <cell r="L5379">
            <v>377.02462157299999</v>
          </cell>
          <cell r="M5379">
            <v>0</v>
          </cell>
          <cell r="N5379">
            <v>0.82911832510000005</v>
          </cell>
          <cell r="O5379">
            <v>0.86929999999999996</v>
          </cell>
          <cell r="P5379">
            <v>-4.0181674899999999E-2</v>
          </cell>
          <cell r="Q5379">
            <v>0</v>
          </cell>
          <cell r="R5379">
            <v>-100</v>
          </cell>
        </row>
        <row r="5380">
          <cell r="E5380" t="str">
            <v>SLT0002404</v>
          </cell>
          <cell r="F5380" t="str">
            <v>垫片</v>
          </cell>
          <cell r="G5380" t="str">
            <v>K1</v>
          </cell>
          <cell r="H5380" t="str">
            <v>EA</v>
          </cell>
          <cell r="I5380">
            <v>0</v>
          </cell>
          <cell r="J5380">
            <v>1.6339568888</v>
          </cell>
          <cell r="K5380">
            <v>1.6339568888</v>
          </cell>
          <cell r="L5380">
            <v>0</v>
          </cell>
          <cell r="M5380">
            <v>200</v>
          </cell>
          <cell r="N5380">
            <v>0</v>
          </cell>
          <cell r="O5380">
            <v>1.6339568888</v>
          </cell>
          <cell r="P5380">
            <v>-1.6339568888</v>
          </cell>
          <cell r="Q5380">
            <v>0</v>
          </cell>
          <cell r="R5380">
            <v>-200</v>
          </cell>
        </row>
        <row r="5381">
          <cell r="E5381" t="str">
            <v>SLT0002533</v>
          </cell>
          <cell r="F5381" t="str">
            <v>主驾座垫前横管</v>
          </cell>
          <cell r="G5381" t="str">
            <v>J7F/虎V</v>
          </cell>
          <cell r="H5381" t="str">
            <v>EA</v>
          </cell>
          <cell r="I5381">
            <v>1143</v>
          </cell>
          <cell r="J5381">
            <v>1.2168916692</v>
          </cell>
          <cell r="K5381">
            <v>1.29800388</v>
          </cell>
          <cell r="L5381">
            <v>1390.9071778955999</v>
          </cell>
          <cell r="M5381">
            <v>3950</v>
          </cell>
          <cell r="N5381">
            <v>1.2574618120000001</v>
          </cell>
          <cell r="O5381">
            <v>1.29800388</v>
          </cell>
          <cell r="P5381">
            <v>-4.0542068000000001E-2</v>
          </cell>
          <cell r="Q5381">
            <v>4966.9741574</v>
          </cell>
          <cell r="R5381">
            <v>-3208</v>
          </cell>
        </row>
        <row r="5382">
          <cell r="E5382" t="str">
            <v>SLT0002535</v>
          </cell>
          <cell r="F5382" t="str">
            <v>驾驶员座垫固定支架</v>
          </cell>
          <cell r="G5382" t="str">
            <v>J7F/虎V座垫横梁</v>
          </cell>
          <cell r="H5382" t="str">
            <v>EA</v>
          </cell>
          <cell r="I5382">
            <v>1340</v>
          </cell>
          <cell r="J5382">
            <v>0.44912116460000001</v>
          </cell>
          <cell r="K5382">
            <v>0.48670000000000002</v>
          </cell>
          <cell r="L5382">
            <v>601.82236056399995</v>
          </cell>
          <cell r="M5382">
            <v>13500</v>
          </cell>
          <cell r="N5382">
            <v>0.46420325410000002</v>
          </cell>
          <cell r="O5382">
            <v>0.48670000000000002</v>
          </cell>
          <cell r="P5382">
            <v>-2.24967459E-2</v>
          </cell>
          <cell r="Q5382">
            <v>6266.7439303499996</v>
          </cell>
          <cell r="R5382">
            <v>-12970</v>
          </cell>
        </row>
        <row r="5383">
          <cell r="E5383" t="str">
            <v>SLT0002537</v>
          </cell>
          <cell r="F5383" t="str">
            <v>驾驶员调角器上连接板</v>
          </cell>
          <cell r="G5383" t="str">
            <v>J7F/虎V靠背骨架</v>
          </cell>
          <cell r="H5383" t="str">
            <v>EA</v>
          </cell>
          <cell r="I5383">
            <v>1170</v>
          </cell>
          <cell r="J5383">
            <v>3.25476733</v>
          </cell>
          <cell r="K5383">
            <v>3.5270999999999999</v>
          </cell>
          <cell r="L5383">
            <v>3808.0777760999999</v>
          </cell>
          <cell r="M5383">
            <v>6318</v>
          </cell>
          <cell r="N5383">
            <v>3.3640667713000001</v>
          </cell>
          <cell r="O5383">
            <v>3.5270999999999999</v>
          </cell>
          <cell r="P5383">
            <v>-0.1630332287</v>
          </cell>
          <cell r="Q5383">
            <v>21254.173861073399</v>
          </cell>
          <cell r="R5383">
            <v>-5585</v>
          </cell>
        </row>
        <row r="5384">
          <cell r="E5384" t="str">
            <v>SLT0002542</v>
          </cell>
          <cell r="F5384" t="str">
            <v>前排靠背复位卷簧安装支架</v>
          </cell>
          <cell r="G5384" t="str">
            <v>J7F/虎V靠背骨架</v>
          </cell>
          <cell r="H5384" t="str">
            <v>EA</v>
          </cell>
          <cell r="I5384">
            <v>3477</v>
          </cell>
          <cell r="J5384">
            <v>0.46416261720000002</v>
          </cell>
          <cell r="K5384">
            <v>0.503</v>
          </cell>
          <cell r="L5384">
            <v>1613.8934200044</v>
          </cell>
          <cell r="M5384">
            <v>5000</v>
          </cell>
          <cell r="N5384">
            <v>0.47974981880000001</v>
          </cell>
          <cell r="O5384">
            <v>0.503</v>
          </cell>
          <cell r="P5384">
            <v>-2.3250181200000001E-2</v>
          </cell>
          <cell r="Q5384">
            <v>2398.7490939999998</v>
          </cell>
          <cell r="R5384">
            <v>-4034</v>
          </cell>
        </row>
        <row r="5385">
          <cell r="E5385" t="str">
            <v>SLT0002543</v>
          </cell>
          <cell r="F5385" t="str">
            <v>调角器下连接板上加强板</v>
          </cell>
          <cell r="G5385" t="str">
            <v>J7F/虎V靠背骨架</v>
          </cell>
          <cell r="H5385" t="str">
            <v>EA</v>
          </cell>
          <cell r="I5385">
            <v>1300</v>
          </cell>
          <cell r="J5385">
            <v>0.98489216960000003</v>
          </cell>
          <cell r="K5385">
            <v>1.0672999999999999</v>
          </cell>
          <cell r="L5385">
            <v>1280.3598204800001</v>
          </cell>
          <cell r="M5385">
            <v>3600</v>
          </cell>
          <cell r="N5385">
            <v>1.0179661662999999</v>
          </cell>
          <cell r="O5385">
            <v>1.0672999999999999</v>
          </cell>
          <cell r="P5385">
            <v>-4.9333833700000003E-2</v>
          </cell>
          <cell r="Q5385">
            <v>3664.6781986800002</v>
          </cell>
          <cell r="R5385">
            <v>-3342</v>
          </cell>
        </row>
        <row r="5386">
          <cell r="E5386" t="str">
            <v>SLT0002544</v>
          </cell>
          <cell r="F5386" t="str">
            <v>调角器下连接板下加强板</v>
          </cell>
          <cell r="G5386" t="str">
            <v>J7F/虎V靠背骨架</v>
          </cell>
          <cell r="H5386" t="str">
            <v>EA</v>
          </cell>
          <cell r="I5386">
            <v>1563</v>
          </cell>
          <cell r="J5386">
            <v>0.57166747780000005</v>
          </cell>
          <cell r="K5386">
            <v>0.61950000000000005</v>
          </cell>
          <cell r="L5386">
            <v>893.51626780139998</v>
          </cell>
          <cell r="M5386">
            <v>3100</v>
          </cell>
          <cell r="N5386">
            <v>0.59086483649999999</v>
          </cell>
          <cell r="O5386">
            <v>0.61950000000000005</v>
          </cell>
          <cell r="P5386">
            <v>-2.8635163500000001E-2</v>
          </cell>
          <cell r="Q5386">
            <v>1831.6809931499999</v>
          </cell>
          <cell r="R5386">
            <v>-3338</v>
          </cell>
        </row>
        <row r="5387">
          <cell r="E5387" t="str">
            <v>SLT0002545</v>
          </cell>
          <cell r="F5387" t="str">
            <v>左侧手动调角器总成含芯轴</v>
          </cell>
          <cell r="G5387" t="str">
            <v>J7F/虎V靠背骨架</v>
          </cell>
          <cell r="H5387" t="str">
            <v>EA</v>
          </cell>
          <cell r="I5387">
            <v>1107</v>
          </cell>
          <cell r="J5387">
            <v>15.3182891548</v>
          </cell>
          <cell r="K5387">
            <v>16.600000000000001</v>
          </cell>
          <cell r="L5387">
            <v>16957.346094363598</v>
          </cell>
          <cell r="M5387">
            <v>5120</v>
          </cell>
          <cell r="N5387">
            <v>15.8326977983</v>
          </cell>
          <cell r="O5387">
            <v>16.600000000000001</v>
          </cell>
          <cell r="P5387">
            <v>-0.76730220169999996</v>
          </cell>
          <cell r="Q5387">
            <v>81063.412727296003</v>
          </cell>
          <cell r="R5387">
            <v>-4702</v>
          </cell>
        </row>
        <row r="5388">
          <cell r="E5388" t="str">
            <v>SLT0002546</v>
          </cell>
          <cell r="F5388" t="str">
            <v>靠背调角器涡簧</v>
          </cell>
          <cell r="G5388" t="str">
            <v>J7F/虎V靠背骨架</v>
          </cell>
          <cell r="H5388" t="str">
            <v>EA</v>
          </cell>
          <cell r="I5388">
            <v>524</v>
          </cell>
          <cell r="J5388">
            <v>1.8086654664999999</v>
          </cell>
          <cell r="K5388">
            <v>1.96</v>
          </cell>
          <cell r="L5388">
            <v>947.740704446</v>
          </cell>
          <cell r="M5388">
            <v>5200</v>
          </cell>
          <cell r="N5388">
            <v>1.8694028726</v>
          </cell>
          <cell r="O5388">
            <v>1.96</v>
          </cell>
          <cell r="P5388">
            <v>-9.0597127400000005E-2</v>
          </cell>
          <cell r="Q5388">
            <v>9720.8949375200009</v>
          </cell>
          <cell r="R5388">
            <v>-4542</v>
          </cell>
        </row>
        <row r="5389">
          <cell r="E5389" t="str">
            <v>SLT0002547</v>
          </cell>
          <cell r="F5389" t="str">
            <v>主驾靠背弯管总成</v>
          </cell>
          <cell r="G5389" t="str">
            <v>J7F/虎V</v>
          </cell>
          <cell r="H5389" t="str">
            <v>EA</v>
          </cell>
          <cell r="I5389">
            <v>446</v>
          </cell>
          <cell r="J5389">
            <v>7.1716745649</v>
          </cell>
          <cell r="K5389">
            <v>7.6473486599999996</v>
          </cell>
          <cell r="L5389">
            <v>3198.5668559454002</v>
          </cell>
          <cell r="M5389">
            <v>1802</v>
          </cell>
          <cell r="N5389">
            <v>5.9311261722999999</v>
          </cell>
          <cell r="O5389">
            <v>7.6473486599999996</v>
          </cell>
          <cell r="P5389">
            <v>-1.7162224877000001</v>
          </cell>
          <cell r="Q5389">
            <v>10687.8893624846</v>
          </cell>
          <cell r="R5389">
            <v>-1697</v>
          </cell>
        </row>
        <row r="5390">
          <cell r="E5390" t="str">
            <v>SLT0002550</v>
          </cell>
          <cell r="F5390" t="str">
            <v>驾驶员座垫右侧安装板总成</v>
          </cell>
          <cell r="G5390" t="str">
            <v>J7F虎V奥杰铆接件</v>
          </cell>
          <cell r="H5390" t="str">
            <v>EA</v>
          </cell>
          <cell r="I5390">
            <v>645</v>
          </cell>
          <cell r="J5390">
            <v>7.2377731891000003</v>
          </cell>
          <cell r="K5390">
            <v>7.8212840000000003</v>
          </cell>
          <cell r="L5390">
            <v>4668.3637069694996</v>
          </cell>
          <cell r="M5390">
            <v>1000</v>
          </cell>
          <cell r="N5390">
            <v>7.4805126640999999</v>
          </cell>
          <cell r="O5390">
            <v>7.8212840000000003</v>
          </cell>
          <cell r="P5390">
            <v>-0.34077133590000003</v>
          </cell>
          <cell r="Q5390">
            <v>7480.5126640999997</v>
          </cell>
          <cell r="R5390">
            <v>-1430</v>
          </cell>
        </row>
        <row r="5391">
          <cell r="E5391" t="str">
            <v>SLT0002551</v>
          </cell>
          <cell r="F5391" t="str">
            <v>驾驶员座垫右侧安装板</v>
          </cell>
          <cell r="G5391" t="str">
            <v>J7F/虎V靠背骨架</v>
          </cell>
          <cell r="H5391" t="str">
            <v>EA</v>
          </cell>
          <cell r="I5391">
            <v>1399</v>
          </cell>
          <cell r="J5391">
            <v>6.7681922774999999</v>
          </cell>
          <cell r="K5391">
            <v>7.3345000000000002</v>
          </cell>
          <cell r="L5391">
            <v>9468.7009962225002</v>
          </cell>
          <cell r="M5391">
            <v>1000</v>
          </cell>
          <cell r="N5391">
            <v>6.9954772289999996</v>
          </cell>
          <cell r="O5391">
            <v>7.3345000000000002</v>
          </cell>
          <cell r="P5391">
            <v>-0.339022771</v>
          </cell>
          <cell r="Q5391">
            <v>6995.4772290000001</v>
          </cell>
          <cell r="R5391">
            <v>-1000</v>
          </cell>
        </row>
        <row r="5392">
          <cell r="E5392" t="str">
            <v>SLT0002552</v>
          </cell>
          <cell r="F5392" t="str">
            <v>主驾靠背下弯管</v>
          </cell>
          <cell r="G5392" t="str">
            <v>J7F/虎V</v>
          </cell>
          <cell r="H5392" t="str">
            <v>EA</v>
          </cell>
          <cell r="I5392">
            <v>2056</v>
          </cell>
          <cell r="J5392">
            <v>2.9487535592</v>
          </cell>
          <cell r="K5392">
            <v>3.1747740000000002</v>
          </cell>
          <cell r="L5392">
            <v>6062.6373177152</v>
          </cell>
          <cell r="M5392">
            <v>5037</v>
          </cell>
          <cell r="N5392">
            <v>2.4549636371000001</v>
          </cell>
          <cell r="O5392">
            <v>3.1747740000000002</v>
          </cell>
          <cell r="P5392">
            <v>-0.7198103629</v>
          </cell>
          <cell r="Q5392">
            <v>12365.6518400727</v>
          </cell>
          <cell r="R5392">
            <v>-4749</v>
          </cell>
        </row>
        <row r="5393">
          <cell r="E5393" t="str">
            <v>SLT0002553</v>
          </cell>
          <cell r="F5393" t="str">
            <v>驾驶员靠背支撑钢丝总成</v>
          </cell>
          <cell r="G5393" t="str">
            <v>J7F/虎V靠背骨架</v>
          </cell>
          <cell r="H5393" t="str">
            <v>EA</v>
          </cell>
          <cell r="I5393">
            <v>236</v>
          </cell>
          <cell r="J5393">
            <v>3.8722973964</v>
          </cell>
          <cell r="K5393">
            <v>4.1962999999999999</v>
          </cell>
          <cell r="L5393">
            <v>913.8621855504</v>
          </cell>
          <cell r="M5393">
            <v>3707</v>
          </cell>
          <cell r="N5393">
            <v>4.0023343235000004</v>
          </cell>
          <cell r="O5393">
            <v>4.1962999999999999</v>
          </cell>
          <cell r="P5393">
            <v>-0.19396567649999999</v>
          </cell>
          <cell r="Q5393">
            <v>14836.6533372145</v>
          </cell>
          <cell r="R5393">
            <v>-3109</v>
          </cell>
        </row>
        <row r="5394">
          <cell r="E5394" t="str">
            <v>SLT0002555</v>
          </cell>
          <cell r="F5394" t="str">
            <v>驾驶员左侧侧翼支撑钢丝</v>
          </cell>
          <cell r="G5394" t="str">
            <v>J7F/虎V靠背骨架</v>
          </cell>
          <cell r="H5394" t="str">
            <v>EA</v>
          </cell>
          <cell r="I5394">
            <v>481</v>
          </cell>
          <cell r="J5394">
            <v>0.7659144577</v>
          </cell>
          <cell r="K5394">
            <v>0.83</v>
          </cell>
          <cell r="L5394">
            <v>368.4048541537</v>
          </cell>
          <cell r="M5394">
            <v>4987</v>
          </cell>
          <cell r="N5394">
            <v>0.79163488989999997</v>
          </cell>
          <cell r="O5394">
            <v>0.83</v>
          </cell>
          <cell r="P5394">
            <v>-3.8365110100000002E-2</v>
          </cell>
          <cell r="Q5394">
            <v>3947.8831959313002</v>
          </cell>
          <cell r="R5394">
            <v>-3727</v>
          </cell>
        </row>
        <row r="5395">
          <cell r="E5395" t="str">
            <v>SLT0002556</v>
          </cell>
          <cell r="F5395" t="str">
            <v>驾驶员右侧侧翼支撑钢丝</v>
          </cell>
          <cell r="G5395" t="str">
            <v>J7F/虎V靠背骨架</v>
          </cell>
          <cell r="H5395" t="str">
            <v>EA</v>
          </cell>
          <cell r="I5395">
            <v>410</v>
          </cell>
          <cell r="J5395">
            <v>0.78437022779999999</v>
          </cell>
          <cell r="K5395">
            <v>0.85</v>
          </cell>
          <cell r="L5395">
            <v>321.59179339799999</v>
          </cell>
          <cell r="M5395">
            <v>2680</v>
          </cell>
          <cell r="N5395">
            <v>0.81071042940000004</v>
          </cell>
          <cell r="O5395">
            <v>0.85</v>
          </cell>
          <cell r="P5395">
            <v>-3.9289570599999997E-2</v>
          </cell>
          <cell r="Q5395">
            <v>2172.7039507919999</v>
          </cell>
          <cell r="R5395">
            <v>-2316</v>
          </cell>
        </row>
        <row r="5396">
          <cell r="E5396" t="str">
            <v>SLT0002559</v>
          </cell>
          <cell r="F5396" t="str">
            <v>主驾座垫后横梁</v>
          </cell>
          <cell r="G5396" t="str">
            <v>J7F/虎V</v>
          </cell>
          <cell r="H5396" t="str">
            <v>EA</v>
          </cell>
          <cell r="I5396">
            <v>509</v>
          </cell>
          <cell r="J5396">
            <v>1.5458139652</v>
          </cell>
          <cell r="K5396">
            <v>1.6544477399999999</v>
          </cell>
          <cell r="L5396">
            <v>786.81930828680004</v>
          </cell>
          <cell r="M5396">
            <v>4034</v>
          </cell>
          <cell r="N5396">
            <v>1.5974297587999999</v>
          </cell>
          <cell r="O5396">
            <v>1.6544477399999999</v>
          </cell>
          <cell r="P5396">
            <v>-5.7017981199999998E-2</v>
          </cell>
          <cell r="Q5396">
            <v>6444.0316469992003</v>
          </cell>
          <cell r="R5396">
            <v>-3338</v>
          </cell>
        </row>
        <row r="5397">
          <cell r="E5397" t="str">
            <v>SLT0002561</v>
          </cell>
          <cell r="F5397" t="str">
            <v>驾驶员靠背弯管总成</v>
          </cell>
          <cell r="G5397" t="str">
            <v>J7F-AA95</v>
          </cell>
          <cell r="H5397" t="str">
            <v>EA</v>
          </cell>
          <cell r="I5397">
            <v>766</v>
          </cell>
          <cell r="J5397">
            <v>8.5341985139999998</v>
          </cell>
          <cell r="K5397">
            <v>9.12387762</v>
          </cell>
          <cell r="L5397">
            <v>6537.1960617240002</v>
          </cell>
          <cell r="M5397">
            <v>1701</v>
          </cell>
          <cell r="N5397">
            <v>7.0257440521000003</v>
          </cell>
          <cell r="O5397">
            <v>9.12387762</v>
          </cell>
          <cell r="P5397">
            <v>-2.0981335679000002</v>
          </cell>
          <cell r="Q5397">
            <v>11950.7906326221</v>
          </cell>
          <cell r="R5397">
            <v>-1641</v>
          </cell>
        </row>
        <row r="5398">
          <cell r="E5398" t="str">
            <v>SLT0002562</v>
          </cell>
          <cell r="F5398" t="str">
            <v>驾驶员头枕支撑杆</v>
          </cell>
          <cell r="G5398" t="str">
            <v>J7F-AA95</v>
          </cell>
          <cell r="H5398" t="str">
            <v>EA</v>
          </cell>
          <cell r="I5398">
            <v>143</v>
          </cell>
          <cell r="J5398">
            <v>1.7071587311</v>
          </cell>
          <cell r="K5398">
            <v>1.85</v>
          </cell>
          <cell r="L5398">
            <v>244.12369854729999</v>
          </cell>
          <cell r="M5398">
            <v>1990</v>
          </cell>
          <cell r="N5398">
            <v>1.7644874051999999</v>
          </cell>
          <cell r="O5398">
            <v>1.85</v>
          </cell>
          <cell r="P5398">
            <v>-8.5512594799999994E-2</v>
          </cell>
          <cell r="Q5398">
            <v>3511.329936348</v>
          </cell>
          <cell r="R5398">
            <v>-1641</v>
          </cell>
        </row>
        <row r="5399">
          <cell r="E5399" t="str">
            <v>SLT0002563</v>
          </cell>
          <cell r="F5399" t="str">
            <v>驾驶员头枕加强钢丝</v>
          </cell>
          <cell r="G5399" t="str">
            <v>J6F-AA95</v>
          </cell>
          <cell r="H5399" t="str">
            <v>EA</v>
          </cell>
          <cell r="I5399">
            <v>221</v>
          </cell>
          <cell r="J5399">
            <v>1.1627135142</v>
          </cell>
          <cell r="K5399">
            <v>1.26</v>
          </cell>
          <cell r="L5399">
            <v>256.95968663820003</v>
          </cell>
          <cell r="M5399">
            <v>1920</v>
          </cell>
          <cell r="N5399">
            <v>1.2017589895</v>
          </cell>
          <cell r="O5399">
            <v>1.26</v>
          </cell>
          <cell r="P5399">
            <v>-5.8241010500000003E-2</v>
          </cell>
          <cell r="Q5399">
            <v>2307.3772598400001</v>
          </cell>
          <cell r="R5399">
            <v>-1641</v>
          </cell>
        </row>
        <row r="5400">
          <cell r="E5400" t="str">
            <v>SLT0002564</v>
          </cell>
          <cell r="F5400" t="str">
            <v>驾驶员靠背支撑钢丝总成</v>
          </cell>
          <cell r="G5400" t="str">
            <v>J7F-AA95</v>
          </cell>
          <cell r="H5400" t="str">
            <v>EA</v>
          </cell>
          <cell r="I5400">
            <v>129</v>
          </cell>
          <cell r="J5400">
            <v>4.0418136445000004</v>
          </cell>
          <cell r="K5400">
            <v>4.38</v>
          </cell>
          <cell r="L5400">
            <v>521.39396014049998</v>
          </cell>
          <cell r="M5400">
            <v>1990</v>
          </cell>
          <cell r="N5400">
            <v>4.1775431540000003</v>
          </cell>
          <cell r="O5400">
            <v>4.38</v>
          </cell>
          <cell r="P5400">
            <v>-0.202456846</v>
          </cell>
          <cell r="Q5400">
            <v>8313.3108764600001</v>
          </cell>
          <cell r="R5400">
            <v>-1641</v>
          </cell>
        </row>
        <row r="5401">
          <cell r="E5401" t="str">
            <v>SLT0002667</v>
          </cell>
          <cell r="F5401" t="str">
            <v>驾驶员靠背支撑钢丝F</v>
          </cell>
          <cell r="G5401" t="str">
            <v>J7F/虎V靠背骨架</v>
          </cell>
          <cell r="H5401" t="str">
            <v>EA</v>
          </cell>
          <cell r="I5401">
            <v>231</v>
          </cell>
          <cell r="J5401">
            <v>0.63672406729999997</v>
          </cell>
          <cell r="K5401">
            <v>0.69</v>
          </cell>
          <cell r="L5401">
            <v>147.08325954630001</v>
          </cell>
          <cell r="M5401">
            <v>3420</v>
          </cell>
          <cell r="N5401">
            <v>0.65810611330000002</v>
          </cell>
          <cell r="O5401">
            <v>0.69</v>
          </cell>
          <cell r="P5401">
            <v>-3.1893886699999999E-2</v>
          </cell>
          <cell r="Q5401">
            <v>2250.7229074860002</v>
          </cell>
          <cell r="R5401">
            <v>-3108</v>
          </cell>
        </row>
        <row r="5402">
          <cell r="E5402" t="str">
            <v>SLT0002706</v>
          </cell>
          <cell r="F5402" t="str">
            <v>头枕支撑钢丝112mm</v>
          </cell>
          <cell r="G5402" t="str">
            <v>L项目</v>
          </cell>
          <cell r="H5402" t="str">
            <v>EA</v>
          </cell>
          <cell r="I5402">
            <v>40</v>
          </cell>
          <cell r="J5402">
            <v>0.15687404560000001</v>
          </cell>
          <cell r="K5402">
            <v>0.17</v>
          </cell>
          <cell r="L5402">
            <v>6.274961824</v>
          </cell>
          <cell r="M5402">
            <v>0</v>
          </cell>
          <cell r="N5402">
            <v>0.16214208590000001</v>
          </cell>
          <cell r="O5402">
            <v>0.17</v>
          </cell>
          <cell r="P5402">
            <v>-7.8579141000000002E-3</v>
          </cell>
          <cell r="Q5402">
            <v>0</v>
          </cell>
          <cell r="R5402">
            <v>0</v>
          </cell>
        </row>
        <row r="5403">
          <cell r="E5403" t="str">
            <v>SLT0002707</v>
          </cell>
          <cell r="F5403" t="str">
            <v>靠背支撑钢丝440mm</v>
          </cell>
          <cell r="G5403" t="str">
            <v>L项目</v>
          </cell>
          <cell r="H5403" t="str">
            <v>EA</v>
          </cell>
          <cell r="I5403">
            <v>203</v>
          </cell>
          <cell r="J5403">
            <v>0.46139425160000003</v>
          </cell>
          <cell r="K5403">
            <v>0.5</v>
          </cell>
          <cell r="L5403">
            <v>93.663033074799998</v>
          </cell>
          <cell r="M5403">
            <v>0</v>
          </cell>
          <cell r="N5403">
            <v>0.47688848789999999</v>
          </cell>
          <cell r="O5403">
            <v>0.5</v>
          </cell>
          <cell r="P5403">
            <v>-2.3111512099999999E-2</v>
          </cell>
          <cell r="Q5403">
            <v>0</v>
          </cell>
          <cell r="R5403">
            <v>0</v>
          </cell>
        </row>
        <row r="5404">
          <cell r="E5404" t="str">
            <v>SLT0002709</v>
          </cell>
          <cell r="F5404" t="str">
            <v>靠背支撑钢丝398mm</v>
          </cell>
          <cell r="G5404" t="str">
            <v>L项目</v>
          </cell>
          <cell r="H5404" t="str">
            <v>EA</v>
          </cell>
          <cell r="I5404">
            <v>23</v>
          </cell>
          <cell r="J5404">
            <v>0.4337105966</v>
          </cell>
          <cell r="K5404">
            <v>0.47</v>
          </cell>
          <cell r="L5404">
            <v>9.9753437217999998</v>
          </cell>
          <cell r="M5404">
            <v>0</v>
          </cell>
          <cell r="N5404">
            <v>0.44827517859999999</v>
          </cell>
          <cell r="O5404">
            <v>0.47</v>
          </cell>
          <cell r="P5404">
            <v>-2.17248214E-2</v>
          </cell>
          <cell r="Q5404">
            <v>0</v>
          </cell>
          <cell r="R5404">
            <v>0</v>
          </cell>
        </row>
        <row r="5405">
          <cell r="E5405" t="str">
            <v>SLT0002790</v>
          </cell>
          <cell r="F5405" t="str">
            <v>驾驶员靠背弯管总成</v>
          </cell>
          <cell r="G5405" t="str">
            <v>轻卡减震</v>
          </cell>
          <cell r="H5405" t="str">
            <v>EA</v>
          </cell>
          <cell r="I5405">
            <v>1252</v>
          </cell>
          <cell r="J5405">
            <v>7.3403731392999996</v>
          </cell>
          <cell r="K5405">
            <v>7.8301625699999997</v>
          </cell>
          <cell r="L5405">
            <v>9190.1471704035994</v>
          </cell>
          <cell r="M5405">
            <v>1302</v>
          </cell>
          <cell r="N5405">
            <v>6.0666544145000003</v>
          </cell>
          <cell r="O5405">
            <v>7.8301625699999997</v>
          </cell>
          <cell r="P5405">
            <v>-1.7635081555000001</v>
          </cell>
          <cell r="Q5405">
            <v>7898.7840476789997</v>
          </cell>
          <cell r="R5405">
            <v>-1411</v>
          </cell>
        </row>
        <row r="5406">
          <cell r="E5406" t="str">
            <v>SLT0002795</v>
          </cell>
          <cell r="F5406" t="str">
            <v>正副司机座左圆盘主动</v>
          </cell>
          <cell r="G5406" t="str">
            <v>K1司机调角器</v>
          </cell>
          <cell r="H5406" t="str">
            <v>EA</v>
          </cell>
          <cell r="I5406">
            <v>1384</v>
          </cell>
          <cell r="J5406">
            <v>14.764616052799999</v>
          </cell>
          <cell r="K5406">
            <v>16</v>
          </cell>
          <cell r="L5406">
            <v>20434.228617075201</v>
          </cell>
          <cell r="M5406">
            <v>2880</v>
          </cell>
          <cell r="N5406">
            <v>15.2604316128</v>
          </cell>
          <cell r="O5406">
            <v>16</v>
          </cell>
          <cell r="P5406">
            <v>-0.73956838719999995</v>
          </cell>
          <cell r="Q5406">
            <v>43950.043044864004</v>
          </cell>
          <cell r="R5406">
            <v>-3167</v>
          </cell>
        </row>
        <row r="5407">
          <cell r="E5407" t="str">
            <v>SLT0002796</v>
          </cell>
          <cell r="F5407" t="str">
            <v>正副司机座右圆盘主动</v>
          </cell>
          <cell r="G5407" t="str">
            <v>K1司机调角器</v>
          </cell>
          <cell r="H5407" t="str">
            <v>EA</v>
          </cell>
          <cell r="I5407">
            <v>1421</v>
          </cell>
          <cell r="J5407">
            <v>14.764616052799999</v>
          </cell>
          <cell r="K5407">
            <v>16</v>
          </cell>
          <cell r="L5407">
            <v>20980.519411028799</v>
          </cell>
          <cell r="M5407">
            <v>2880</v>
          </cell>
          <cell r="N5407">
            <v>15.2604316128</v>
          </cell>
          <cell r="O5407">
            <v>16</v>
          </cell>
          <cell r="P5407">
            <v>-0.73956838719999995</v>
          </cell>
          <cell r="Q5407">
            <v>43950.043044864004</v>
          </cell>
          <cell r="R5407">
            <v>-3304</v>
          </cell>
        </row>
        <row r="5408">
          <cell r="E5408" t="str">
            <v>SLT0002797</v>
          </cell>
          <cell r="F5408" t="str">
            <v>正副司机座左圆盘被动</v>
          </cell>
          <cell r="G5408" t="str">
            <v>K1司机调角器</v>
          </cell>
          <cell r="H5408" t="str">
            <v>EA</v>
          </cell>
          <cell r="I5408">
            <v>5112</v>
          </cell>
          <cell r="J5408">
            <v>12.9190390462</v>
          </cell>
          <cell r="K5408">
            <v>14</v>
          </cell>
          <cell r="L5408">
            <v>66042.127604174399</v>
          </cell>
          <cell r="M5408">
            <v>2880</v>
          </cell>
          <cell r="N5408">
            <v>13.352877661200001</v>
          </cell>
          <cell r="O5408">
            <v>14</v>
          </cell>
          <cell r="P5408">
            <v>-0.64712233880000003</v>
          </cell>
          <cell r="Q5408">
            <v>38456.287664256</v>
          </cell>
          <cell r="R5408">
            <v>-1211</v>
          </cell>
        </row>
        <row r="5409">
          <cell r="E5409" t="str">
            <v>SLT0002798</v>
          </cell>
          <cell r="F5409" t="str">
            <v>正副司机座右圆盘被动</v>
          </cell>
          <cell r="G5409" t="str">
            <v>K1司机调角器</v>
          </cell>
          <cell r="H5409" t="str">
            <v>EA</v>
          </cell>
          <cell r="I5409">
            <v>5344</v>
          </cell>
          <cell r="J5409">
            <v>12.9190390462</v>
          </cell>
          <cell r="K5409">
            <v>14</v>
          </cell>
          <cell r="L5409">
            <v>69039.344662892807</v>
          </cell>
          <cell r="M5409">
            <v>3138</v>
          </cell>
          <cell r="N5409">
            <v>13.352877661200001</v>
          </cell>
          <cell r="O5409">
            <v>14</v>
          </cell>
          <cell r="P5409">
            <v>-0.64712233880000003</v>
          </cell>
          <cell r="Q5409">
            <v>41901.330100845596</v>
          </cell>
          <cell r="R5409">
            <v>-1198</v>
          </cell>
        </row>
        <row r="5410">
          <cell r="E5410" t="str">
            <v>SLT0002800</v>
          </cell>
          <cell r="F5410" t="str">
            <v>后排单双人座左圆盘主动</v>
          </cell>
          <cell r="G5410" t="str">
            <v>K1后排单双人调角器</v>
          </cell>
          <cell r="H5410" t="str">
            <v>EA</v>
          </cell>
          <cell r="I5410">
            <v>4360</v>
          </cell>
          <cell r="J5410">
            <v>14.764616052799999</v>
          </cell>
          <cell r="K5410">
            <v>16</v>
          </cell>
          <cell r="L5410">
            <v>64373.725990207997</v>
          </cell>
          <cell r="M5410">
            <v>4320</v>
          </cell>
          <cell r="N5410">
            <v>15.2604316128</v>
          </cell>
          <cell r="O5410">
            <v>16</v>
          </cell>
          <cell r="P5410">
            <v>-0.73956838719999995</v>
          </cell>
          <cell r="Q5410">
            <v>65925.064567295994</v>
          </cell>
          <cell r="R5410">
            <v>-5063</v>
          </cell>
        </row>
        <row r="5411">
          <cell r="E5411" t="str">
            <v>SLT0002801</v>
          </cell>
          <cell r="F5411" t="str">
            <v>后排单双人座右圆盘主动</v>
          </cell>
          <cell r="G5411" t="str">
            <v>K1后排单双人调角器</v>
          </cell>
          <cell r="H5411" t="str">
            <v>EA</v>
          </cell>
          <cell r="I5411">
            <v>2037</v>
          </cell>
          <cell r="J5411">
            <v>14.764616052799999</v>
          </cell>
          <cell r="K5411">
            <v>16</v>
          </cell>
          <cell r="L5411">
            <v>30075.522899553602</v>
          </cell>
          <cell r="M5411">
            <v>4320</v>
          </cell>
          <cell r="N5411">
            <v>15.2604316128</v>
          </cell>
          <cell r="O5411">
            <v>16</v>
          </cell>
          <cell r="P5411">
            <v>-0.73956838719999995</v>
          </cell>
          <cell r="Q5411">
            <v>65925.064567295994</v>
          </cell>
          <cell r="R5411">
            <v>-5133</v>
          </cell>
        </row>
        <row r="5412">
          <cell r="E5412" t="str">
            <v>SLT0002802</v>
          </cell>
          <cell r="F5412" t="str">
            <v>空心核心件</v>
          </cell>
          <cell r="G5412" t="str">
            <v>K1后排单双人调角器</v>
          </cell>
          <cell r="H5412" t="str">
            <v>EA</v>
          </cell>
          <cell r="I5412">
            <v>2154</v>
          </cell>
          <cell r="J5412">
            <v>9.4124427337000007</v>
          </cell>
          <cell r="K5412">
            <v>10.199999999999999</v>
          </cell>
          <cell r="L5412">
            <v>20274.401648389801</v>
          </cell>
          <cell r="M5412">
            <v>10700</v>
          </cell>
          <cell r="N5412">
            <v>9.7285251531999997</v>
          </cell>
          <cell r="O5412">
            <v>10.199999999999999</v>
          </cell>
          <cell r="P5412">
            <v>-0.47147484680000001</v>
          </cell>
          <cell r="Q5412">
            <v>104095.21913924</v>
          </cell>
          <cell r="R5412">
            <v>-11254</v>
          </cell>
        </row>
        <row r="5413">
          <cell r="E5413" t="str">
            <v>SLT0002803</v>
          </cell>
          <cell r="F5413" t="str">
            <v>翻折左座圆盘（主动）</v>
          </cell>
          <cell r="G5413" t="str">
            <v>K1后排翻转器</v>
          </cell>
          <cell r="H5413" t="str">
            <v>EA</v>
          </cell>
          <cell r="I5413">
            <v>318</v>
          </cell>
          <cell r="J5413">
            <v>14.764616052799999</v>
          </cell>
          <cell r="K5413">
            <v>16</v>
          </cell>
          <cell r="L5413">
            <v>4695.1479047904004</v>
          </cell>
          <cell r="M5413">
            <v>1346</v>
          </cell>
          <cell r="N5413">
            <v>15.2604316128</v>
          </cell>
          <cell r="O5413">
            <v>16</v>
          </cell>
          <cell r="P5413">
            <v>-0.73956838719999995</v>
          </cell>
          <cell r="Q5413">
            <v>20540.540950828799</v>
          </cell>
          <cell r="R5413">
            <v>0</v>
          </cell>
        </row>
        <row r="5414">
          <cell r="E5414" t="str">
            <v>SLT0002804</v>
          </cell>
          <cell r="F5414" t="str">
            <v>翻折右座圆盘（主动）</v>
          </cell>
          <cell r="G5414" t="str">
            <v>K1后排翻转器</v>
          </cell>
          <cell r="H5414" t="str">
            <v>EA</v>
          </cell>
          <cell r="I5414">
            <v>0</v>
          </cell>
          <cell r="J5414">
            <v>16</v>
          </cell>
          <cell r="K5414">
            <v>16</v>
          </cell>
          <cell r="L5414">
            <v>0</v>
          </cell>
          <cell r="M5414">
            <v>171</v>
          </cell>
          <cell r="N5414">
            <v>15.2604316128</v>
          </cell>
          <cell r="O5414">
            <v>16</v>
          </cell>
          <cell r="P5414">
            <v>-0.73956838719999995</v>
          </cell>
          <cell r="Q5414">
            <v>2609.5338057887998</v>
          </cell>
          <cell r="R5414">
            <v>0</v>
          </cell>
        </row>
        <row r="5415">
          <cell r="E5415" t="str">
            <v>SLT0002805</v>
          </cell>
          <cell r="F5415" t="str">
            <v>翻折左座圆盘（被动）</v>
          </cell>
          <cell r="G5415" t="str">
            <v>K1后排翻转器</v>
          </cell>
          <cell r="H5415" t="str">
            <v>EA</v>
          </cell>
          <cell r="I5415">
            <v>0</v>
          </cell>
          <cell r="J5415">
            <v>16</v>
          </cell>
          <cell r="K5415">
            <v>16</v>
          </cell>
          <cell r="L5415">
            <v>0</v>
          </cell>
          <cell r="M5415">
            <v>762</v>
          </cell>
          <cell r="N5415">
            <v>15.2604316128</v>
          </cell>
          <cell r="O5415">
            <v>16</v>
          </cell>
          <cell r="P5415">
            <v>-0.73956838719999995</v>
          </cell>
          <cell r="Q5415">
            <v>11628.448888953601</v>
          </cell>
          <cell r="R5415">
            <v>-449</v>
          </cell>
        </row>
        <row r="5416">
          <cell r="E5416" t="str">
            <v>SLT0002806</v>
          </cell>
          <cell r="F5416" t="str">
            <v>翻折右座圆盘（被动）</v>
          </cell>
          <cell r="G5416" t="str">
            <v>K1后排翻转器</v>
          </cell>
          <cell r="H5416" t="str">
            <v>EA</v>
          </cell>
          <cell r="I5416">
            <v>30</v>
          </cell>
          <cell r="J5416">
            <v>14.764616052799999</v>
          </cell>
          <cell r="K5416">
            <v>16</v>
          </cell>
          <cell r="L5416">
            <v>442.93848158399999</v>
          </cell>
          <cell r="M5416">
            <v>282</v>
          </cell>
          <cell r="N5416">
            <v>15.2604316128</v>
          </cell>
          <cell r="O5416">
            <v>16</v>
          </cell>
          <cell r="P5416">
            <v>-0.73956838719999995</v>
          </cell>
          <cell r="Q5416">
            <v>4303.4417148095999</v>
          </cell>
          <cell r="R5416">
            <v>-100</v>
          </cell>
        </row>
        <row r="5417">
          <cell r="E5417" t="str">
            <v>SLT0002807</v>
          </cell>
          <cell r="F5417" t="str">
            <v>操纵柄</v>
          </cell>
          <cell r="G5417" t="str">
            <v>6480连接板</v>
          </cell>
          <cell r="H5417" t="str">
            <v>EA</v>
          </cell>
          <cell r="I5417">
            <v>100</v>
          </cell>
          <cell r="J5417">
            <v>0.41525482650000001</v>
          </cell>
          <cell r="K5417">
            <v>0.45</v>
          </cell>
          <cell r="L5417">
            <v>41.525482650000001</v>
          </cell>
          <cell r="M5417">
            <v>440</v>
          </cell>
          <cell r="N5417">
            <v>0.42919963909999997</v>
          </cell>
          <cell r="O5417">
            <v>0.45</v>
          </cell>
          <cell r="P5417">
            <v>-2.0800360899999999E-2</v>
          </cell>
          <cell r="Q5417">
            <v>188.84784120399999</v>
          </cell>
          <cell r="R5417">
            <v>-400</v>
          </cell>
        </row>
        <row r="5418">
          <cell r="E5418" t="str">
            <v>SLT0002808</v>
          </cell>
          <cell r="F5418" t="str">
            <v>中心轴</v>
          </cell>
          <cell r="G5418" t="str">
            <v>6480连接板</v>
          </cell>
          <cell r="H5418" t="str">
            <v>EA</v>
          </cell>
          <cell r="I5418">
            <v>2060</v>
          </cell>
          <cell r="J5418">
            <v>0.53521733189999998</v>
          </cell>
          <cell r="K5418">
            <v>0.57999999999999996</v>
          </cell>
          <cell r="L5418">
            <v>1102.5477037139999</v>
          </cell>
          <cell r="M5418">
            <v>1500</v>
          </cell>
          <cell r="N5418">
            <v>0.55319064600000001</v>
          </cell>
          <cell r="O5418">
            <v>0.57999999999999996</v>
          </cell>
          <cell r="P5418">
            <v>-2.6809354000000001E-2</v>
          </cell>
          <cell r="Q5418">
            <v>829.78596900000002</v>
          </cell>
          <cell r="R5418">
            <v>-696</v>
          </cell>
        </row>
        <row r="5419">
          <cell r="E5419" t="str">
            <v>SLT0002809</v>
          </cell>
          <cell r="F5419" t="str">
            <v>上板（左）</v>
          </cell>
          <cell r="G5419" t="str">
            <v>K1司机调角器</v>
          </cell>
          <cell r="H5419" t="str">
            <v>EA</v>
          </cell>
          <cell r="I5419">
            <v>1557</v>
          </cell>
          <cell r="J5419">
            <v>0</v>
          </cell>
          <cell r="K5419">
            <v>0</v>
          </cell>
          <cell r="L5419">
            <v>0</v>
          </cell>
          <cell r="M5419">
            <v>4547</v>
          </cell>
          <cell r="N5419">
            <v>0</v>
          </cell>
          <cell r="O5419">
            <v>0</v>
          </cell>
          <cell r="P5419">
            <v>0</v>
          </cell>
          <cell r="Q5419">
            <v>0</v>
          </cell>
          <cell r="R5419">
            <v>-4666</v>
          </cell>
        </row>
        <row r="5420">
          <cell r="E5420" t="str">
            <v>SLT0002810</v>
          </cell>
          <cell r="F5420" t="str">
            <v>上板（右）</v>
          </cell>
          <cell r="G5420" t="str">
            <v>K1司机调角器</v>
          </cell>
          <cell r="H5420" t="str">
            <v>EA</v>
          </cell>
          <cell r="I5420">
            <v>977</v>
          </cell>
          <cell r="J5420">
            <v>1.8455770065999999</v>
          </cell>
          <cell r="K5420">
            <v>2</v>
          </cell>
          <cell r="L5420">
            <v>1803.1287354481999</v>
          </cell>
          <cell r="M5420">
            <v>4547</v>
          </cell>
          <cell r="N5420">
            <v>1.9075539516</v>
          </cell>
          <cell r="O5420">
            <v>2</v>
          </cell>
          <cell r="P5420">
            <v>-9.2446048399999994E-2</v>
          </cell>
          <cell r="Q5420">
            <v>8673.6478179252008</v>
          </cell>
          <cell r="R5420">
            <v>-4502</v>
          </cell>
        </row>
        <row r="5421">
          <cell r="E5421" t="str">
            <v>SLT0002811</v>
          </cell>
          <cell r="F5421" t="str">
            <v>左下板</v>
          </cell>
          <cell r="G5421" t="str">
            <v>K1司机调角器</v>
          </cell>
          <cell r="H5421" t="str">
            <v>EA</v>
          </cell>
          <cell r="I5421">
            <v>945</v>
          </cell>
          <cell r="J5421">
            <v>2.7683655099000002</v>
          </cell>
          <cell r="K5421">
            <v>3</v>
          </cell>
          <cell r="L5421">
            <v>2616.1054068555</v>
          </cell>
          <cell r="M5421">
            <v>5606</v>
          </cell>
          <cell r="N5421">
            <v>9.6829247417000008</v>
          </cell>
          <cell r="O5421">
            <v>3</v>
          </cell>
          <cell r="P5421">
            <v>6.6829247416999999</v>
          </cell>
          <cell r="Q5421">
            <v>54282.476101970198</v>
          </cell>
          <cell r="R5421">
            <v>-4668</v>
          </cell>
        </row>
        <row r="5422">
          <cell r="E5422" t="str">
            <v>SLT0002812</v>
          </cell>
          <cell r="F5422" t="str">
            <v>右下板</v>
          </cell>
          <cell r="G5422" t="str">
            <v>K1司机调角器</v>
          </cell>
          <cell r="H5422" t="str">
            <v>EA</v>
          </cell>
          <cell r="I5422">
            <v>1514</v>
          </cell>
          <cell r="J5422">
            <v>2.7683655099000002</v>
          </cell>
          <cell r="K5422">
            <v>3</v>
          </cell>
          <cell r="L5422">
            <v>4191.3053819885999</v>
          </cell>
          <cell r="M5422">
            <v>5617</v>
          </cell>
          <cell r="N5422">
            <v>9.6829247417000008</v>
          </cell>
          <cell r="O5422">
            <v>3</v>
          </cell>
          <cell r="P5422">
            <v>6.6829247416999999</v>
          </cell>
          <cell r="Q5422">
            <v>54388.988274128897</v>
          </cell>
          <cell r="R5422">
            <v>-4505</v>
          </cell>
        </row>
        <row r="5423">
          <cell r="E5423" t="str">
            <v>SLT0002813</v>
          </cell>
          <cell r="F5423" t="str">
            <v>左手柄</v>
          </cell>
          <cell r="G5423" t="str">
            <v>K1司机调角器</v>
          </cell>
          <cell r="H5423" t="str">
            <v>EA</v>
          </cell>
          <cell r="I5423">
            <v>219</v>
          </cell>
          <cell r="J5423">
            <v>4.1803355624999998</v>
          </cell>
          <cell r="K5423">
            <v>4.4776740000000004</v>
          </cell>
          <cell r="L5423">
            <v>915.49348818750002</v>
          </cell>
          <cell r="M5423">
            <v>1000</v>
          </cell>
          <cell r="N5423">
            <v>3</v>
          </cell>
          <cell r="O5423">
            <v>4.4776740000000004</v>
          </cell>
          <cell r="P5423">
            <v>-1.4776739999999999</v>
          </cell>
          <cell r="Q5423">
            <v>3000</v>
          </cell>
          <cell r="R5423">
            <v>-1219</v>
          </cell>
        </row>
        <row r="5424">
          <cell r="E5424" t="str">
            <v>SLT0002814</v>
          </cell>
          <cell r="F5424" t="str">
            <v>右手柄</v>
          </cell>
          <cell r="G5424" t="str">
            <v>K1司机调角器</v>
          </cell>
          <cell r="H5424" t="str">
            <v>EA</v>
          </cell>
          <cell r="I5424">
            <v>1463</v>
          </cell>
          <cell r="J5424">
            <v>4.1803355624999998</v>
          </cell>
          <cell r="K5424">
            <v>4.4776740000000004</v>
          </cell>
          <cell r="L5424">
            <v>6115.8309279374998</v>
          </cell>
          <cell r="M5424">
            <v>1000</v>
          </cell>
          <cell r="N5424">
            <v>2.8613309274000001</v>
          </cell>
          <cell r="O5424">
            <v>4.4776740000000004</v>
          </cell>
          <cell r="P5424">
            <v>-1.6163430726000001</v>
          </cell>
          <cell r="Q5424">
            <v>2861.3309273999998</v>
          </cell>
          <cell r="R5424">
            <v>-2300</v>
          </cell>
        </row>
        <row r="5425">
          <cell r="E5425" t="str">
            <v>SLT0002815</v>
          </cell>
          <cell r="F5425" t="str">
            <v>内盘簧支架</v>
          </cell>
          <cell r="G5425" t="str">
            <v>K1司机调角器</v>
          </cell>
          <cell r="H5425" t="str">
            <v>EA</v>
          </cell>
          <cell r="I5425">
            <v>3448</v>
          </cell>
          <cell r="J5425">
            <v>2.7683655099000002</v>
          </cell>
          <cell r="K5425">
            <v>3</v>
          </cell>
          <cell r="L5425">
            <v>9545.3242781352001</v>
          </cell>
          <cell r="M5425">
            <v>9550</v>
          </cell>
          <cell r="N5425">
            <v>2.8613309274000001</v>
          </cell>
          <cell r="O5425">
            <v>3</v>
          </cell>
          <cell r="P5425">
            <v>-0.1386690726</v>
          </cell>
          <cell r="Q5425">
            <v>27325.710356669999</v>
          </cell>
          <cell r="R5425">
            <v>-9168</v>
          </cell>
        </row>
        <row r="5426">
          <cell r="E5426" t="str">
            <v>SLT0002816</v>
          </cell>
          <cell r="F5426" t="str">
            <v>罩壳支架</v>
          </cell>
          <cell r="G5426" t="str">
            <v>K1司机调角器</v>
          </cell>
          <cell r="H5426" t="str">
            <v>EA</v>
          </cell>
          <cell r="I5426">
            <v>1272</v>
          </cell>
          <cell r="J5426">
            <v>1.8455770065999999</v>
          </cell>
          <cell r="K5426">
            <v>2</v>
          </cell>
          <cell r="L5426">
            <v>2347.5739523952002</v>
          </cell>
          <cell r="M5426">
            <v>10000</v>
          </cell>
          <cell r="N5426">
            <v>1.9075539516</v>
          </cell>
          <cell r="O5426">
            <v>2</v>
          </cell>
          <cell r="P5426">
            <v>-9.2446048399999994E-2</v>
          </cell>
          <cell r="Q5426">
            <v>19075.539516000001</v>
          </cell>
          <cell r="R5426">
            <v>-7542</v>
          </cell>
        </row>
        <row r="5427">
          <cell r="E5427" t="str">
            <v>SLT0002817</v>
          </cell>
          <cell r="F5427" t="str">
            <v>外盘簧支架</v>
          </cell>
          <cell r="G5427" t="str">
            <v>K1司机调角器</v>
          </cell>
          <cell r="H5427" t="str">
            <v>EA</v>
          </cell>
          <cell r="I5427">
            <v>1101</v>
          </cell>
          <cell r="J5427">
            <v>2.7683655099000002</v>
          </cell>
          <cell r="K5427">
            <v>3</v>
          </cell>
          <cell r="L5427">
            <v>3047.9704263999001</v>
          </cell>
          <cell r="M5427">
            <v>10450</v>
          </cell>
          <cell r="N5427">
            <v>2.8613309274000001</v>
          </cell>
          <cell r="O5427">
            <v>3</v>
          </cell>
          <cell r="P5427">
            <v>-0.1386690726</v>
          </cell>
          <cell r="Q5427">
            <v>29900.90819133</v>
          </cell>
          <cell r="R5427">
            <v>-9168</v>
          </cell>
        </row>
        <row r="5428">
          <cell r="E5428" t="str">
            <v>SLT0002818</v>
          </cell>
          <cell r="F5428" t="str">
            <v>下板</v>
          </cell>
          <cell r="G5428" t="str">
            <v>K1后排单人座调角器</v>
          </cell>
          <cell r="H5428" t="str">
            <v>EA</v>
          </cell>
          <cell r="I5428">
            <v>1201</v>
          </cell>
          <cell r="J5428">
            <v>1.8455770065999999</v>
          </cell>
          <cell r="K5428">
            <v>2</v>
          </cell>
          <cell r="L5428">
            <v>2216.5379849266001</v>
          </cell>
          <cell r="M5428">
            <v>11862</v>
          </cell>
          <cell r="N5428">
            <v>1.9075539516</v>
          </cell>
          <cell r="O5428">
            <v>2</v>
          </cell>
          <cell r="P5428">
            <v>-9.2446048399999994E-2</v>
          </cell>
          <cell r="Q5428">
            <v>22627.404973879198</v>
          </cell>
          <cell r="R5428">
            <v>-12916</v>
          </cell>
        </row>
        <row r="5429">
          <cell r="E5429" t="str">
            <v>SLT0002819</v>
          </cell>
          <cell r="F5429" t="str">
            <v>上板</v>
          </cell>
          <cell r="G5429" t="str">
            <v>K1后排单双人调角器</v>
          </cell>
          <cell r="H5429" t="str">
            <v>EA</v>
          </cell>
          <cell r="I5429">
            <v>1971</v>
          </cell>
          <cell r="J5429">
            <v>1.8455770065999999</v>
          </cell>
          <cell r="K5429">
            <v>2</v>
          </cell>
          <cell r="L5429">
            <v>3637.6322800086</v>
          </cell>
          <cell r="M5429">
            <v>16894</v>
          </cell>
          <cell r="N5429">
            <v>1.9075539516</v>
          </cell>
          <cell r="O5429">
            <v>2</v>
          </cell>
          <cell r="P5429">
            <v>-9.2446048399999994E-2</v>
          </cell>
          <cell r="Q5429">
            <v>32226.2164583304</v>
          </cell>
          <cell r="R5429">
            <v>-17711</v>
          </cell>
        </row>
        <row r="5430">
          <cell r="E5430" t="str">
            <v>SLT0002820</v>
          </cell>
          <cell r="F5430" t="str">
            <v>手柄（左）</v>
          </cell>
          <cell r="G5430" t="str">
            <v>K1后排单双人调角器</v>
          </cell>
          <cell r="H5430" t="str">
            <v>EA</v>
          </cell>
          <cell r="I5430">
            <v>3045</v>
          </cell>
          <cell r="J5430">
            <v>1.8455770065999999</v>
          </cell>
          <cell r="K5430">
            <v>2</v>
          </cell>
          <cell r="L5430">
            <v>5619.781985097</v>
          </cell>
          <cell r="M5430">
            <v>2964</v>
          </cell>
          <cell r="N5430">
            <v>1.9075539516</v>
          </cell>
          <cell r="O5430">
            <v>2</v>
          </cell>
          <cell r="P5430">
            <v>-9.2446048399999994E-2</v>
          </cell>
          <cell r="Q5430">
            <v>5653.9899125423999</v>
          </cell>
          <cell r="R5430">
            <v>-5063</v>
          </cell>
        </row>
        <row r="5431">
          <cell r="E5431" t="str">
            <v>SLT0002821</v>
          </cell>
          <cell r="F5431" t="str">
            <v>手柄（右）</v>
          </cell>
          <cell r="G5431" t="str">
            <v>K1后排单双人调角器</v>
          </cell>
          <cell r="H5431" t="str">
            <v>EA</v>
          </cell>
          <cell r="I5431">
            <v>0</v>
          </cell>
          <cell r="J5431">
            <v>2</v>
          </cell>
          <cell r="K5431">
            <v>2</v>
          </cell>
          <cell r="L5431">
            <v>0</v>
          </cell>
          <cell r="M5431">
            <v>5250</v>
          </cell>
          <cell r="N5431">
            <v>1.9075539516</v>
          </cell>
          <cell r="O5431">
            <v>2</v>
          </cell>
          <cell r="P5431">
            <v>-9.2446048399999994E-2</v>
          </cell>
          <cell r="Q5431">
            <v>10014.6582459</v>
          </cell>
          <cell r="R5431">
            <v>-5133</v>
          </cell>
        </row>
        <row r="5432">
          <cell r="E5432" t="str">
            <v>SLT0002822</v>
          </cell>
          <cell r="F5432" t="str">
            <v>外盘簧支架（短）</v>
          </cell>
          <cell r="G5432" t="str">
            <v>K1调角器</v>
          </cell>
          <cell r="H5432" t="str">
            <v>EA</v>
          </cell>
          <cell r="I5432">
            <v>1137</v>
          </cell>
          <cell r="J5432">
            <v>0.27683655099999999</v>
          </cell>
          <cell r="K5432">
            <v>0.3</v>
          </cell>
          <cell r="L5432">
            <v>314.763158487</v>
          </cell>
          <cell r="M5432">
            <v>12000</v>
          </cell>
          <cell r="N5432">
            <v>0.28613309269999998</v>
          </cell>
          <cell r="O5432">
            <v>0.3</v>
          </cell>
          <cell r="P5432">
            <v>-1.38669073E-2</v>
          </cell>
          <cell r="Q5432">
            <v>3433.5971123999998</v>
          </cell>
          <cell r="R5432">
            <v>-10745</v>
          </cell>
        </row>
        <row r="5433">
          <cell r="E5433" t="str">
            <v>SLT0002823</v>
          </cell>
          <cell r="F5433" t="str">
            <v>罩壳支架</v>
          </cell>
          <cell r="G5433" t="str">
            <v>K1后排单人座调角器</v>
          </cell>
          <cell r="H5433" t="str">
            <v>EA</v>
          </cell>
          <cell r="I5433">
            <v>2066</v>
          </cell>
          <cell r="J5433">
            <v>0.27683655099999999</v>
          </cell>
          <cell r="K5433">
            <v>0.3</v>
          </cell>
          <cell r="L5433">
            <v>571.94431436599996</v>
          </cell>
          <cell r="M5433">
            <v>12000</v>
          </cell>
          <cell r="N5433">
            <v>0.28613309269999998</v>
          </cell>
          <cell r="O5433">
            <v>0.3</v>
          </cell>
          <cell r="P5433">
            <v>-1.38669073E-2</v>
          </cell>
          <cell r="Q5433">
            <v>3433.5971123999998</v>
          </cell>
          <cell r="R5433">
            <v>-10196</v>
          </cell>
        </row>
        <row r="5434">
          <cell r="E5434" t="str">
            <v>SLT0002824</v>
          </cell>
          <cell r="F5434" t="str">
            <v>下板（左）</v>
          </cell>
          <cell r="G5434" t="str">
            <v>K1乘客双人右座调角器</v>
          </cell>
          <cell r="H5434" t="str">
            <v>EA</v>
          </cell>
          <cell r="I5434">
            <v>0</v>
          </cell>
          <cell r="J5434">
            <v>2</v>
          </cell>
          <cell r="K5434">
            <v>2</v>
          </cell>
          <cell r="L5434">
            <v>0</v>
          </cell>
          <cell r="M5434">
            <v>500</v>
          </cell>
          <cell r="N5434">
            <v>1.9075539516</v>
          </cell>
          <cell r="O5434">
            <v>2</v>
          </cell>
          <cell r="P5434">
            <v>-9.2446048399999994E-2</v>
          </cell>
          <cell r="Q5434">
            <v>953.77697579999995</v>
          </cell>
          <cell r="R5434">
            <v>-499</v>
          </cell>
        </row>
        <row r="5435">
          <cell r="E5435" t="str">
            <v>SLT0002825</v>
          </cell>
          <cell r="F5435" t="str">
            <v>下板（右）</v>
          </cell>
          <cell r="G5435" t="str">
            <v>K1后排双人左座调角器</v>
          </cell>
          <cell r="H5435" t="str">
            <v>EA</v>
          </cell>
          <cell r="I5435">
            <v>2351</v>
          </cell>
          <cell r="J5435">
            <v>1.8455770065999999</v>
          </cell>
          <cell r="K5435">
            <v>2</v>
          </cell>
          <cell r="L5435">
            <v>4338.9515425166001</v>
          </cell>
          <cell r="M5435">
            <v>3119</v>
          </cell>
          <cell r="N5435">
            <v>1.9075539516</v>
          </cell>
          <cell r="O5435">
            <v>2</v>
          </cell>
          <cell r="P5435">
            <v>-9.2446048399999994E-2</v>
          </cell>
          <cell r="Q5435">
            <v>5949.6607750404</v>
          </cell>
          <cell r="R5435">
            <v>-3854</v>
          </cell>
        </row>
        <row r="5436">
          <cell r="E5436" t="str">
            <v>SLT0002826</v>
          </cell>
          <cell r="F5436" t="str">
            <v>下板（左）</v>
          </cell>
          <cell r="G5436" t="str">
            <v>K1后排双人右座调角器</v>
          </cell>
          <cell r="H5436" t="str">
            <v>EA</v>
          </cell>
          <cell r="I5436">
            <v>208</v>
          </cell>
          <cell r="J5436">
            <v>5.2756051191999997</v>
          </cell>
          <cell r="K5436">
            <v>5.6296280000000003</v>
          </cell>
          <cell r="L5436">
            <v>1097.3258647936</v>
          </cell>
          <cell r="M5436">
            <v>3370</v>
          </cell>
          <cell r="N5436">
            <v>2</v>
          </cell>
          <cell r="O5436">
            <v>5.6296280000000003</v>
          </cell>
          <cell r="P5436">
            <v>-3.6296279999999999</v>
          </cell>
          <cell r="Q5436">
            <v>6740</v>
          </cell>
          <cell r="R5436">
            <v>-3578</v>
          </cell>
        </row>
        <row r="5437">
          <cell r="E5437" t="str">
            <v>SLT0002827</v>
          </cell>
          <cell r="F5437" t="str">
            <v>下板（右）</v>
          </cell>
          <cell r="G5437" t="str">
            <v>K1乘客双人左座调角器</v>
          </cell>
          <cell r="H5437" t="str">
            <v>EA</v>
          </cell>
          <cell r="I5437">
            <v>2040</v>
          </cell>
          <cell r="J5437">
            <v>5.2756051191999997</v>
          </cell>
          <cell r="K5437">
            <v>5.6296280000000003</v>
          </cell>
          <cell r="L5437">
            <v>10762.234443167999</v>
          </cell>
          <cell r="M5437">
            <v>0</v>
          </cell>
          <cell r="N5437">
            <v>3.5439680992000002</v>
          </cell>
          <cell r="O5437">
            <v>5.6296280000000003</v>
          </cell>
          <cell r="P5437">
            <v>-2.0856599008000001</v>
          </cell>
          <cell r="Q5437">
            <v>0</v>
          </cell>
          <cell r="R5437">
            <v>0</v>
          </cell>
        </row>
        <row r="5438">
          <cell r="E5438" t="str">
            <v>SLT0002828</v>
          </cell>
          <cell r="F5438" t="str">
            <v>上板</v>
          </cell>
          <cell r="G5438" t="str">
            <v>K1后排双人右座调角器</v>
          </cell>
          <cell r="H5438" t="str">
            <v>EA</v>
          </cell>
          <cell r="I5438">
            <v>1474</v>
          </cell>
          <cell r="J5438">
            <v>1.8455770065999999</v>
          </cell>
          <cell r="K5438">
            <v>2</v>
          </cell>
          <cell r="L5438">
            <v>2720.3805077284001</v>
          </cell>
          <cell r="M5438">
            <v>3350</v>
          </cell>
          <cell r="N5438">
            <v>1.9075539516</v>
          </cell>
          <cell r="O5438">
            <v>2</v>
          </cell>
          <cell r="P5438">
            <v>-9.2446048399999994E-2</v>
          </cell>
          <cell r="Q5438">
            <v>6390.3057378599997</v>
          </cell>
          <cell r="R5438">
            <v>-3706</v>
          </cell>
        </row>
        <row r="5439">
          <cell r="E5439" t="str">
            <v>SLT0002829</v>
          </cell>
          <cell r="F5439" t="str">
            <v>罩壳支架</v>
          </cell>
          <cell r="G5439" t="str">
            <v>K1后排双人座调角器</v>
          </cell>
          <cell r="H5439" t="str">
            <v>EA</v>
          </cell>
          <cell r="I5439">
            <v>1858</v>
          </cell>
          <cell r="J5439">
            <v>0.47032418170000001</v>
          </cell>
          <cell r="K5439">
            <v>0.45644427999999998</v>
          </cell>
          <cell r="L5439">
            <v>873.86232959860001</v>
          </cell>
          <cell r="M5439">
            <v>10716</v>
          </cell>
          <cell r="N5439">
            <v>0.4853600113</v>
          </cell>
          <cell r="O5439">
            <v>0.45644427999999998</v>
          </cell>
          <cell r="P5439">
            <v>2.8915731300000001E-2</v>
          </cell>
          <cell r="Q5439">
            <v>5201.1178810908004</v>
          </cell>
          <cell r="R5439">
            <v>-8159</v>
          </cell>
        </row>
        <row r="5440">
          <cell r="E5440" t="str">
            <v>SLT0002830</v>
          </cell>
          <cell r="F5440" t="str">
            <v>盘簧支架（右）</v>
          </cell>
          <cell r="G5440" t="str">
            <v>K1后排双人座调角器</v>
          </cell>
          <cell r="H5440" t="str">
            <v>EA</v>
          </cell>
          <cell r="I5440">
            <v>5263</v>
          </cell>
          <cell r="J5440">
            <v>1.0668560823</v>
          </cell>
          <cell r="K5440">
            <v>1.07667</v>
          </cell>
          <cell r="L5440">
            <v>5614.8635611448999</v>
          </cell>
          <cell r="M5440">
            <v>0</v>
          </cell>
          <cell r="N5440">
            <v>1.1015507675</v>
          </cell>
          <cell r="O5440">
            <v>1.07667</v>
          </cell>
          <cell r="P5440">
            <v>2.4880767500000001E-2</v>
          </cell>
          <cell r="Q5440">
            <v>0</v>
          </cell>
          <cell r="R5440">
            <v>-3706</v>
          </cell>
        </row>
        <row r="5441">
          <cell r="E5441" t="str">
            <v>SLT0002831</v>
          </cell>
          <cell r="F5441" t="str">
            <v>盘簧固定架</v>
          </cell>
          <cell r="G5441" t="str">
            <v>K1后排单双人调角器</v>
          </cell>
          <cell r="H5441" t="str">
            <v>EA</v>
          </cell>
          <cell r="I5441">
            <v>1053</v>
          </cell>
          <cell r="J5441">
            <v>0.27683655099999999</v>
          </cell>
          <cell r="K5441">
            <v>0.3</v>
          </cell>
          <cell r="L5441">
            <v>291.50888820300003</v>
          </cell>
          <cell r="M5441">
            <v>10000</v>
          </cell>
          <cell r="N5441">
            <v>0.3</v>
          </cell>
          <cell r="O5441">
            <v>0.3</v>
          </cell>
          <cell r="P5441">
            <v>0</v>
          </cell>
          <cell r="Q5441">
            <v>3000</v>
          </cell>
          <cell r="R5441">
            <v>-11053</v>
          </cell>
        </row>
        <row r="5442">
          <cell r="E5442" t="str">
            <v>SLT0002832</v>
          </cell>
          <cell r="F5442" t="str">
            <v>外盘簧支架（长）</v>
          </cell>
          <cell r="G5442" t="str">
            <v>K1后排单人座调角器</v>
          </cell>
          <cell r="H5442" t="str">
            <v>EA</v>
          </cell>
          <cell r="I5442">
            <v>463</v>
          </cell>
          <cell r="J5442">
            <v>0.27683655099999999</v>
          </cell>
          <cell r="K5442">
            <v>0.3</v>
          </cell>
          <cell r="L5442">
            <v>128.17532311299999</v>
          </cell>
          <cell r="M5442">
            <v>6200</v>
          </cell>
          <cell r="N5442">
            <v>0.3</v>
          </cell>
          <cell r="O5442">
            <v>0.3</v>
          </cell>
          <cell r="P5442">
            <v>0</v>
          </cell>
          <cell r="Q5442">
            <v>1860</v>
          </cell>
          <cell r="R5442">
            <v>-6663</v>
          </cell>
        </row>
        <row r="5443">
          <cell r="E5443" t="str">
            <v>SLT0002834</v>
          </cell>
          <cell r="F5443" t="str">
            <v>下板(左)</v>
          </cell>
          <cell r="G5443" t="str">
            <v>K1后排翻转器</v>
          </cell>
          <cell r="H5443" t="str">
            <v>EA</v>
          </cell>
          <cell r="I5443">
            <v>380</v>
          </cell>
          <cell r="J5443">
            <v>4.0429249140000003</v>
          </cell>
          <cell r="K5443">
            <v>4.3017522599999998</v>
          </cell>
          <cell r="L5443">
            <v>1536.31146732</v>
          </cell>
          <cell r="M5443">
            <v>500</v>
          </cell>
          <cell r="N5443">
            <v>4.1775599722000001</v>
          </cell>
          <cell r="O5443">
            <v>4.3017522599999998</v>
          </cell>
          <cell r="P5443">
            <v>-0.1241922878</v>
          </cell>
          <cell r="Q5443">
            <v>2088.7799860999999</v>
          </cell>
          <cell r="R5443">
            <v>-449</v>
          </cell>
        </row>
        <row r="5444">
          <cell r="E5444" t="str">
            <v>SLT0002835</v>
          </cell>
          <cell r="F5444" t="str">
            <v>下板(右)</v>
          </cell>
          <cell r="G5444" t="str">
            <v>K1后排翻转器</v>
          </cell>
          <cell r="H5444" t="str">
            <v>EA</v>
          </cell>
          <cell r="I5444">
            <v>112</v>
          </cell>
          <cell r="J5444">
            <v>4.0429249140000003</v>
          </cell>
          <cell r="K5444">
            <v>4.3017522599999998</v>
          </cell>
          <cell r="L5444">
            <v>452.80759036799998</v>
          </cell>
          <cell r="M5444">
            <v>518</v>
          </cell>
          <cell r="N5444">
            <v>4.1775599722000001</v>
          </cell>
          <cell r="O5444">
            <v>4.3017522599999998</v>
          </cell>
          <cell r="P5444">
            <v>-0.1241922878</v>
          </cell>
          <cell r="Q5444">
            <v>2163.9760655996001</v>
          </cell>
          <cell r="R5444">
            <v>-100</v>
          </cell>
        </row>
        <row r="5445">
          <cell r="E5445" t="str">
            <v>SLT0002836</v>
          </cell>
          <cell r="F5445" t="str">
            <v>罩壳支架(左)</v>
          </cell>
          <cell r="G5445" t="str">
            <v>K1后排翻转器</v>
          </cell>
          <cell r="H5445" t="str">
            <v>EA</v>
          </cell>
          <cell r="I5445">
            <v>1143</v>
          </cell>
          <cell r="J5445">
            <v>0.5922953366</v>
          </cell>
          <cell r="K5445">
            <v>0.56240184000000004</v>
          </cell>
          <cell r="L5445">
            <v>676.99356973379997</v>
          </cell>
          <cell r="M5445">
            <v>2080</v>
          </cell>
          <cell r="N5445">
            <v>0.61105363710000005</v>
          </cell>
          <cell r="O5445">
            <v>0.56240184000000004</v>
          </cell>
          <cell r="P5445">
            <v>4.8651797099999998E-2</v>
          </cell>
          <cell r="Q5445">
            <v>1270.9915651680001</v>
          </cell>
          <cell r="R5445">
            <v>-323.5</v>
          </cell>
        </row>
        <row r="5446">
          <cell r="E5446" t="str">
            <v>SLT0002837</v>
          </cell>
          <cell r="F5446" t="str">
            <v>罩壳支架(右)</v>
          </cell>
          <cell r="G5446" t="str">
            <v>K1后排翻转器</v>
          </cell>
          <cell r="H5446" t="str">
            <v>EA</v>
          </cell>
          <cell r="I5446">
            <v>623</v>
          </cell>
          <cell r="J5446">
            <v>0.5922953366</v>
          </cell>
          <cell r="K5446">
            <v>0.56240184000000004</v>
          </cell>
          <cell r="L5446">
            <v>368.99999470180001</v>
          </cell>
          <cell r="M5446">
            <v>1980</v>
          </cell>
          <cell r="N5446">
            <v>0.61105363710000005</v>
          </cell>
          <cell r="O5446">
            <v>0.56240184000000004</v>
          </cell>
          <cell r="P5446">
            <v>4.8651797099999998E-2</v>
          </cell>
          <cell r="Q5446">
            <v>1209.886201458</v>
          </cell>
          <cell r="R5446">
            <v>0</v>
          </cell>
        </row>
        <row r="5447">
          <cell r="E5447" t="str">
            <v>SLT0002838</v>
          </cell>
          <cell r="F5447" t="str">
            <v>主动上板</v>
          </cell>
          <cell r="G5447" t="str">
            <v>6480连接板</v>
          </cell>
          <cell r="H5447" t="str">
            <v>EA</v>
          </cell>
          <cell r="I5447">
            <v>914</v>
          </cell>
          <cell r="J5447">
            <v>4.5843312936</v>
          </cell>
          <cell r="K5447">
            <v>4.8622399999999999</v>
          </cell>
          <cell r="L5447">
            <v>4190.0788023504001</v>
          </cell>
          <cell r="M5447">
            <v>1024</v>
          </cell>
          <cell r="N5447">
            <v>3.5510506904999999</v>
          </cell>
          <cell r="O5447">
            <v>4.8622399999999999</v>
          </cell>
          <cell r="P5447">
            <v>-1.3111893095</v>
          </cell>
          <cell r="Q5447">
            <v>3636.2759070719999</v>
          </cell>
          <cell r="R5447">
            <v>-416</v>
          </cell>
        </row>
        <row r="5448">
          <cell r="E5448" t="str">
            <v>SLT0002839</v>
          </cell>
          <cell r="F5448" t="str">
            <v>被动上板</v>
          </cell>
          <cell r="G5448" t="str">
            <v>6480连接板</v>
          </cell>
          <cell r="H5448" t="str">
            <v>EA</v>
          </cell>
          <cell r="I5448">
            <v>727</v>
          </cell>
          <cell r="J5448">
            <v>5.3640875789000004</v>
          </cell>
          <cell r="K5448">
            <v>5.7072399999999996</v>
          </cell>
          <cell r="L5448">
            <v>3899.6916698603</v>
          </cell>
          <cell r="M5448">
            <v>0</v>
          </cell>
          <cell r="N5448">
            <v>4.1161421840000001</v>
          </cell>
          <cell r="O5448">
            <v>5.7072399999999996</v>
          </cell>
          <cell r="P5448">
            <v>-1.591097816</v>
          </cell>
          <cell r="Q5448">
            <v>0</v>
          </cell>
          <cell r="R5448">
            <v>0</v>
          </cell>
        </row>
        <row r="5449">
          <cell r="E5449" t="str">
            <v>SLT0002840</v>
          </cell>
          <cell r="F5449" t="str">
            <v>下板（右）</v>
          </cell>
          <cell r="G5449" t="str">
            <v>6480连接板</v>
          </cell>
          <cell r="H5449" t="str">
            <v>EA</v>
          </cell>
          <cell r="I5449">
            <v>500</v>
          </cell>
          <cell r="J5449">
            <v>0.83667372920000005</v>
          </cell>
          <cell r="K5449">
            <v>0.87331000000000003</v>
          </cell>
          <cell r="L5449">
            <v>418.33686460000001</v>
          </cell>
          <cell r="M5449">
            <v>0</v>
          </cell>
          <cell r="N5449">
            <v>0.86429500940000004</v>
          </cell>
          <cell r="O5449">
            <v>0.87331000000000003</v>
          </cell>
          <cell r="P5449">
            <v>-9.0149905999999998E-3</v>
          </cell>
          <cell r="Q5449">
            <v>0</v>
          </cell>
          <cell r="R5449">
            <v>-200</v>
          </cell>
        </row>
        <row r="5450">
          <cell r="E5450" t="str">
            <v>SLT0002841</v>
          </cell>
          <cell r="F5450" t="str">
            <v>下板（左）</v>
          </cell>
          <cell r="G5450" t="str">
            <v>6480连接板</v>
          </cell>
          <cell r="H5450" t="str">
            <v>EA</v>
          </cell>
          <cell r="I5450">
            <v>137</v>
          </cell>
          <cell r="J5450">
            <v>0.83667372920000005</v>
          </cell>
          <cell r="K5450">
            <v>0.87331000000000003</v>
          </cell>
          <cell r="L5450">
            <v>114.6243009004</v>
          </cell>
          <cell r="M5450">
            <v>0</v>
          </cell>
          <cell r="N5450">
            <v>0.87331000000000003</v>
          </cell>
          <cell r="O5450">
            <v>0.87331000000000003</v>
          </cell>
          <cell r="P5450">
            <v>0</v>
          </cell>
          <cell r="Q5450">
            <v>0</v>
          </cell>
          <cell r="R5450">
            <v>-137</v>
          </cell>
        </row>
        <row r="5451">
          <cell r="E5451" t="str">
            <v>SLT0002843</v>
          </cell>
          <cell r="F5451" t="str">
            <v>固定板（主动）</v>
          </cell>
          <cell r="G5451" t="str">
            <v>6480连接板</v>
          </cell>
          <cell r="H5451" t="str">
            <v>EA</v>
          </cell>
          <cell r="I5451">
            <v>1956</v>
          </cell>
          <cell r="J5451">
            <v>0.90446062400000005</v>
          </cell>
          <cell r="K5451">
            <v>0.9006866</v>
          </cell>
          <cell r="L5451">
            <v>1769.124980544</v>
          </cell>
          <cell r="M5451">
            <v>0</v>
          </cell>
          <cell r="N5451">
            <v>0.93370185250000004</v>
          </cell>
          <cell r="O5451">
            <v>0.9006866</v>
          </cell>
          <cell r="P5451">
            <v>3.3015252500000002E-2</v>
          </cell>
          <cell r="Q5451">
            <v>0</v>
          </cell>
          <cell r="R5451">
            <v>-1120</v>
          </cell>
        </row>
        <row r="5452">
          <cell r="E5452" t="str">
            <v>SLT0002844</v>
          </cell>
          <cell r="F5452" t="str">
            <v>固定板（从动）</v>
          </cell>
          <cell r="G5452" t="str">
            <v>6480连接板</v>
          </cell>
          <cell r="H5452" t="str">
            <v>EA</v>
          </cell>
          <cell r="I5452">
            <v>573</v>
          </cell>
          <cell r="J5452">
            <v>1.1718934433999999</v>
          </cell>
          <cell r="K5452">
            <v>1.19049604</v>
          </cell>
          <cell r="L5452">
            <v>671.49494306819997</v>
          </cell>
          <cell r="M5452">
            <v>0</v>
          </cell>
          <cell r="N5452">
            <v>1.2101154237</v>
          </cell>
          <cell r="O5452">
            <v>1.19049604</v>
          </cell>
          <cell r="P5452">
            <v>1.96193837E-2</v>
          </cell>
          <cell r="Q5452">
            <v>0</v>
          </cell>
          <cell r="R5452">
            <v>0</v>
          </cell>
        </row>
        <row r="5453">
          <cell r="E5453" t="str">
            <v>SLT0002845</v>
          </cell>
          <cell r="F5453" t="str">
            <v>主动上板电泳</v>
          </cell>
          <cell r="G5453" t="str">
            <v>6480连接板</v>
          </cell>
          <cell r="H5453" t="str">
            <v>EA</v>
          </cell>
          <cell r="I5453">
            <v>128</v>
          </cell>
          <cell r="J5453">
            <v>4.7650301078000004</v>
          </cell>
          <cell r="K5453">
            <v>5.0383943249999996</v>
          </cell>
          <cell r="L5453">
            <v>609.92385379840005</v>
          </cell>
          <cell r="M5453">
            <v>485</v>
          </cell>
          <cell r="N5453">
            <v>3.9025966282</v>
          </cell>
          <cell r="O5453">
            <v>5.0383943249999996</v>
          </cell>
          <cell r="P5453">
            <v>-1.1357976968000001</v>
          </cell>
          <cell r="Q5453">
            <v>1892.7593646769999</v>
          </cell>
          <cell r="R5453">
            <v>-486</v>
          </cell>
        </row>
        <row r="5454">
          <cell r="E5454" t="str">
            <v>SLT0002846</v>
          </cell>
          <cell r="F5454" t="str">
            <v>被动上板电泳</v>
          </cell>
          <cell r="G5454" t="str">
            <v>6480连接板</v>
          </cell>
          <cell r="H5454" t="str">
            <v>EA</v>
          </cell>
          <cell r="I5454">
            <v>373</v>
          </cell>
          <cell r="J5454">
            <v>5.4691124132000004</v>
          </cell>
          <cell r="K5454">
            <v>5.8121143249999996</v>
          </cell>
          <cell r="L5454">
            <v>2039.9789301236001</v>
          </cell>
          <cell r="M5454">
            <v>0</v>
          </cell>
          <cell r="N5454">
            <v>4.3896259216000004</v>
          </cell>
          <cell r="O5454">
            <v>5.8121143249999996</v>
          </cell>
          <cell r="P5454">
            <v>-1.4224884034</v>
          </cell>
          <cell r="Q5454">
            <v>0</v>
          </cell>
          <cell r="R5454">
            <v>-200</v>
          </cell>
        </row>
        <row r="5455">
          <cell r="E5455" t="str">
            <v>SLT0002847</v>
          </cell>
          <cell r="F5455" t="str">
            <v>下板（右）电泳</v>
          </cell>
          <cell r="G5455" t="str">
            <v>6480连接板</v>
          </cell>
          <cell r="H5455" t="str">
            <v>EA</v>
          </cell>
          <cell r="I5455">
            <v>0</v>
          </cell>
          <cell r="J5455">
            <v>0.97818432499999997</v>
          </cell>
          <cell r="K5455">
            <v>0.97818432499999997</v>
          </cell>
          <cell r="L5455">
            <v>0</v>
          </cell>
          <cell r="M5455">
            <v>486</v>
          </cell>
          <cell r="N5455">
            <v>1.1377787469</v>
          </cell>
          <cell r="O5455">
            <v>0.97818432499999997</v>
          </cell>
          <cell r="P5455">
            <v>0.15959442190000001</v>
          </cell>
          <cell r="Q5455">
            <v>552.96047099340001</v>
          </cell>
          <cell r="R5455">
            <v>-286</v>
          </cell>
        </row>
        <row r="5456">
          <cell r="E5456" t="str">
            <v>SLT0002848</v>
          </cell>
          <cell r="F5456" t="str">
            <v>下板（左）电泳</v>
          </cell>
          <cell r="G5456" t="str">
            <v>6480连接板</v>
          </cell>
          <cell r="H5456" t="str">
            <v>EA</v>
          </cell>
          <cell r="I5456">
            <v>100</v>
          </cell>
          <cell r="J5456">
            <v>0.94169856360000004</v>
          </cell>
          <cell r="K5456">
            <v>0.97818432499999997</v>
          </cell>
          <cell r="L5456">
            <v>94.169856359999997</v>
          </cell>
          <cell r="M5456">
            <v>300</v>
          </cell>
          <cell r="N5456">
            <v>1.1377787469</v>
          </cell>
          <cell r="O5456">
            <v>0.97818432499999997</v>
          </cell>
          <cell r="P5456">
            <v>0.15959442190000001</v>
          </cell>
          <cell r="Q5456">
            <v>341.33362406999998</v>
          </cell>
          <cell r="R5456">
            <v>-200</v>
          </cell>
        </row>
        <row r="5457">
          <cell r="E5457" t="str">
            <v>SLT0002850</v>
          </cell>
          <cell r="F5457" t="str">
            <v>固定板（主动）电泳</v>
          </cell>
          <cell r="G5457" t="str">
            <v>6480连接板</v>
          </cell>
          <cell r="H5457" t="str">
            <v>EA</v>
          </cell>
          <cell r="I5457">
            <v>447</v>
          </cell>
          <cell r="J5457">
            <v>1.0094854582999999</v>
          </cell>
          <cell r="K5457">
            <v>1.0055609249999999</v>
          </cell>
          <cell r="L5457">
            <v>451.2399998601</v>
          </cell>
          <cell r="M5457">
            <v>1120</v>
          </cell>
          <cell r="N5457">
            <v>1.2071855900999999</v>
          </cell>
          <cell r="O5457">
            <v>1.0055609249999999</v>
          </cell>
          <cell r="P5457">
            <v>0.20162466509999999</v>
          </cell>
          <cell r="Q5457">
            <v>1352.047860912</v>
          </cell>
          <cell r="R5457">
            <v>-486</v>
          </cell>
        </row>
        <row r="5458">
          <cell r="E5458" t="str">
            <v>SLT0002851</v>
          </cell>
          <cell r="F5458" t="str">
            <v>固定板（从动）电泳</v>
          </cell>
          <cell r="G5458" t="str">
            <v>6480连接板</v>
          </cell>
          <cell r="H5458" t="str">
            <v>EA</v>
          </cell>
          <cell r="I5458">
            <v>249</v>
          </cell>
          <cell r="J5458">
            <v>1.2769182777000001</v>
          </cell>
          <cell r="K5458">
            <v>1.2953703649999999</v>
          </cell>
          <cell r="L5458">
            <v>317.9526511473</v>
          </cell>
          <cell r="M5458">
            <v>0</v>
          </cell>
          <cell r="N5458">
            <v>1.4835991612999999</v>
          </cell>
          <cell r="O5458">
            <v>1.2953703649999999</v>
          </cell>
          <cell r="P5458">
            <v>0.1882287963</v>
          </cell>
          <cell r="Q5458">
            <v>0</v>
          </cell>
          <cell r="R5458">
            <v>-200</v>
          </cell>
        </row>
        <row r="5459">
          <cell r="E5459" t="str">
            <v>SLT0010190</v>
          </cell>
          <cell r="F5459" t="str">
            <v>复位卷簧下限位支架</v>
          </cell>
          <cell r="G5459" t="str">
            <v>J7F/虎V靠背骨架</v>
          </cell>
          <cell r="H5459" t="str">
            <v>EA</v>
          </cell>
          <cell r="I5459">
            <v>4156</v>
          </cell>
          <cell r="J5459">
            <v>0.31033377369999998</v>
          </cell>
          <cell r="K5459">
            <v>0.33629999999999999</v>
          </cell>
          <cell r="L5459">
            <v>1289.7471634972001</v>
          </cell>
          <cell r="M5459">
            <v>4800</v>
          </cell>
          <cell r="N5459">
            <v>0.32075519699999999</v>
          </cell>
          <cell r="O5459">
            <v>0.33629999999999999</v>
          </cell>
          <cell r="P5459">
            <v>-1.5544802999999999E-2</v>
          </cell>
          <cell r="Q5459">
            <v>1539.6249456</v>
          </cell>
          <cell r="R5459">
            <v>-5068</v>
          </cell>
        </row>
        <row r="5460">
          <cell r="E5460" t="str">
            <v>SLT0010193</v>
          </cell>
          <cell r="F5460" t="str">
            <v>气管接线头固定钢丝</v>
          </cell>
          <cell r="H5460" t="str">
            <v>EA</v>
          </cell>
          <cell r="I5460">
            <v>803</v>
          </cell>
          <cell r="J5460">
            <v>0.34872177539999999</v>
          </cell>
          <cell r="K5460">
            <v>0.37790000000000001</v>
          </cell>
          <cell r="L5460">
            <v>280.02358564619999</v>
          </cell>
          <cell r="M5460">
            <v>4000</v>
          </cell>
          <cell r="N5460">
            <v>0.36043231920000002</v>
          </cell>
          <cell r="O5460">
            <v>0.37790000000000001</v>
          </cell>
          <cell r="P5460">
            <v>-1.74676808E-2</v>
          </cell>
          <cell r="Q5460">
            <v>1441.7292768</v>
          </cell>
          <cell r="R5460">
            <v>-3338</v>
          </cell>
        </row>
        <row r="5461">
          <cell r="E5461" t="str">
            <v>SLT0010194</v>
          </cell>
          <cell r="F5461" t="str">
            <v>气动腰托支撑钣金</v>
          </cell>
          <cell r="G5461" t="str">
            <v>J7F/统帅</v>
          </cell>
          <cell r="H5461" t="str">
            <v>EA</v>
          </cell>
          <cell r="I5461">
            <v>5311</v>
          </cell>
          <cell r="J5461">
            <v>0.25286692290000001</v>
          </cell>
          <cell r="K5461">
            <v>0.26298095999999999</v>
          </cell>
          <cell r="L5461">
            <v>1342.9762275219</v>
          </cell>
          <cell r="M5461">
            <v>1574</v>
          </cell>
          <cell r="N5461">
            <v>0.2612012165</v>
          </cell>
          <cell r="O5461">
            <v>0.26298095999999999</v>
          </cell>
          <cell r="P5461">
            <v>-1.7797435E-3</v>
          </cell>
          <cell r="Q5461">
            <v>411.13071477099999</v>
          </cell>
          <cell r="R5461">
            <v>-777</v>
          </cell>
        </row>
        <row r="5462">
          <cell r="E5462" t="str">
            <v>SLT0010195</v>
          </cell>
          <cell r="F5462" t="str">
            <v>驾驶员靠背上骨架焊接总成</v>
          </cell>
          <cell r="G5462" t="str">
            <v>J7F-BA95通风</v>
          </cell>
          <cell r="H5462" t="str">
            <v>EA</v>
          </cell>
          <cell r="I5462">
            <v>2974</v>
          </cell>
          <cell r="J5462">
            <v>68.728382270599994</v>
          </cell>
          <cell r="K5462">
            <v>73.118174765099994</v>
          </cell>
          <cell r="L5462">
            <v>204398.20887276399</v>
          </cell>
          <cell r="M5462">
            <v>0</v>
          </cell>
          <cell r="N5462">
            <v>69.691917422000003</v>
          </cell>
          <cell r="O5462">
            <v>73.118174765099994</v>
          </cell>
          <cell r="P5462">
            <v>-3.4262573431000001</v>
          </cell>
          <cell r="Q5462">
            <v>0</v>
          </cell>
          <cell r="R5462">
            <v>0</v>
          </cell>
        </row>
        <row r="5463">
          <cell r="E5463" t="str">
            <v>SLT0010217</v>
          </cell>
          <cell r="F5463" t="str">
            <v>驾驶员靠背焊接骨架总成</v>
          </cell>
          <cell r="G5463" t="str">
            <v>一汽轻卡减震</v>
          </cell>
          <cell r="H5463" t="str">
            <v>EA</v>
          </cell>
          <cell r="I5463">
            <v>4820</v>
          </cell>
          <cell r="J5463">
            <v>67.886460312599993</v>
          </cell>
          <cell r="K5463">
            <v>73.301262128000005</v>
          </cell>
          <cell r="L5463">
            <v>327212.73870673199</v>
          </cell>
          <cell r="M5463">
            <v>777</v>
          </cell>
          <cell r="N5463">
            <v>68.467381857199996</v>
          </cell>
          <cell r="O5463">
            <v>73.301262128000005</v>
          </cell>
          <cell r="P5463">
            <v>-4.8338802707999999</v>
          </cell>
          <cell r="Q5463">
            <v>53199.155703044402</v>
          </cell>
          <cell r="R5463">
            <v>0</v>
          </cell>
        </row>
        <row r="5464">
          <cell r="E5464" t="str">
            <v>SLT0010222</v>
          </cell>
          <cell r="F5464" t="str">
            <v>调角器下连接板焊接总成</v>
          </cell>
          <cell r="G5464" t="str">
            <v>一汽轻卡主驾左侧</v>
          </cell>
          <cell r="H5464" t="str">
            <v>EA</v>
          </cell>
          <cell r="I5464">
            <v>268</v>
          </cell>
          <cell r="J5464">
            <v>13.279849350999999</v>
          </cell>
          <cell r="K5464">
            <v>14.391</v>
          </cell>
          <cell r="L5464">
            <v>3558.999626068</v>
          </cell>
          <cell r="M5464">
            <v>1620</v>
          </cell>
          <cell r="N5464">
            <v>13.725804458700001</v>
          </cell>
          <cell r="O5464">
            <v>14.391</v>
          </cell>
          <cell r="P5464">
            <v>-0.66519554130000003</v>
          </cell>
          <cell r="Q5464">
            <v>22235.803223094001</v>
          </cell>
          <cell r="R5464">
            <v>-1411</v>
          </cell>
        </row>
        <row r="5465">
          <cell r="E5465" t="str">
            <v>SLT0010230</v>
          </cell>
          <cell r="F5465" t="str">
            <v>驾驶员座垫右侧安装板总成</v>
          </cell>
          <cell r="G5465" t="str">
            <v>一汽轻卡减震</v>
          </cell>
          <cell r="H5465" t="str">
            <v>EA</v>
          </cell>
          <cell r="I5465">
            <v>1028</v>
          </cell>
          <cell r="J5465">
            <v>11.6299035071</v>
          </cell>
          <cell r="K5465">
            <v>12.603</v>
          </cell>
          <cell r="L5465">
            <v>11955.5408052988</v>
          </cell>
          <cell r="M5465">
            <v>1740</v>
          </cell>
          <cell r="N5465">
            <v>12.020451226</v>
          </cell>
          <cell r="O5465">
            <v>12.603</v>
          </cell>
          <cell r="P5465">
            <v>-0.58254877400000005</v>
          </cell>
          <cell r="Q5465">
            <v>20915.585133240002</v>
          </cell>
          <cell r="R5465">
            <v>-1411</v>
          </cell>
        </row>
        <row r="5466">
          <cell r="E5466" t="str">
            <v>SLT0010242</v>
          </cell>
          <cell r="F5466" t="str">
            <v>驾驶员右侧侧翼支撑钢丝</v>
          </cell>
          <cell r="G5466" t="str">
            <v>一汽轻卡减震</v>
          </cell>
          <cell r="H5466" t="str">
            <v>EA</v>
          </cell>
          <cell r="I5466">
            <v>84</v>
          </cell>
          <cell r="J5466">
            <v>0.71977503259999998</v>
          </cell>
          <cell r="K5466">
            <v>0.78</v>
          </cell>
          <cell r="L5466">
            <v>60.461102738400001</v>
          </cell>
          <cell r="M5466">
            <v>2300</v>
          </cell>
          <cell r="N5466">
            <v>0.74394604109999996</v>
          </cell>
          <cell r="O5466">
            <v>0.78</v>
          </cell>
          <cell r="P5466">
            <v>-3.6053958900000002E-2</v>
          </cell>
          <cell r="Q5466">
            <v>1711.0758945299999</v>
          </cell>
          <cell r="R5466">
            <v>-1411</v>
          </cell>
        </row>
        <row r="5467">
          <cell r="E5467" t="str">
            <v>SLT0010277</v>
          </cell>
          <cell r="F5467" t="str">
            <v>轻卡座椅气囊总成</v>
          </cell>
          <cell r="G5467" t="str">
            <v>一汽轻卡减震</v>
          </cell>
          <cell r="H5467" t="str">
            <v>EA</v>
          </cell>
          <cell r="I5467">
            <v>541</v>
          </cell>
          <cell r="J5467">
            <v>61.586904710200002</v>
          </cell>
          <cell r="K5467">
            <v>66.739999999999995</v>
          </cell>
          <cell r="L5467">
            <v>33318.515448218197</v>
          </cell>
          <cell r="M5467">
            <v>1676</v>
          </cell>
          <cell r="N5467">
            <v>63.6550753649</v>
          </cell>
          <cell r="O5467">
            <v>66.739999999999995</v>
          </cell>
          <cell r="P5467">
            <v>-3.0849246351000001</v>
          </cell>
          <cell r="Q5467">
            <v>106685.90631157201</v>
          </cell>
          <cell r="R5467">
            <v>-1865</v>
          </cell>
        </row>
        <row r="5468">
          <cell r="E5468" t="str">
            <v>SLT0010296</v>
          </cell>
          <cell r="F5468" t="str">
            <v>驾驶员左侧滑轨总成</v>
          </cell>
          <cell r="G5468" t="str">
            <v>一汽轻卡减震</v>
          </cell>
          <cell r="H5468" t="str">
            <v>EA</v>
          </cell>
          <cell r="I5468">
            <v>42</v>
          </cell>
          <cell r="J5468">
            <v>30.913414860500001</v>
          </cell>
          <cell r="K5468">
            <v>33.5</v>
          </cell>
          <cell r="L5468">
            <v>1298.363424141</v>
          </cell>
          <cell r="M5468">
            <v>1410</v>
          </cell>
          <cell r="N5468">
            <v>31.951528689300002</v>
          </cell>
          <cell r="O5468">
            <v>33.5</v>
          </cell>
          <cell r="P5468">
            <v>-1.5484713107000001</v>
          </cell>
          <cell r="Q5468">
            <v>45051.655451913</v>
          </cell>
          <cell r="R5468">
            <v>-1431</v>
          </cell>
        </row>
        <row r="5469">
          <cell r="E5469" t="str">
            <v>SLT0010335</v>
          </cell>
          <cell r="F5469" t="str">
            <v>驾驶员侧翼支撑钢丝</v>
          </cell>
          <cell r="G5469" t="str">
            <v>济南轻卡统帅</v>
          </cell>
          <cell r="H5469" t="str">
            <v>EA</v>
          </cell>
          <cell r="I5469">
            <v>2087</v>
          </cell>
          <cell r="J5469">
            <v>0.64124573090000003</v>
          </cell>
          <cell r="K5469">
            <v>0.69489999999999996</v>
          </cell>
          <cell r="L5469">
            <v>1338.2798403883</v>
          </cell>
          <cell r="M5469">
            <v>1480</v>
          </cell>
          <cell r="N5469">
            <v>0.66277962050000006</v>
          </cell>
          <cell r="O5469">
            <v>0.69489999999999996</v>
          </cell>
          <cell r="P5469">
            <v>-3.2120379499999997E-2</v>
          </cell>
          <cell r="Q5469">
            <v>980.91383833999998</v>
          </cell>
          <cell r="R5469">
            <v>-1423</v>
          </cell>
        </row>
        <row r="5470">
          <cell r="E5470" t="str">
            <v>SLT0010342</v>
          </cell>
          <cell r="F5470" t="str">
            <v>驾驶员左侧护板固定支架A</v>
          </cell>
          <cell r="G5470" t="str">
            <v>济南轻卡统帅</v>
          </cell>
          <cell r="H5470" t="str">
            <v>EA</v>
          </cell>
          <cell r="I5470">
            <v>103</v>
          </cell>
          <cell r="J5470">
            <v>0.41654673040000001</v>
          </cell>
          <cell r="K5470">
            <v>0.45140000000000002</v>
          </cell>
          <cell r="L5470">
            <v>42.9043132312</v>
          </cell>
          <cell r="M5470">
            <v>1927</v>
          </cell>
          <cell r="N5470">
            <v>0.4305349269</v>
          </cell>
          <cell r="O5470">
            <v>0.45140000000000002</v>
          </cell>
          <cell r="P5470">
            <v>-2.0865073099999999E-2</v>
          </cell>
          <cell r="Q5470">
            <v>829.64080413629995</v>
          </cell>
          <cell r="R5470">
            <v>-1309</v>
          </cell>
        </row>
        <row r="5471">
          <cell r="E5471" t="str">
            <v>SLT0010351</v>
          </cell>
          <cell r="F5471" t="str">
            <v>副驾靠背骨架焊接总成</v>
          </cell>
          <cell r="G5471" t="str">
            <v>济南轻卡统帅2080</v>
          </cell>
          <cell r="H5471" t="str">
            <v>EA</v>
          </cell>
          <cell r="I5471">
            <v>7932</v>
          </cell>
          <cell r="J5471">
            <v>55.646021722</v>
          </cell>
          <cell r="K5471">
            <v>59.071296627199999</v>
          </cell>
          <cell r="L5471">
            <v>441384.24429890403</v>
          </cell>
          <cell r="M5471">
            <v>1052</v>
          </cell>
          <cell r="N5471">
            <v>55.580749679699998</v>
          </cell>
          <cell r="O5471">
            <v>59.071296627199999</v>
          </cell>
          <cell r="P5471">
            <v>-3.4905469474999999</v>
          </cell>
          <cell r="Q5471">
            <v>58470.948663044401</v>
          </cell>
          <cell r="R5471">
            <v>0</v>
          </cell>
        </row>
        <row r="5472">
          <cell r="E5472" t="str">
            <v>SLT0010353</v>
          </cell>
          <cell r="F5472" t="str">
            <v>副驾靠背右侧装车钣金</v>
          </cell>
          <cell r="G5472" t="str">
            <v>统帅1880</v>
          </cell>
          <cell r="H5472" t="str">
            <v>EA</v>
          </cell>
          <cell r="I5472">
            <v>488</v>
          </cell>
          <cell r="J5472">
            <v>6.2225474355000001</v>
          </cell>
          <cell r="K5472">
            <v>6.7431999999999999</v>
          </cell>
          <cell r="L5472">
            <v>3036.6031485240001</v>
          </cell>
          <cell r="M5472">
            <v>1260</v>
          </cell>
          <cell r="N5472">
            <v>6.4315089032000001</v>
          </cell>
          <cell r="O5472">
            <v>6.7431999999999999</v>
          </cell>
          <cell r="P5472">
            <v>-0.31169109680000001</v>
          </cell>
          <cell r="Q5472">
            <v>8103.7012180319998</v>
          </cell>
          <cell r="R5472">
            <v>-1578</v>
          </cell>
        </row>
        <row r="5473">
          <cell r="E5473" t="str">
            <v>SLT0010354</v>
          </cell>
          <cell r="F5473" t="str">
            <v>副驾靠背主管</v>
          </cell>
          <cell r="G5473" t="str">
            <v>济南轻卡统帅</v>
          </cell>
          <cell r="H5473" t="str">
            <v>EA</v>
          </cell>
          <cell r="I5473">
            <v>571</v>
          </cell>
          <cell r="J5473">
            <v>9.7597519582000007</v>
          </cell>
          <cell r="K5473">
            <v>10.460169090000001</v>
          </cell>
          <cell r="L5473">
            <v>5572.8183681321998</v>
          </cell>
          <cell r="M5473">
            <v>1156</v>
          </cell>
          <cell r="N5473">
            <v>8.0278127148999996</v>
          </cell>
          <cell r="O5473">
            <v>10.460169090000001</v>
          </cell>
          <cell r="P5473">
            <v>-2.4323563750999999</v>
          </cell>
          <cell r="Q5473">
            <v>9280.1514984244004</v>
          </cell>
          <cell r="R5473">
            <v>-1053</v>
          </cell>
        </row>
        <row r="5474">
          <cell r="E5474" t="str">
            <v>SLT0010355</v>
          </cell>
          <cell r="F5474" t="str">
            <v>副驾靠背侧翼支撑钢丝</v>
          </cell>
          <cell r="G5474" t="str">
            <v>济南轻卡统帅</v>
          </cell>
          <cell r="H5474" t="str">
            <v>EA</v>
          </cell>
          <cell r="I5474">
            <v>426</v>
          </cell>
          <cell r="J5474">
            <v>0.848965423</v>
          </cell>
          <cell r="K5474">
            <v>0.92</v>
          </cell>
          <cell r="L5474">
            <v>361.659270198</v>
          </cell>
          <cell r="M5474">
            <v>2240</v>
          </cell>
          <cell r="N5474">
            <v>0.87747481770000002</v>
          </cell>
          <cell r="O5474">
            <v>0.92</v>
          </cell>
          <cell r="P5474">
            <v>-4.2525182299999999E-2</v>
          </cell>
          <cell r="Q5474">
            <v>1965.5435916480001</v>
          </cell>
          <cell r="R5474">
            <v>-2104</v>
          </cell>
        </row>
        <row r="5475">
          <cell r="E5475" t="str">
            <v>SLT0010357</v>
          </cell>
          <cell r="F5475" t="str">
            <v>副驾靠背旋转轴固定座</v>
          </cell>
          <cell r="G5475" t="str">
            <v>济南轻卡统帅</v>
          </cell>
          <cell r="H5475" t="str">
            <v>EA</v>
          </cell>
          <cell r="I5475">
            <v>1144</v>
          </cell>
          <cell r="J5475">
            <v>0.89086002109999995</v>
          </cell>
          <cell r="K5475">
            <v>0.96540000000000004</v>
          </cell>
          <cell r="L5475">
            <v>1019.1438641384</v>
          </cell>
          <cell r="M5475">
            <v>4548</v>
          </cell>
          <cell r="N5475">
            <v>0.92077629240000003</v>
          </cell>
          <cell r="O5475">
            <v>0.96540000000000004</v>
          </cell>
          <cell r="P5475">
            <v>-4.46237076E-2</v>
          </cell>
          <cell r="Q5475">
            <v>4187.6905778352002</v>
          </cell>
          <cell r="R5475">
            <v>-3836</v>
          </cell>
        </row>
        <row r="5476">
          <cell r="E5476" t="str">
            <v>SLT0010362</v>
          </cell>
          <cell r="F5476" t="str">
            <v>中间靠背骨架焊接总成</v>
          </cell>
          <cell r="G5476" t="str">
            <v>济南轻卡统帅</v>
          </cell>
          <cell r="H5476" t="str">
            <v>EA</v>
          </cell>
          <cell r="I5476">
            <v>8141</v>
          </cell>
          <cell r="J5476">
            <v>43.423143891899997</v>
          </cell>
          <cell r="K5476">
            <v>46.138742272400002</v>
          </cell>
          <cell r="L5476">
            <v>353507.81442395801</v>
          </cell>
          <cell r="M5476">
            <v>836</v>
          </cell>
          <cell r="N5476">
            <v>43.323540210499999</v>
          </cell>
          <cell r="O5476">
            <v>46.138742272400002</v>
          </cell>
          <cell r="P5476">
            <v>-2.8152020619</v>
          </cell>
          <cell r="Q5476">
            <v>36218.479615978002</v>
          </cell>
          <cell r="R5476">
            <v>0</v>
          </cell>
        </row>
        <row r="5477">
          <cell r="E5477" t="str">
            <v>SLT0010364</v>
          </cell>
          <cell r="F5477" t="str">
            <v>中间靠背主管</v>
          </cell>
          <cell r="G5477" t="str">
            <v>济南轻卡统帅</v>
          </cell>
          <cell r="H5477" t="str">
            <v>EA</v>
          </cell>
          <cell r="I5477">
            <v>528</v>
          </cell>
          <cell r="J5477">
            <v>6.3287859995</v>
          </cell>
          <cell r="K5477">
            <v>6.7339339799999998</v>
          </cell>
          <cell r="L5477">
            <v>3341.5990077360002</v>
          </cell>
          <cell r="M5477">
            <v>1178</v>
          </cell>
          <cell r="N5477">
            <v>5.2846507997999996</v>
          </cell>
          <cell r="O5477">
            <v>6.7339339799999998</v>
          </cell>
          <cell r="P5477">
            <v>-1.4492831801999999</v>
          </cell>
          <cell r="Q5477">
            <v>6225.3186421644004</v>
          </cell>
          <cell r="R5477">
            <v>-836</v>
          </cell>
        </row>
        <row r="5478">
          <cell r="E5478" t="str">
            <v>SLT0010365</v>
          </cell>
          <cell r="F5478" t="str">
            <v>中间靠背下横支撑管</v>
          </cell>
          <cell r="G5478" t="str">
            <v>济南轻卡统帅</v>
          </cell>
          <cell r="H5478" t="str">
            <v>EA</v>
          </cell>
          <cell r="I5478">
            <v>1189</v>
          </cell>
          <cell r="J5478">
            <v>1.9255404696</v>
          </cell>
          <cell r="K5478">
            <v>2.0657977199999999</v>
          </cell>
          <cell r="L5478">
            <v>2289.4676183544002</v>
          </cell>
          <cell r="M5478">
            <v>1180</v>
          </cell>
          <cell r="N5478">
            <v>1.5653707744000001</v>
          </cell>
          <cell r="O5478">
            <v>2.0657977199999999</v>
          </cell>
          <cell r="P5478">
            <v>-0.50042694560000001</v>
          </cell>
          <cell r="Q5478">
            <v>1847.1375137919999</v>
          </cell>
          <cell r="R5478">
            <v>-836</v>
          </cell>
        </row>
        <row r="5479">
          <cell r="E5479" t="str">
            <v>SLT0010366</v>
          </cell>
          <cell r="F5479" t="str">
            <v>中间靠背支撑钣金</v>
          </cell>
          <cell r="G5479" t="str">
            <v>济南轻卡统帅</v>
          </cell>
          <cell r="H5479" t="str">
            <v>EA</v>
          </cell>
          <cell r="I5479">
            <v>244</v>
          </cell>
          <cell r="J5479">
            <v>1.7676013781</v>
          </cell>
          <cell r="K5479">
            <v>1.9155</v>
          </cell>
          <cell r="L5479">
            <v>431.29473625639997</v>
          </cell>
          <cell r="M5479">
            <v>2400</v>
          </cell>
          <cell r="N5479">
            <v>1.8269597971</v>
          </cell>
          <cell r="O5479">
            <v>1.9155</v>
          </cell>
          <cell r="P5479">
            <v>-8.8540202900000003E-2</v>
          </cell>
          <cell r="Q5479">
            <v>4384.70351304</v>
          </cell>
          <cell r="R5479">
            <v>-1672</v>
          </cell>
        </row>
        <row r="5480">
          <cell r="E5480" t="str">
            <v>SLT0010380</v>
          </cell>
          <cell r="F5480" t="str">
            <v>驾驶员左侧护板固定支架B</v>
          </cell>
          <cell r="G5480" t="str">
            <v>济南轻卡统帅</v>
          </cell>
          <cell r="H5480" t="str">
            <v>EA</v>
          </cell>
          <cell r="I5480">
            <v>372</v>
          </cell>
          <cell r="J5480">
            <v>0.21620934629999999</v>
          </cell>
          <cell r="K5480">
            <v>0.23430000000000001</v>
          </cell>
          <cell r="L5480">
            <v>80.429876823599997</v>
          </cell>
          <cell r="M5480">
            <v>1300</v>
          </cell>
          <cell r="N5480">
            <v>0.22346994540000001</v>
          </cell>
          <cell r="O5480">
            <v>0.23430000000000001</v>
          </cell>
          <cell r="P5480">
            <v>-1.08300546E-2</v>
          </cell>
          <cell r="Q5480">
            <v>290.51092901999999</v>
          </cell>
          <cell r="R5480">
            <v>-1309</v>
          </cell>
        </row>
        <row r="5481">
          <cell r="E5481" t="str">
            <v>SLT0010403</v>
          </cell>
          <cell r="F5481" t="str">
            <v>驾驶员靠背上骨架焊接总成</v>
          </cell>
          <cell r="G5481" t="str">
            <v>济南轻卡统帅</v>
          </cell>
          <cell r="H5481" t="str">
            <v>EA</v>
          </cell>
          <cell r="I5481">
            <v>3228</v>
          </cell>
          <cell r="J5481">
            <v>70.974258433399996</v>
          </cell>
          <cell r="K5481">
            <v>75.430511848899997</v>
          </cell>
          <cell r="L5481">
            <v>229104.90622301499</v>
          </cell>
          <cell r="M5481">
            <v>401</v>
          </cell>
          <cell r="N5481">
            <v>72.010492651899995</v>
          </cell>
          <cell r="O5481">
            <v>75.430511848899997</v>
          </cell>
          <cell r="P5481">
            <v>-3.4200191969999998</v>
          </cell>
          <cell r="Q5481">
            <v>28876.207553411899</v>
          </cell>
          <cell r="R5481">
            <v>0</v>
          </cell>
        </row>
        <row r="5482">
          <cell r="E5482" t="str">
            <v>SLT0010407</v>
          </cell>
          <cell r="F5482" t="str">
            <v>驾驶员座垫右侧安装板总成</v>
          </cell>
          <cell r="G5482" t="str">
            <v>统帅铆接件</v>
          </cell>
          <cell r="H5482" t="str">
            <v>EA</v>
          </cell>
          <cell r="I5482">
            <v>972</v>
          </cell>
          <cell r="J5482">
            <v>7.4680089206</v>
          </cell>
          <cell r="K5482">
            <v>8.0707839999999997</v>
          </cell>
          <cell r="L5482">
            <v>7258.9046708231999</v>
          </cell>
          <cell r="M5482">
            <v>1100</v>
          </cell>
          <cell r="N5482">
            <v>7.7184800195000003</v>
          </cell>
          <cell r="O5482">
            <v>8.0707839999999997</v>
          </cell>
          <cell r="P5482">
            <v>-0.3523039805</v>
          </cell>
          <cell r="Q5482">
            <v>8490.3280214499991</v>
          </cell>
          <cell r="R5482">
            <v>-1022</v>
          </cell>
        </row>
        <row r="5483">
          <cell r="E5483" t="str">
            <v>SLT0010408</v>
          </cell>
          <cell r="F5483" t="str">
            <v>驾驶员座垫右侧安装板</v>
          </cell>
          <cell r="G5483" t="str">
            <v>济南轻卡统帅</v>
          </cell>
          <cell r="H5483" t="str">
            <v>EA</v>
          </cell>
          <cell r="I5483">
            <v>472</v>
          </cell>
          <cell r="J5483">
            <v>6.9984280090000004</v>
          </cell>
          <cell r="K5483">
            <v>7.5839999999999996</v>
          </cell>
          <cell r="L5483">
            <v>3303.2580202479999</v>
          </cell>
          <cell r="M5483">
            <v>1000</v>
          </cell>
          <cell r="N5483">
            <v>7.2334445844999999</v>
          </cell>
          <cell r="O5483">
            <v>7.5839999999999996</v>
          </cell>
          <cell r="P5483">
            <v>-0.35055541550000002</v>
          </cell>
          <cell r="Q5483">
            <v>7233.4445845</v>
          </cell>
          <cell r="R5483">
            <v>-700</v>
          </cell>
        </row>
        <row r="5484">
          <cell r="E5484" t="str">
            <v>SLT0010412</v>
          </cell>
          <cell r="F5484" t="str">
            <v>扶手安装钣金焊接总成</v>
          </cell>
          <cell r="G5484" t="str">
            <v>济南轻卡统帅</v>
          </cell>
          <cell r="H5484" t="str">
            <v>EA</v>
          </cell>
          <cell r="I5484">
            <v>449</v>
          </cell>
          <cell r="J5484">
            <v>2.1502817703999999</v>
          </cell>
          <cell r="K5484">
            <v>2.3302</v>
          </cell>
          <cell r="L5484">
            <v>965.47651490960004</v>
          </cell>
          <cell r="M5484">
            <v>2100</v>
          </cell>
          <cell r="N5484">
            <v>2.2224911089999999</v>
          </cell>
          <cell r="O5484">
            <v>2.3302</v>
          </cell>
          <cell r="P5484">
            <v>-0.107708891</v>
          </cell>
          <cell r="Q5484">
            <v>4667.2313289000003</v>
          </cell>
          <cell r="R5484">
            <v>-1813</v>
          </cell>
        </row>
        <row r="5485">
          <cell r="E5485" t="str">
            <v>SLT0010433</v>
          </cell>
          <cell r="F5485" t="str">
            <v>副驾靠背右侧上连接板</v>
          </cell>
          <cell r="G5485" t="str">
            <v>济南轻卡统帅</v>
          </cell>
          <cell r="H5485" t="str">
            <v>EA</v>
          </cell>
          <cell r="I5485">
            <v>766</v>
          </cell>
          <cell r="J5485">
            <v>5.4721358245999996</v>
          </cell>
          <cell r="K5485">
            <v>5.93</v>
          </cell>
          <cell r="L5485">
            <v>4191.6560416435996</v>
          </cell>
          <cell r="M5485">
            <v>1516</v>
          </cell>
          <cell r="N5485">
            <v>5.6558974664999999</v>
          </cell>
          <cell r="O5485">
            <v>5.93</v>
          </cell>
          <cell r="P5485">
            <v>-0.27410253350000002</v>
          </cell>
          <cell r="Q5485">
            <v>8574.3405592140007</v>
          </cell>
          <cell r="R5485">
            <v>-1434</v>
          </cell>
        </row>
        <row r="5486">
          <cell r="E5486" t="str">
            <v>SLT0010435</v>
          </cell>
          <cell r="F5486" t="str">
            <v>右侧手动调角器总成</v>
          </cell>
          <cell r="G5486" t="str">
            <v>济南轻卡统帅</v>
          </cell>
          <cell r="H5486" t="str">
            <v>EA</v>
          </cell>
          <cell r="I5486">
            <v>963</v>
          </cell>
          <cell r="J5486">
            <v>15.3182891548</v>
          </cell>
          <cell r="K5486">
            <v>16.600000000000001</v>
          </cell>
          <cell r="L5486">
            <v>14751.5124560724</v>
          </cell>
          <cell r="M5486">
            <v>1505</v>
          </cell>
          <cell r="N5486">
            <v>15.8326977983</v>
          </cell>
          <cell r="O5486">
            <v>16.600000000000001</v>
          </cell>
          <cell r="P5486">
            <v>-0.76730220169999996</v>
          </cell>
          <cell r="Q5486">
            <v>23828.210186441502</v>
          </cell>
          <cell r="R5486">
            <v>-1765</v>
          </cell>
        </row>
        <row r="5487">
          <cell r="E5487" t="str">
            <v>SLT0010437</v>
          </cell>
          <cell r="F5487" t="str">
            <v>副驾靠背头枕支撑杆</v>
          </cell>
          <cell r="G5487" t="str">
            <v>济南轻卡统帅</v>
          </cell>
          <cell r="H5487" t="str">
            <v>EA</v>
          </cell>
          <cell r="I5487">
            <v>263</v>
          </cell>
          <cell r="J5487">
            <v>1.7920552733999999</v>
          </cell>
          <cell r="K5487">
            <v>1.9419999999999999</v>
          </cell>
          <cell r="L5487">
            <v>471.31053690419998</v>
          </cell>
          <cell r="M5487">
            <v>1100</v>
          </cell>
          <cell r="N5487">
            <v>1.8522348870000001</v>
          </cell>
          <cell r="O5487">
            <v>1.9419999999999999</v>
          </cell>
          <cell r="P5487">
            <v>-8.9765112999999994E-2</v>
          </cell>
          <cell r="Q5487">
            <v>2037.4583757</v>
          </cell>
          <cell r="R5487">
            <v>-1052</v>
          </cell>
        </row>
        <row r="5488">
          <cell r="E5488" t="str">
            <v>SLT0010438</v>
          </cell>
          <cell r="F5488" t="str">
            <v>副驾靠背头枕加强钢丝</v>
          </cell>
          <cell r="G5488" t="str">
            <v>济南轻卡统帅</v>
          </cell>
          <cell r="H5488" t="str">
            <v>EA</v>
          </cell>
          <cell r="I5488">
            <v>310</v>
          </cell>
          <cell r="J5488">
            <v>0.72355846540000002</v>
          </cell>
          <cell r="K5488">
            <v>0.78410000000000002</v>
          </cell>
          <cell r="L5488">
            <v>224.303124274</v>
          </cell>
          <cell r="M5488">
            <v>1120</v>
          </cell>
          <cell r="N5488">
            <v>0.74785652670000002</v>
          </cell>
          <cell r="O5488">
            <v>0.78410000000000002</v>
          </cell>
          <cell r="P5488">
            <v>-3.6243473300000002E-2</v>
          </cell>
          <cell r="Q5488">
            <v>837.59930990400005</v>
          </cell>
          <cell r="R5488">
            <v>-1052</v>
          </cell>
        </row>
        <row r="5489">
          <cell r="E5489" t="str">
            <v>SLT0010439</v>
          </cell>
          <cell r="F5489" t="str">
            <v>副驾靠背支撑钢丝焊接总成</v>
          </cell>
          <cell r="G5489" t="str">
            <v>济南轻卡统帅</v>
          </cell>
          <cell r="H5489" t="str">
            <v>EA</v>
          </cell>
          <cell r="I5489">
            <v>391</v>
          </cell>
          <cell r="J5489">
            <v>2.6368681482</v>
          </cell>
          <cell r="K5489">
            <v>2.8574999999999999</v>
          </cell>
          <cell r="L5489">
            <v>1031.0154459462001</v>
          </cell>
          <cell r="M5489">
            <v>970</v>
          </cell>
          <cell r="N5489">
            <v>2.7254177083000002</v>
          </cell>
          <cell r="O5489">
            <v>2.8574999999999999</v>
          </cell>
          <cell r="P5489">
            <v>-0.13208229169999999</v>
          </cell>
          <cell r="Q5489">
            <v>2643.655177051</v>
          </cell>
          <cell r="R5489">
            <v>-1052</v>
          </cell>
        </row>
        <row r="5490">
          <cell r="E5490" t="str">
            <v>SLT0010449</v>
          </cell>
          <cell r="F5490" t="str">
            <v>拉簧挂接钣金</v>
          </cell>
          <cell r="G5490" t="str">
            <v>济南轻卡统帅</v>
          </cell>
          <cell r="H5490" t="str">
            <v>EA</v>
          </cell>
          <cell r="I5490">
            <v>523</v>
          </cell>
          <cell r="J5490">
            <v>0.17643716179999999</v>
          </cell>
          <cell r="K5490">
            <v>0.19120000000000001</v>
          </cell>
          <cell r="L5490">
            <v>92.276635621400004</v>
          </cell>
          <cell r="M5490">
            <v>630</v>
          </cell>
          <cell r="N5490">
            <v>0.18236215780000001</v>
          </cell>
          <cell r="O5490">
            <v>0.19120000000000001</v>
          </cell>
          <cell r="P5490">
            <v>-8.8378421999999995E-3</v>
          </cell>
          <cell r="Q5490">
            <v>114.888159414</v>
          </cell>
          <cell r="R5490">
            <v>-836</v>
          </cell>
        </row>
        <row r="5491">
          <cell r="E5491" t="str">
            <v>SLT0010507</v>
          </cell>
          <cell r="F5491" t="str">
            <v>驾驶员靠背上骨架焊接总成</v>
          </cell>
          <cell r="G5491" t="str">
            <v>济南轻卡统帅通风</v>
          </cell>
          <cell r="H5491" t="str">
            <v>EA</v>
          </cell>
          <cell r="I5491">
            <v>397</v>
          </cell>
          <cell r="J5491">
            <v>71.528116093099996</v>
          </cell>
          <cell r="K5491">
            <v>76.030711848899998</v>
          </cell>
          <cell r="L5491">
            <v>28396.6620889607</v>
          </cell>
          <cell r="M5491">
            <v>0</v>
          </cell>
          <cell r="N5491">
            <v>72.582949592800006</v>
          </cell>
          <cell r="O5491">
            <v>76.030711848899998</v>
          </cell>
          <cell r="P5491">
            <v>-3.4477622560999999</v>
          </cell>
          <cell r="Q5491">
            <v>0</v>
          </cell>
          <cell r="R5491">
            <v>0</v>
          </cell>
        </row>
        <row r="5492">
          <cell r="E5492" t="str">
            <v>SLT0010521</v>
          </cell>
          <cell r="F5492" t="str">
            <v>阻尼连接轴</v>
          </cell>
          <cell r="G5492" t="str">
            <v>一汽轻卡减震</v>
          </cell>
          <cell r="H5492" t="str">
            <v>EA</v>
          </cell>
          <cell r="I5492">
            <v>400</v>
          </cell>
          <cell r="J5492">
            <v>0.4337105966</v>
          </cell>
          <cell r="K5492">
            <v>0.47</v>
          </cell>
          <cell r="L5492">
            <v>173.48423864</v>
          </cell>
          <cell r="M5492">
            <v>3139</v>
          </cell>
          <cell r="N5492">
            <v>0.44827517859999999</v>
          </cell>
          <cell r="O5492">
            <v>0.47</v>
          </cell>
          <cell r="P5492">
            <v>-2.17248214E-2</v>
          </cell>
          <cell r="Q5492">
            <v>1407.1357856254001</v>
          </cell>
          <cell r="R5492">
            <v>-3400</v>
          </cell>
        </row>
        <row r="5493">
          <cell r="E5493" t="str">
            <v>SLT0010525</v>
          </cell>
          <cell r="F5493" t="str">
            <v>内外绞架连接螺栓</v>
          </cell>
          <cell r="G5493" t="str">
            <v>一汽轻卡减震</v>
          </cell>
          <cell r="H5493" t="str">
            <v>EA</v>
          </cell>
          <cell r="I5493">
            <v>536</v>
          </cell>
          <cell r="J5493">
            <v>1.5687404556</v>
          </cell>
          <cell r="K5493">
            <v>1.7</v>
          </cell>
          <cell r="L5493">
            <v>840.84488420160005</v>
          </cell>
          <cell r="M5493">
            <v>3500</v>
          </cell>
          <cell r="N5493">
            <v>1.6214208589000001</v>
          </cell>
          <cell r="O5493">
            <v>1.7</v>
          </cell>
          <cell r="P5493">
            <v>-7.85791411E-2</v>
          </cell>
          <cell r="Q5493">
            <v>5674.9730061500004</v>
          </cell>
          <cell r="R5493">
            <v>-3060</v>
          </cell>
        </row>
        <row r="5494">
          <cell r="E5494" t="str">
            <v>SLT0010527</v>
          </cell>
          <cell r="F5494" t="str">
            <v>后轴连接轴</v>
          </cell>
          <cell r="G5494" t="str">
            <v>一汽轻卡减震</v>
          </cell>
          <cell r="H5494" t="str">
            <v>EA</v>
          </cell>
          <cell r="I5494">
            <v>1504</v>
          </cell>
          <cell r="J5494">
            <v>0.56290098700000002</v>
          </cell>
          <cell r="K5494">
            <v>0.61</v>
          </cell>
          <cell r="L5494">
            <v>846.603084448</v>
          </cell>
          <cell r="M5494">
            <v>3200</v>
          </cell>
          <cell r="N5494">
            <v>0.58180395519999994</v>
          </cell>
          <cell r="O5494">
            <v>0.61</v>
          </cell>
          <cell r="P5494">
            <v>-2.81960448E-2</v>
          </cell>
          <cell r="Q5494">
            <v>1861.7726566399999</v>
          </cell>
          <cell r="R5494">
            <v>-3060</v>
          </cell>
        </row>
        <row r="5495">
          <cell r="E5495" t="str">
            <v>SLT0010528</v>
          </cell>
          <cell r="F5495" t="str">
            <v>直线阀固定轴</v>
          </cell>
          <cell r="G5495" t="str">
            <v>一汽轻卡减震</v>
          </cell>
          <cell r="H5495" t="str">
            <v>EA</v>
          </cell>
          <cell r="I5495">
            <v>1166</v>
          </cell>
          <cell r="J5495">
            <v>0.36911540129999998</v>
          </cell>
          <cell r="K5495">
            <v>0.4</v>
          </cell>
          <cell r="L5495">
            <v>430.38855791579999</v>
          </cell>
          <cell r="M5495">
            <v>1000</v>
          </cell>
          <cell r="N5495">
            <v>0.38151079030000001</v>
          </cell>
          <cell r="O5495">
            <v>0.4</v>
          </cell>
          <cell r="P5495">
            <v>-1.8489209699999998E-2</v>
          </cell>
          <cell r="Q5495">
            <v>381.5107903</v>
          </cell>
          <cell r="R5495">
            <v>-1530</v>
          </cell>
        </row>
        <row r="5496">
          <cell r="E5496" t="str">
            <v>SLT0010529</v>
          </cell>
          <cell r="F5496" t="str">
            <v>绞架连杆3</v>
          </cell>
          <cell r="G5496" t="str">
            <v>一汽轻卡减震</v>
          </cell>
          <cell r="H5496" t="str">
            <v>EA</v>
          </cell>
          <cell r="I5496">
            <v>525</v>
          </cell>
          <cell r="J5496">
            <v>2.9990626357000001</v>
          </cell>
          <cell r="K5496">
            <v>3.25</v>
          </cell>
          <cell r="L5496">
            <v>1574.5078837425001</v>
          </cell>
          <cell r="M5496">
            <v>1700</v>
          </cell>
          <cell r="N5496">
            <v>3.0997751713000001</v>
          </cell>
          <cell r="O5496">
            <v>3.25</v>
          </cell>
          <cell r="P5496">
            <v>-0.15022482870000001</v>
          </cell>
          <cell r="Q5496">
            <v>5269.6177912100002</v>
          </cell>
          <cell r="R5496">
            <v>-1531</v>
          </cell>
        </row>
        <row r="5497">
          <cell r="E5497" t="str">
            <v>SLT0010530</v>
          </cell>
          <cell r="F5497" t="str">
            <v>绞架连杆1</v>
          </cell>
          <cell r="G5497" t="str">
            <v>一汽轻卡减震</v>
          </cell>
          <cell r="H5497" t="str">
            <v>EA</v>
          </cell>
          <cell r="I5497">
            <v>430</v>
          </cell>
          <cell r="J5497">
            <v>3.9218511390000002</v>
          </cell>
          <cell r="K5497">
            <v>4.25</v>
          </cell>
          <cell r="L5497">
            <v>1686.3959897699999</v>
          </cell>
          <cell r="M5497">
            <v>1900</v>
          </cell>
          <cell r="N5497">
            <v>4.0535521470999996</v>
          </cell>
          <cell r="O5497">
            <v>4.25</v>
          </cell>
          <cell r="P5497">
            <v>-0.1964478529</v>
          </cell>
          <cell r="Q5497">
            <v>7701.7490794900004</v>
          </cell>
          <cell r="R5497">
            <v>-1530</v>
          </cell>
        </row>
        <row r="5498">
          <cell r="E5498" t="str">
            <v>SLT0010531</v>
          </cell>
          <cell r="F5498" t="str">
            <v>绞架连杆2</v>
          </cell>
          <cell r="G5498" t="str">
            <v>一汽轻卡减震</v>
          </cell>
          <cell r="H5498" t="str">
            <v>EA</v>
          </cell>
          <cell r="I5498">
            <v>349</v>
          </cell>
          <cell r="J5498">
            <v>3.8295722887000001</v>
          </cell>
          <cell r="K5498">
            <v>4.1500000000000004</v>
          </cell>
          <cell r="L5498">
            <v>1336.5207287563001</v>
          </cell>
          <cell r="M5498">
            <v>2000</v>
          </cell>
          <cell r="N5498">
            <v>3.9581744496</v>
          </cell>
          <cell r="O5498">
            <v>4.1500000000000004</v>
          </cell>
          <cell r="P5498">
            <v>-0.19182555039999999</v>
          </cell>
          <cell r="Q5498">
            <v>7916.3488992000002</v>
          </cell>
          <cell r="R5498">
            <v>-1530</v>
          </cell>
        </row>
        <row r="5499">
          <cell r="E5499" t="str">
            <v>SLT0010532</v>
          </cell>
          <cell r="F5499" t="str">
            <v>直线阀连接轴</v>
          </cell>
          <cell r="G5499" t="str">
            <v>一汽轻卡减震</v>
          </cell>
          <cell r="H5499" t="str">
            <v>EA</v>
          </cell>
          <cell r="I5499">
            <v>0</v>
          </cell>
          <cell r="J5499">
            <v>0.35</v>
          </cell>
          <cell r="K5499">
            <v>0.35</v>
          </cell>
          <cell r="L5499">
            <v>0</v>
          </cell>
          <cell r="M5499">
            <v>2014</v>
          </cell>
          <cell r="N5499">
            <v>0.3338219415</v>
          </cell>
          <cell r="O5499">
            <v>0.35</v>
          </cell>
          <cell r="P5499">
            <v>-1.6178058499999998E-2</v>
          </cell>
          <cell r="Q5499">
            <v>672.31739018099995</v>
          </cell>
          <cell r="R5499">
            <v>-1732</v>
          </cell>
        </row>
        <row r="5500">
          <cell r="E5500" t="str">
            <v>SLT0010533</v>
          </cell>
          <cell r="F5500" t="str">
            <v>上限位块</v>
          </cell>
          <cell r="G5500" t="str">
            <v>一汽轻卡减震</v>
          </cell>
          <cell r="H5500" t="str">
            <v>EA</v>
          </cell>
          <cell r="I5500">
            <v>3577</v>
          </cell>
          <cell r="J5500">
            <v>1.0150673536000001</v>
          </cell>
          <cell r="K5500">
            <v>1.1000000000000001</v>
          </cell>
          <cell r="L5500">
            <v>3630.8959238272</v>
          </cell>
          <cell r="M5500">
            <v>3439</v>
          </cell>
          <cell r="N5500">
            <v>1.0491546733999999</v>
          </cell>
          <cell r="O5500">
            <v>1.1000000000000001</v>
          </cell>
          <cell r="P5500">
            <v>-5.0845326599999997E-2</v>
          </cell>
          <cell r="Q5500">
            <v>3608.0429218226</v>
          </cell>
          <cell r="R5500">
            <v>-4446</v>
          </cell>
        </row>
        <row r="5501">
          <cell r="E5501" t="str">
            <v>SLT0010534</v>
          </cell>
          <cell r="F5501" t="str">
            <v>下限位块</v>
          </cell>
          <cell r="G5501" t="str">
            <v>一汽轻卡减震</v>
          </cell>
          <cell r="H5501" t="str">
            <v>EA</v>
          </cell>
          <cell r="I5501">
            <v>5212</v>
          </cell>
          <cell r="J5501">
            <v>1.7532981563000001</v>
          </cell>
          <cell r="K5501">
            <v>1.9</v>
          </cell>
          <cell r="L5501">
            <v>9138.1899906355993</v>
          </cell>
          <cell r="M5501">
            <v>3474</v>
          </cell>
          <cell r="N5501">
            <v>1.8121762539999999</v>
          </cell>
          <cell r="O5501">
            <v>1.9</v>
          </cell>
          <cell r="P5501">
            <v>-8.7823745999999994E-2</v>
          </cell>
          <cell r="Q5501">
            <v>6295.5003063960003</v>
          </cell>
          <cell r="R5501">
            <v>-3464</v>
          </cell>
        </row>
        <row r="5502">
          <cell r="E5502" t="str">
            <v>SLT0010549</v>
          </cell>
          <cell r="F5502" t="str">
            <v>外绞架加强板</v>
          </cell>
          <cell r="G5502" t="str">
            <v>一汽轻卡减震</v>
          </cell>
          <cell r="H5502" t="str">
            <v>EA</v>
          </cell>
          <cell r="I5502">
            <v>289</v>
          </cell>
          <cell r="J5502">
            <v>1.7169402892000001</v>
          </cell>
          <cell r="K5502">
            <v>1.8606</v>
          </cell>
          <cell r="L5502">
            <v>496.19574357879998</v>
          </cell>
          <cell r="M5502">
            <v>1300</v>
          </cell>
          <cell r="N5502">
            <v>1.7745974412000001</v>
          </cell>
          <cell r="O5502">
            <v>1.8606</v>
          </cell>
          <cell r="P5502">
            <v>-8.6002558800000004E-2</v>
          </cell>
          <cell r="Q5502">
            <v>2306.9766735600001</v>
          </cell>
          <cell r="R5502">
            <v>-1530</v>
          </cell>
        </row>
        <row r="5503">
          <cell r="E5503" t="str">
            <v>SLT0010550</v>
          </cell>
          <cell r="F5503" t="str">
            <v>下底板焊接总成</v>
          </cell>
          <cell r="G5503" t="str">
            <v>一汽轻卡减震</v>
          </cell>
          <cell r="H5503" t="str">
            <v>EA</v>
          </cell>
          <cell r="I5503">
            <v>92</v>
          </cell>
          <cell r="J5503">
            <v>65.394699190300003</v>
          </cell>
          <cell r="K5503">
            <v>70.866399999999999</v>
          </cell>
          <cell r="L5503">
            <v>6016.3123255075998</v>
          </cell>
          <cell r="M5503">
            <v>1499</v>
          </cell>
          <cell r="N5503">
            <v>67.5907406778</v>
          </cell>
          <cell r="O5503">
            <v>70.866399999999999</v>
          </cell>
          <cell r="P5503">
            <v>-3.2756593222000001</v>
          </cell>
          <cell r="Q5503">
            <v>101318.520276022</v>
          </cell>
          <cell r="R5503">
            <v>-1500</v>
          </cell>
        </row>
        <row r="5504">
          <cell r="E5504" t="str">
            <v>SLT0010551</v>
          </cell>
          <cell r="F5504" t="str">
            <v>上盖板焊接总成</v>
          </cell>
          <cell r="G5504" t="str">
            <v>一汽轻卡减震</v>
          </cell>
          <cell r="H5504" t="str">
            <v>EA</v>
          </cell>
          <cell r="I5504">
            <v>0</v>
          </cell>
          <cell r="J5504">
            <v>63.692900000000002</v>
          </cell>
          <cell r="K5504">
            <v>63.692900000000002</v>
          </cell>
          <cell r="L5504">
            <v>0</v>
          </cell>
          <cell r="M5504">
            <v>1500</v>
          </cell>
          <cell r="N5504">
            <v>63.692900000000002</v>
          </cell>
          <cell r="O5504">
            <v>63.692900000000002</v>
          </cell>
          <cell r="P5504">
            <v>0</v>
          </cell>
          <cell r="Q5504">
            <v>95539.35</v>
          </cell>
          <cell r="R5504">
            <v>-1500</v>
          </cell>
        </row>
        <row r="5505">
          <cell r="E5505" t="str">
            <v>SLT0010554</v>
          </cell>
          <cell r="F5505" t="str">
            <v>驾驶员减震器总成</v>
          </cell>
          <cell r="G5505" t="str">
            <v>一汽轻卡减震</v>
          </cell>
          <cell r="H5505" t="str">
            <v>EA</v>
          </cell>
          <cell r="I5505">
            <v>0</v>
          </cell>
          <cell r="J5505">
            <v>0</v>
          </cell>
          <cell r="K5505">
            <v>0</v>
          </cell>
          <cell r="L5505">
            <v>0</v>
          </cell>
          <cell r="M5505">
            <v>1</v>
          </cell>
          <cell r="N5505">
            <v>434.79170187620002</v>
          </cell>
          <cell r="O5505">
            <v>0</v>
          </cell>
          <cell r="P5505">
            <v>434.79170187620002</v>
          </cell>
          <cell r="Q5505">
            <v>434.79170187620002</v>
          </cell>
          <cell r="R5505">
            <v>0</v>
          </cell>
        </row>
        <row r="5506">
          <cell r="E5506" t="str">
            <v>SLT0010556</v>
          </cell>
          <cell r="F5506" t="str">
            <v>内绞架支撑板组件</v>
          </cell>
          <cell r="G5506" t="str">
            <v>一汽轻卡减震</v>
          </cell>
          <cell r="H5506" t="str">
            <v>EA</v>
          </cell>
          <cell r="I5506">
            <v>607</v>
          </cell>
          <cell r="J5506">
            <v>7.6683724623999998</v>
          </cell>
          <cell r="K5506">
            <v>8.31</v>
          </cell>
          <cell r="L5506">
            <v>4654.7020846768</v>
          </cell>
          <cell r="M5506">
            <v>3800</v>
          </cell>
          <cell r="N5506">
            <v>7.9258866688999996</v>
          </cell>
          <cell r="O5506">
            <v>8.31</v>
          </cell>
          <cell r="P5506">
            <v>-0.38411333110000001</v>
          </cell>
          <cell r="Q5506">
            <v>30118.369341819998</v>
          </cell>
          <cell r="R5506">
            <v>-3068</v>
          </cell>
        </row>
        <row r="5507">
          <cell r="E5507" t="str">
            <v>SLT0010557</v>
          </cell>
          <cell r="F5507" t="str">
            <v>外绞架支撑板组件</v>
          </cell>
          <cell r="G5507" t="str">
            <v>一汽轻卡减震</v>
          </cell>
          <cell r="H5507" t="str">
            <v>EA</v>
          </cell>
          <cell r="I5507">
            <v>606</v>
          </cell>
          <cell r="J5507">
            <v>11.6640466817</v>
          </cell>
          <cell r="K5507">
            <v>12.64</v>
          </cell>
          <cell r="L5507">
            <v>7068.4122891101997</v>
          </cell>
          <cell r="M5507">
            <v>3800</v>
          </cell>
          <cell r="N5507">
            <v>12.055740974100001</v>
          </cell>
          <cell r="O5507">
            <v>12.64</v>
          </cell>
          <cell r="P5507">
            <v>-0.58425902590000001</v>
          </cell>
          <cell r="Q5507">
            <v>45811.815701580002</v>
          </cell>
          <cell r="R5507">
            <v>-3060</v>
          </cell>
        </row>
        <row r="5508">
          <cell r="E5508" t="str">
            <v>SLT0010563</v>
          </cell>
          <cell r="F5508" t="str">
            <v>阻尼器总成</v>
          </cell>
          <cell r="G5508" t="str">
            <v>一汽轻卡减震</v>
          </cell>
          <cell r="H5508" t="str">
            <v>EA</v>
          </cell>
          <cell r="I5508">
            <v>1980</v>
          </cell>
          <cell r="J5508">
            <v>24.8414665088</v>
          </cell>
          <cell r="K5508">
            <v>26.92</v>
          </cell>
          <cell r="L5508">
            <v>49186.103687424002</v>
          </cell>
          <cell r="M5508">
            <v>0</v>
          </cell>
          <cell r="N5508">
            <v>25.675676188499999</v>
          </cell>
          <cell r="O5508">
            <v>26.92</v>
          </cell>
          <cell r="P5508">
            <v>-1.2443238114999999</v>
          </cell>
          <cell r="Q5508">
            <v>0</v>
          </cell>
          <cell r="R5508">
            <v>-1714</v>
          </cell>
        </row>
        <row r="5509">
          <cell r="E5509" t="str">
            <v>SLT0010565</v>
          </cell>
          <cell r="F5509" t="str">
            <v>内绞架加强片</v>
          </cell>
          <cell r="G5509" t="str">
            <v>一汽轻卡减震</v>
          </cell>
          <cell r="H5509" t="str">
            <v>EA</v>
          </cell>
          <cell r="I5509">
            <v>500</v>
          </cell>
          <cell r="J5509">
            <v>0.1063975144</v>
          </cell>
          <cell r="K5509">
            <v>0.1153</v>
          </cell>
          <cell r="L5509">
            <v>53.198757200000003</v>
          </cell>
          <cell r="M5509">
            <v>0</v>
          </cell>
          <cell r="N5509">
            <v>0.1099704853</v>
          </cell>
          <cell r="O5509">
            <v>0.1153</v>
          </cell>
          <cell r="P5509">
            <v>-5.3295147000000003E-3</v>
          </cell>
          <cell r="Q5509">
            <v>0</v>
          </cell>
          <cell r="R5509">
            <v>0</v>
          </cell>
        </row>
        <row r="5510">
          <cell r="E5510" t="str">
            <v>SLT0010568</v>
          </cell>
          <cell r="F5510" t="str">
            <v>下底板焊接总成电泳</v>
          </cell>
          <cell r="G5510" t="str">
            <v>一汽轻卡减震</v>
          </cell>
          <cell r="H5510" t="str">
            <v>EA</v>
          </cell>
          <cell r="I5510">
            <v>9</v>
          </cell>
          <cell r="J5510">
            <v>66.092543828100005</v>
          </cell>
          <cell r="K5510">
            <v>71.577943946600001</v>
          </cell>
          <cell r="L5510">
            <v>594.83289445289995</v>
          </cell>
          <cell r="M5510">
            <v>1500</v>
          </cell>
          <cell r="N5510">
            <v>69.816065082999998</v>
          </cell>
          <cell r="O5510">
            <v>71.577943946600001</v>
          </cell>
          <cell r="P5510">
            <v>-1.7618788636</v>
          </cell>
          <cell r="Q5510">
            <v>104724.09762450001</v>
          </cell>
          <cell r="R5510">
            <v>-1442</v>
          </cell>
        </row>
        <row r="5511">
          <cell r="E5511" t="str">
            <v>SLT0010569</v>
          </cell>
          <cell r="F5511" t="str">
            <v>上盖板焊接总成电泳</v>
          </cell>
          <cell r="G5511" t="str">
            <v>一汽轻卡减震</v>
          </cell>
          <cell r="H5511" t="str">
            <v>EA</v>
          </cell>
          <cell r="I5511">
            <v>38</v>
          </cell>
          <cell r="J5511">
            <v>59.440273142199999</v>
          </cell>
          <cell r="K5511">
            <v>64.369064921700001</v>
          </cell>
          <cell r="L5511">
            <v>2258.7303794036002</v>
          </cell>
          <cell r="M5511">
            <v>1500</v>
          </cell>
          <cell r="N5511">
            <v>62.8119859257</v>
          </cell>
          <cell r="O5511">
            <v>64.369064921700001</v>
          </cell>
          <cell r="P5511">
            <v>-1.557078996</v>
          </cell>
          <cell r="Q5511">
            <v>94217.978888550002</v>
          </cell>
          <cell r="R5511">
            <v>-1441</v>
          </cell>
        </row>
        <row r="5512">
          <cell r="E5512" t="str">
            <v>SLT0010571</v>
          </cell>
          <cell r="F5512" t="str">
            <v>绞架焊接总成电泳</v>
          </cell>
          <cell r="G5512" t="str">
            <v>一汽轻卡减震</v>
          </cell>
          <cell r="H5512" t="str">
            <v>EA</v>
          </cell>
          <cell r="I5512">
            <v>240</v>
          </cell>
          <cell r="J5512">
            <v>57.018012426299997</v>
          </cell>
          <cell r="K5512">
            <v>61.732211173700001</v>
          </cell>
          <cell r="L5512">
            <v>13684.322982312</v>
          </cell>
          <cell r="M5512">
            <v>1544</v>
          </cell>
          <cell r="N5512">
            <v>58.890823667600003</v>
          </cell>
          <cell r="O5512">
            <v>61.732211173700001</v>
          </cell>
          <cell r="P5512">
            <v>-2.8413875060999998</v>
          </cell>
          <cell r="Q5512">
            <v>90927.431742774395</v>
          </cell>
          <cell r="R5512">
            <v>-1732</v>
          </cell>
        </row>
        <row r="5513">
          <cell r="E5513" t="str">
            <v>SLT0010573</v>
          </cell>
          <cell r="F5513" t="str">
            <v>下底板固定块组件</v>
          </cell>
          <cell r="G5513" t="str">
            <v>一汽轻卡减震</v>
          </cell>
          <cell r="H5513" t="str">
            <v>EA</v>
          </cell>
          <cell r="I5513">
            <v>9</v>
          </cell>
          <cell r="J5513">
            <v>7.3823080263999996</v>
          </cell>
          <cell r="K5513">
            <v>8</v>
          </cell>
          <cell r="L5513">
            <v>66.440772237600001</v>
          </cell>
          <cell r="M5513">
            <v>3489</v>
          </cell>
          <cell r="N5513">
            <v>7.6302158063999999</v>
          </cell>
          <cell r="O5513">
            <v>8</v>
          </cell>
          <cell r="P5513">
            <v>-0.36978419359999998</v>
          </cell>
          <cell r="Q5513">
            <v>26621.8229485296</v>
          </cell>
          <cell r="R5513">
            <v>-3339</v>
          </cell>
        </row>
        <row r="5514">
          <cell r="E5514" t="str">
            <v>SLT0010574</v>
          </cell>
          <cell r="F5514" t="str">
            <v>上盖板固定块组件</v>
          </cell>
          <cell r="G5514" t="str">
            <v>一汽轻卡减震</v>
          </cell>
          <cell r="H5514" t="str">
            <v>EA</v>
          </cell>
          <cell r="I5514">
            <v>0</v>
          </cell>
          <cell r="J5514">
            <v>7</v>
          </cell>
          <cell r="K5514">
            <v>7</v>
          </cell>
          <cell r="L5514">
            <v>0</v>
          </cell>
          <cell r="M5514">
            <v>3560</v>
          </cell>
          <cell r="N5514">
            <v>6.6764388306000004</v>
          </cell>
          <cell r="O5514">
            <v>7</v>
          </cell>
          <cell r="P5514">
            <v>-0.32356116940000001</v>
          </cell>
          <cell r="Q5514">
            <v>23768.122236936</v>
          </cell>
          <cell r="R5514">
            <v>-3464</v>
          </cell>
        </row>
        <row r="5515">
          <cell r="E5515" t="str">
            <v>SLT0010581</v>
          </cell>
          <cell r="F5515" t="str">
            <v>副驾靠背主管</v>
          </cell>
          <cell r="G5515" t="str">
            <v>统帅1880</v>
          </cell>
          <cell r="H5515" t="str">
            <v>EA</v>
          </cell>
          <cell r="I5515">
            <v>80</v>
          </cell>
          <cell r="J5515">
            <v>9.9625425124000007</v>
          </cell>
          <cell r="K5515">
            <v>10.671733919999999</v>
          </cell>
          <cell r="L5515">
            <v>797.00340099200002</v>
          </cell>
          <cell r="M5515">
            <v>744</v>
          </cell>
          <cell r="N5515">
            <v>8.2039204776000005</v>
          </cell>
          <cell r="O5515">
            <v>10.671733919999999</v>
          </cell>
          <cell r="P5515">
            <v>-2.4678134423999998</v>
          </cell>
          <cell r="Q5515">
            <v>6103.7168353343995</v>
          </cell>
          <cell r="R5515">
            <v>-526</v>
          </cell>
        </row>
        <row r="5516">
          <cell r="E5516" t="str">
            <v>SLT0010582</v>
          </cell>
          <cell r="F5516" t="str">
            <v>副驾靠背竖管</v>
          </cell>
          <cell r="G5516" t="str">
            <v>统帅1880</v>
          </cell>
          <cell r="H5516" t="str">
            <v>EA</v>
          </cell>
          <cell r="I5516">
            <v>105</v>
          </cell>
          <cell r="J5516">
            <v>2.2927964058999999</v>
          </cell>
          <cell r="K5516">
            <v>2.4637826700000001</v>
          </cell>
          <cell r="L5516">
            <v>240.7436226195</v>
          </cell>
          <cell r="M5516">
            <v>972</v>
          </cell>
          <cell r="N5516">
            <v>1.9158764088</v>
          </cell>
          <cell r="O5516">
            <v>2.4637826700000001</v>
          </cell>
          <cell r="P5516">
            <v>-0.54790626119999997</v>
          </cell>
          <cell r="Q5516">
            <v>1862.2318693535999</v>
          </cell>
          <cell r="R5516">
            <v>-526</v>
          </cell>
        </row>
        <row r="5517">
          <cell r="E5517" t="str">
            <v>SLT0010586</v>
          </cell>
          <cell r="F5517" t="str">
            <v>靠背下横管</v>
          </cell>
          <cell r="G5517" t="str">
            <v>统帅1880副驾</v>
          </cell>
          <cell r="H5517" t="str">
            <v>EA</v>
          </cell>
          <cell r="I5517">
            <v>155</v>
          </cell>
          <cell r="J5517">
            <v>3.7232309631999998</v>
          </cell>
          <cell r="K5517">
            <v>4.0139044500000001</v>
          </cell>
          <cell r="L5517">
            <v>577.10079929599999</v>
          </cell>
          <cell r="M5517">
            <v>886</v>
          </cell>
          <cell r="N5517">
            <v>3.0919346453999998</v>
          </cell>
          <cell r="O5517">
            <v>4.0139044500000001</v>
          </cell>
          <cell r="P5517">
            <v>-0.9219698046</v>
          </cell>
          <cell r="Q5517">
            <v>2739.4540958244002</v>
          </cell>
          <cell r="R5517">
            <v>-526</v>
          </cell>
        </row>
        <row r="5518">
          <cell r="E5518" t="str">
            <v>SLT0010587</v>
          </cell>
          <cell r="F5518" t="str">
            <v>下管左焊接钢丝</v>
          </cell>
          <cell r="G5518" t="str">
            <v>统帅1880副驾</v>
          </cell>
          <cell r="H5518" t="str">
            <v>EA</v>
          </cell>
          <cell r="I5518">
            <v>50</v>
          </cell>
          <cell r="J5518">
            <v>1.3396120702000001</v>
          </cell>
          <cell r="K5518">
            <v>1.4517</v>
          </cell>
          <cell r="L5518">
            <v>66.980603509999995</v>
          </cell>
          <cell r="M5518">
            <v>620</v>
          </cell>
          <cell r="N5518">
            <v>1.3845980358000001</v>
          </cell>
          <cell r="O5518">
            <v>1.4517</v>
          </cell>
          <cell r="P5518">
            <v>-6.7101964200000003E-2</v>
          </cell>
          <cell r="Q5518">
            <v>858.45078219599998</v>
          </cell>
          <cell r="R5518">
            <v>-526</v>
          </cell>
        </row>
        <row r="5519">
          <cell r="E5519" t="str">
            <v>SLT0010589</v>
          </cell>
          <cell r="F5519" t="str">
            <v>右侧手动调角器总成</v>
          </cell>
          <cell r="G5519" t="str">
            <v>统帅1880副驾</v>
          </cell>
          <cell r="H5519" t="str">
            <v>EA</v>
          </cell>
          <cell r="I5519">
            <v>64</v>
          </cell>
          <cell r="J5519">
            <v>14.0079294801</v>
          </cell>
          <cell r="K5519">
            <v>15.18</v>
          </cell>
          <cell r="L5519">
            <v>896.50748672639997</v>
          </cell>
          <cell r="M5519">
            <v>136</v>
          </cell>
          <cell r="N5519">
            <v>15.18</v>
          </cell>
          <cell r="O5519">
            <v>15.18</v>
          </cell>
          <cell r="P5519">
            <v>0</v>
          </cell>
          <cell r="Q5519">
            <v>2064.48</v>
          </cell>
          <cell r="R5519">
            <v>-200</v>
          </cell>
        </row>
        <row r="5520">
          <cell r="E5520" t="str">
            <v>SLT0010598</v>
          </cell>
          <cell r="F5520" t="str">
            <v>副驾靠背左侧装车钣金</v>
          </cell>
          <cell r="G5520" t="str">
            <v>统帅1880临时入库用</v>
          </cell>
          <cell r="H5520" t="str">
            <v>EA</v>
          </cell>
          <cell r="I5520">
            <v>540</v>
          </cell>
          <cell r="J5520">
            <v>6.2749618223999999</v>
          </cell>
          <cell r="K5520">
            <v>6.8</v>
          </cell>
          <cell r="L5520">
            <v>3388.4793840960001</v>
          </cell>
          <cell r="M5520">
            <v>0</v>
          </cell>
          <cell r="N5520">
            <v>6.4856834354000004</v>
          </cell>
          <cell r="O5520">
            <v>6.8</v>
          </cell>
          <cell r="P5520">
            <v>-0.31431656460000001</v>
          </cell>
          <cell r="Q5520">
            <v>0</v>
          </cell>
          <cell r="R5520">
            <v>0</v>
          </cell>
        </row>
        <row r="5521">
          <cell r="E5521" t="str">
            <v>SLT0010599</v>
          </cell>
          <cell r="F5521" t="str">
            <v>左侧装车钣金焊接总成</v>
          </cell>
          <cell r="G5521" t="str">
            <v>统帅1880副驾靠背</v>
          </cell>
          <cell r="H5521" t="str">
            <v>EA</v>
          </cell>
          <cell r="I5521">
            <v>0</v>
          </cell>
          <cell r="J5521">
            <v>6.91</v>
          </cell>
          <cell r="K5521">
            <v>6.91</v>
          </cell>
          <cell r="L5521">
            <v>0</v>
          </cell>
          <cell r="M5521">
            <v>490</v>
          </cell>
          <cell r="N5521">
            <v>6.5905989028</v>
          </cell>
          <cell r="O5521">
            <v>6.91</v>
          </cell>
          <cell r="P5521">
            <v>-0.31940109719999998</v>
          </cell>
          <cell r="Q5521">
            <v>3229.3934623720002</v>
          </cell>
          <cell r="R5521">
            <v>-489</v>
          </cell>
        </row>
        <row r="5522">
          <cell r="E5522" t="str">
            <v>SLT0010602</v>
          </cell>
          <cell r="F5522" t="str">
            <v>副驾靠背侧翼支撑钢丝</v>
          </cell>
          <cell r="G5522" t="str">
            <v>统帅1880</v>
          </cell>
          <cell r="H5522" t="str">
            <v>EA</v>
          </cell>
          <cell r="I5522">
            <v>50</v>
          </cell>
          <cell r="J5522">
            <v>0.74745868770000001</v>
          </cell>
          <cell r="K5522">
            <v>0.81</v>
          </cell>
          <cell r="L5522">
            <v>37.372934385000001</v>
          </cell>
          <cell r="M5522">
            <v>1040</v>
          </cell>
          <cell r="N5522">
            <v>0.77255935040000001</v>
          </cell>
          <cell r="O5522">
            <v>0.81</v>
          </cell>
          <cell r="P5522">
            <v>-3.7440649600000001E-2</v>
          </cell>
          <cell r="Q5522">
            <v>803.46172441600004</v>
          </cell>
          <cell r="R5522">
            <v>-1052</v>
          </cell>
        </row>
        <row r="5523">
          <cell r="E5523" t="str">
            <v>SLT0010605</v>
          </cell>
          <cell r="F5523" t="str">
            <v>副驾靠背横支撑钢丝C</v>
          </cell>
          <cell r="G5523" t="str">
            <v>统帅1880</v>
          </cell>
          <cell r="H5523" t="str">
            <v>EA</v>
          </cell>
          <cell r="I5523">
            <v>100</v>
          </cell>
          <cell r="J5523">
            <v>1.0861220683999999</v>
          </cell>
          <cell r="K5523">
            <v>1.177</v>
          </cell>
          <cell r="L5523">
            <v>108.61220684</v>
          </cell>
          <cell r="M5523">
            <v>1020</v>
          </cell>
          <cell r="N5523">
            <v>1.1225955004999999</v>
          </cell>
          <cell r="O5523">
            <v>1.177</v>
          </cell>
          <cell r="P5523">
            <v>-5.4404499500000002E-2</v>
          </cell>
          <cell r="Q5523">
            <v>1145.04741051</v>
          </cell>
          <cell r="R5523">
            <v>-1052</v>
          </cell>
        </row>
        <row r="5524">
          <cell r="E5524" t="str">
            <v>SLT0010607</v>
          </cell>
          <cell r="F5524" t="str">
            <v>前排靠背复位卷簧限位支架</v>
          </cell>
          <cell r="G5524" t="str">
            <v>统帅1880</v>
          </cell>
          <cell r="H5524" t="str">
            <v>EA</v>
          </cell>
          <cell r="I5524">
            <v>40</v>
          </cell>
          <cell r="J5524">
            <v>0.70639459930000004</v>
          </cell>
          <cell r="K5524">
            <v>0.76549999999999996</v>
          </cell>
          <cell r="L5524">
            <v>28.255783972</v>
          </cell>
          <cell r="M5524">
            <v>1024</v>
          </cell>
          <cell r="N5524">
            <v>0.73011627499999998</v>
          </cell>
          <cell r="O5524">
            <v>0.76549999999999996</v>
          </cell>
          <cell r="P5524">
            <v>-3.5383724999999998E-2</v>
          </cell>
          <cell r="Q5524">
            <v>747.63906559999998</v>
          </cell>
          <cell r="R5524">
            <v>-526</v>
          </cell>
        </row>
        <row r="5525">
          <cell r="E5525" t="str">
            <v>SLT0010629</v>
          </cell>
          <cell r="F5525" t="str">
            <v>扶手安装支架</v>
          </cell>
          <cell r="H5525" t="str">
            <v>EA</v>
          </cell>
          <cell r="I5525">
            <v>135</v>
          </cell>
          <cell r="J5525">
            <v>1.3572373307000001</v>
          </cell>
          <cell r="K5525">
            <v>1.4708000000000001</v>
          </cell>
          <cell r="L5525">
            <v>183.2270396445</v>
          </cell>
          <cell r="M5525">
            <v>176</v>
          </cell>
          <cell r="N5525">
            <v>1.4028151760000001</v>
          </cell>
          <cell r="O5525">
            <v>1.4708000000000001</v>
          </cell>
          <cell r="P5525">
            <v>-6.7984823999999999E-2</v>
          </cell>
          <cell r="Q5525">
            <v>246.89547097600001</v>
          </cell>
          <cell r="R5525">
            <v>-298</v>
          </cell>
        </row>
        <row r="5526">
          <cell r="E5526" t="str">
            <v>SLT0010630</v>
          </cell>
          <cell r="F5526" t="str">
            <v>座框钢丝支撑焊接总成</v>
          </cell>
          <cell r="G5526" t="str">
            <v>一汽轻卡减震</v>
          </cell>
          <cell r="H5526" t="str">
            <v>EA</v>
          </cell>
          <cell r="I5526">
            <v>0</v>
          </cell>
          <cell r="J5526">
            <v>0</v>
          </cell>
          <cell r="K5526">
            <v>0</v>
          </cell>
          <cell r="L5526">
            <v>0</v>
          </cell>
          <cell r="M5526">
            <v>1186</v>
          </cell>
          <cell r="N5526">
            <v>0</v>
          </cell>
          <cell r="O5526">
            <v>0</v>
          </cell>
          <cell r="P5526">
            <v>0</v>
          </cell>
          <cell r="Q5526">
            <v>0</v>
          </cell>
          <cell r="R5526">
            <v>-1186</v>
          </cell>
        </row>
        <row r="5527">
          <cell r="E5527" t="str">
            <v>SLT0010638</v>
          </cell>
          <cell r="F5527" t="str">
            <v>头枕加强竖板</v>
          </cell>
          <cell r="G5527" t="str">
            <v>统帅1880</v>
          </cell>
          <cell r="H5527" t="str">
            <v>EA</v>
          </cell>
          <cell r="I5527">
            <v>0</v>
          </cell>
          <cell r="J5527">
            <v>0.951929778</v>
          </cell>
          <cell r="K5527">
            <v>0.951929778</v>
          </cell>
          <cell r="L5527">
            <v>0</v>
          </cell>
          <cell r="M5527">
            <v>1140</v>
          </cell>
          <cell r="N5527">
            <v>1.0199002713</v>
          </cell>
          <cell r="O5527">
            <v>0.951929778</v>
          </cell>
          <cell r="P5527">
            <v>6.7970493300000004E-2</v>
          </cell>
          <cell r="Q5527">
            <v>1162.6863092819999</v>
          </cell>
          <cell r="R5527">
            <v>-526</v>
          </cell>
        </row>
        <row r="5528">
          <cell r="E5528" t="str">
            <v>SLT0010639</v>
          </cell>
          <cell r="F5528" t="str">
            <v>下管右焊接钢丝</v>
          </cell>
          <cell r="G5528" t="str">
            <v>统帅1880副驾靠背</v>
          </cell>
          <cell r="H5528" t="str">
            <v>EA</v>
          </cell>
          <cell r="I5528">
            <v>50</v>
          </cell>
          <cell r="J5528">
            <v>1.3396120702000001</v>
          </cell>
          <cell r="K5528">
            <v>1.4517</v>
          </cell>
          <cell r="L5528">
            <v>66.980603509999995</v>
          </cell>
          <cell r="M5528">
            <v>620</v>
          </cell>
          <cell r="N5528">
            <v>1.3845980358000001</v>
          </cell>
          <cell r="O5528">
            <v>1.4517</v>
          </cell>
          <cell r="P5528">
            <v>-6.7101964200000003E-2</v>
          </cell>
          <cell r="Q5528">
            <v>858.45078219599998</v>
          </cell>
          <cell r="R5528">
            <v>-526</v>
          </cell>
        </row>
        <row r="5529">
          <cell r="E5529" t="str">
            <v>SLT0010680</v>
          </cell>
          <cell r="F5529" t="str">
            <v>减震器右侧支撑轴套</v>
          </cell>
          <cell r="G5529" t="str">
            <v>一汽轻卡减震</v>
          </cell>
          <cell r="H5529" t="str">
            <v>EA</v>
          </cell>
          <cell r="I5529">
            <v>0</v>
          </cell>
          <cell r="J5529">
            <v>0.41</v>
          </cell>
          <cell r="K5529">
            <v>0.41</v>
          </cell>
          <cell r="L5529">
            <v>0</v>
          </cell>
          <cell r="M5529">
            <v>6780</v>
          </cell>
          <cell r="N5529">
            <v>0.3910485601</v>
          </cell>
          <cell r="O5529">
            <v>0.41</v>
          </cell>
          <cell r="P5529">
            <v>-1.8951439899999999E-2</v>
          </cell>
          <cell r="Q5529">
            <v>2651.3092374779999</v>
          </cell>
          <cell r="R5529">
            <v>-5724</v>
          </cell>
        </row>
        <row r="5530">
          <cell r="E5530" t="str">
            <v>SLT0010687</v>
          </cell>
          <cell r="F5530" t="str">
            <v>副驾调角器左侧上连接板</v>
          </cell>
          <cell r="G5530" t="str">
            <v>统帅1880</v>
          </cell>
          <cell r="H5530" t="str">
            <v>EA</v>
          </cell>
          <cell r="I5530">
            <v>45</v>
          </cell>
          <cell r="J5530">
            <v>2.9179495263000002</v>
          </cell>
          <cell r="K5530">
            <v>3.1621000000000001</v>
          </cell>
          <cell r="L5530">
            <v>131.30772868349999</v>
          </cell>
          <cell r="M5530">
            <v>600</v>
          </cell>
          <cell r="N5530">
            <v>3.0159381752000001</v>
          </cell>
          <cell r="O5530">
            <v>3.1621000000000001</v>
          </cell>
          <cell r="P5530">
            <v>-0.14616182480000001</v>
          </cell>
          <cell r="Q5530">
            <v>1809.5629051200001</v>
          </cell>
          <cell r="R5530">
            <v>-526</v>
          </cell>
        </row>
        <row r="5531">
          <cell r="E5531" t="str">
            <v>SLT0010688</v>
          </cell>
          <cell r="F5531" t="str">
            <v>副驾调角器右侧上连接板</v>
          </cell>
          <cell r="G5531" t="str">
            <v>统帅1880</v>
          </cell>
          <cell r="H5531" t="str">
            <v>EA</v>
          </cell>
          <cell r="I5531">
            <v>45</v>
          </cell>
          <cell r="J5531">
            <v>2.9179495263000002</v>
          </cell>
          <cell r="K5531">
            <v>3.1621000000000001</v>
          </cell>
          <cell r="L5531">
            <v>131.30772868349999</v>
          </cell>
          <cell r="M5531">
            <v>592</v>
          </cell>
          <cell r="N5531">
            <v>3.0159381752000001</v>
          </cell>
          <cell r="O5531">
            <v>3.1621000000000001</v>
          </cell>
          <cell r="P5531">
            <v>-0.14616182480000001</v>
          </cell>
          <cell r="Q5531">
            <v>1785.4353997184</v>
          </cell>
          <cell r="R5531">
            <v>-526</v>
          </cell>
        </row>
        <row r="5532">
          <cell r="E5532" t="str">
            <v>SLT0010713</v>
          </cell>
          <cell r="F5532" t="str">
            <v>驾驶员靠背上骨架焊接总成</v>
          </cell>
          <cell r="G5532" t="str">
            <v>PVC(1880)</v>
          </cell>
          <cell r="H5532" t="str">
            <v>EA</v>
          </cell>
          <cell r="I5532">
            <v>1503</v>
          </cell>
          <cell r="J5532">
            <v>68.1827309321</v>
          </cell>
          <cell r="K5532">
            <v>72.405411848900002</v>
          </cell>
          <cell r="L5532">
            <v>102478.644590946</v>
          </cell>
          <cell r="M5532">
            <v>621</v>
          </cell>
          <cell r="N5532">
            <v>69.125221922400002</v>
          </cell>
          <cell r="O5532">
            <v>72.405411848900002</v>
          </cell>
          <cell r="P5532">
            <v>-3.2801899264999999</v>
          </cell>
          <cell r="Q5532">
            <v>42926.762813810397</v>
          </cell>
          <cell r="R5532">
            <v>0</v>
          </cell>
        </row>
        <row r="5533">
          <cell r="E5533" t="str">
            <v>SLT0010725</v>
          </cell>
          <cell r="F5533" t="str">
            <v>中间靠背左侧装车钣金总成</v>
          </cell>
          <cell r="H5533" t="str">
            <v>EA</v>
          </cell>
          <cell r="I5533">
            <v>794</v>
          </cell>
          <cell r="J5533">
            <v>6.4735459084000002</v>
          </cell>
          <cell r="K5533">
            <v>7.0152000000000001</v>
          </cell>
          <cell r="L5533">
            <v>5139.9954512696004</v>
          </cell>
          <cell r="M5533">
            <v>750</v>
          </cell>
          <cell r="N5533">
            <v>6.6909362406000001</v>
          </cell>
          <cell r="O5533">
            <v>7.0152000000000001</v>
          </cell>
          <cell r="P5533">
            <v>-0.32426375940000002</v>
          </cell>
          <cell r="Q5533">
            <v>5018.20218045</v>
          </cell>
          <cell r="R5533">
            <v>-836</v>
          </cell>
        </row>
        <row r="5534">
          <cell r="E5534" t="str">
            <v>SLT0010753</v>
          </cell>
          <cell r="F5534" t="str">
            <v>驾驶员靠背网簧</v>
          </cell>
          <cell r="G5534" t="str">
            <v>欧马可升级</v>
          </cell>
          <cell r="H5534" t="str">
            <v>EA</v>
          </cell>
          <cell r="I5534">
            <v>8583</v>
          </cell>
          <cell r="J5534">
            <v>0</v>
          </cell>
          <cell r="K5534">
            <v>0</v>
          </cell>
          <cell r="L5534">
            <v>0</v>
          </cell>
          <cell r="M5534">
            <v>0</v>
          </cell>
          <cell r="N5534">
            <v>0</v>
          </cell>
          <cell r="O5534">
            <v>0</v>
          </cell>
          <cell r="P5534">
            <v>0</v>
          </cell>
          <cell r="Q5534">
            <v>0</v>
          </cell>
          <cell r="R5534">
            <v>-1302</v>
          </cell>
        </row>
        <row r="5535">
          <cell r="E5535" t="str">
            <v>SLT0010754</v>
          </cell>
          <cell r="F5535" t="str">
            <v>驾驶员靠背网簧固定钣金</v>
          </cell>
          <cell r="G5535" t="str">
            <v>欧马可升级</v>
          </cell>
          <cell r="H5535" t="str">
            <v>EA</v>
          </cell>
          <cell r="I5535">
            <v>1828</v>
          </cell>
          <cell r="J5535">
            <v>9.2278849999999999E-3</v>
          </cell>
          <cell r="K5535">
            <v>0.01</v>
          </cell>
          <cell r="L5535">
            <v>16.868573779999998</v>
          </cell>
          <cell r="M5535">
            <v>2000</v>
          </cell>
          <cell r="N5535">
            <v>9.5377698E-3</v>
          </cell>
          <cell r="O5535">
            <v>0.01</v>
          </cell>
          <cell r="P5535">
            <v>-4.6223020000000001E-4</v>
          </cell>
          <cell r="Q5535">
            <v>19.075539599999999</v>
          </cell>
          <cell r="R5535">
            <v>-2604</v>
          </cell>
        </row>
        <row r="5536">
          <cell r="E5536" t="str">
            <v>SLT0010827</v>
          </cell>
          <cell r="F5536" t="str">
            <v>底座模块化总成</v>
          </cell>
          <cell r="G5536" t="str">
            <v>一汽轻卡减震</v>
          </cell>
          <cell r="H5536" t="str">
            <v>EA</v>
          </cell>
          <cell r="I5536">
            <v>4592</v>
          </cell>
          <cell r="J5536">
            <v>480.58596095370001</v>
          </cell>
          <cell r="K5536">
            <v>507.15638941010002</v>
          </cell>
          <cell r="L5536">
            <v>2206850.73269939</v>
          </cell>
          <cell r="M5536">
            <v>780</v>
          </cell>
          <cell r="N5536">
            <v>500.00086144540001</v>
          </cell>
          <cell r="O5536">
            <v>507.15638941010002</v>
          </cell>
          <cell r="P5536">
            <v>-7.1555279647000001</v>
          </cell>
          <cell r="Q5536">
            <v>390000.67192741198</v>
          </cell>
          <cell r="R5536">
            <v>0</v>
          </cell>
        </row>
        <row r="5537">
          <cell r="E5537" t="str">
            <v>SLT0010852</v>
          </cell>
          <cell r="F5537" t="str">
            <v>橡胶防护圈</v>
          </cell>
          <cell r="G5537" t="str">
            <v>轻卡减震</v>
          </cell>
          <cell r="H5537" t="str">
            <v>EA</v>
          </cell>
          <cell r="I5537">
            <v>579</v>
          </cell>
          <cell r="J5537">
            <v>0.27683655099999999</v>
          </cell>
          <cell r="K5537">
            <v>0.3</v>
          </cell>
          <cell r="L5537">
            <v>160.28836302900001</v>
          </cell>
          <cell r="M5537">
            <v>1081</v>
          </cell>
          <cell r="N5537">
            <v>0.28613309269999998</v>
          </cell>
          <cell r="O5537">
            <v>0.3</v>
          </cell>
          <cell r="P5537">
            <v>-1.38669073E-2</v>
          </cell>
          <cell r="Q5537">
            <v>309.30987320870003</v>
          </cell>
          <cell r="R5537">
            <v>-1633</v>
          </cell>
        </row>
        <row r="5538">
          <cell r="E5538" t="str">
            <v>SLT0010875</v>
          </cell>
          <cell r="F5538" t="str">
            <v>背骨架焊接总成</v>
          </cell>
          <cell r="G5538" t="str">
            <v>欧马可升级基础款 标配</v>
          </cell>
          <cell r="H5538" t="str">
            <v>EA</v>
          </cell>
          <cell r="I5538">
            <v>980</v>
          </cell>
          <cell r="J5538">
            <v>103.96988152519999</v>
          </cell>
          <cell r="K5538">
            <v>112.3309653634</v>
          </cell>
          <cell r="L5538">
            <v>101890.48389469599</v>
          </cell>
          <cell r="M5538">
            <v>269</v>
          </cell>
          <cell r="N5538">
            <v>109.4204771559</v>
          </cell>
          <cell r="O5538">
            <v>112.3309653634</v>
          </cell>
          <cell r="P5538">
            <v>-2.9104882074999998</v>
          </cell>
          <cell r="Q5538">
            <v>29434.1083549371</v>
          </cell>
          <cell r="R5538">
            <v>0</v>
          </cell>
        </row>
        <row r="5539">
          <cell r="E5539" t="str">
            <v>SLT0010876</v>
          </cell>
          <cell r="F5539" t="str">
            <v>二级调节左侧上连接板焊接</v>
          </cell>
          <cell r="G5539" t="str">
            <v>欧马可升级</v>
          </cell>
          <cell r="H5539" t="str">
            <v>EA</v>
          </cell>
          <cell r="I5539">
            <v>650</v>
          </cell>
          <cell r="J5539">
            <v>3.1374809111999999</v>
          </cell>
          <cell r="K5539">
            <v>3.4</v>
          </cell>
          <cell r="L5539">
            <v>2039.3625922799999</v>
          </cell>
          <cell r="M5539">
            <v>747</v>
          </cell>
          <cell r="N5539">
            <v>3.2428417177000002</v>
          </cell>
          <cell r="O5539">
            <v>3.4</v>
          </cell>
          <cell r="P5539">
            <v>-0.15715828230000001</v>
          </cell>
          <cell r="Q5539">
            <v>2422.4027631219001</v>
          </cell>
          <cell r="R5539">
            <v>-518</v>
          </cell>
        </row>
        <row r="5540">
          <cell r="E5540" t="str">
            <v>SLT0010877</v>
          </cell>
          <cell r="F5540" t="str">
            <v>一级调节左旁接板焊接总成</v>
          </cell>
          <cell r="G5540" t="str">
            <v>基础款欧马可升级</v>
          </cell>
          <cell r="H5540" t="str">
            <v>EA</v>
          </cell>
          <cell r="I5540">
            <v>1608</v>
          </cell>
          <cell r="J5540">
            <v>6.1826829721000003</v>
          </cell>
          <cell r="K5540">
            <v>6.7</v>
          </cell>
          <cell r="L5540">
            <v>9941.7542191367993</v>
          </cell>
          <cell r="M5540">
            <v>0</v>
          </cell>
          <cell r="N5540">
            <v>6.3903057379000003</v>
          </cell>
          <cell r="O5540">
            <v>6.7</v>
          </cell>
          <cell r="P5540">
            <v>-0.30969426210000001</v>
          </cell>
          <cell r="Q5540">
            <v>0</v>
          </cell>
          <cell r="R5540">
            <v>-269</v>
          </cell>
        </row>
        <row r="5541">
          <cell r="E5541" t="str">
            <v>SLT0010880</v>
          </cell>
          <cell r="F5541" t="str">
            <v>靠背下横管焊接总成</v>
          </cell>
          <cell r="G5541" t="str">
            <v>欧马可升级</v>
          </cell>
          <cell r="H5541" t="str">
            <v>EA</v>
          </cell>
          <cell r="I5541">
            <v>262</v>
          </cell>
          <cell r="J5541">
            <v>7.0798179550000002</v>
          </cell>
          <cell r="K5541">
            <v>7.6722000000000001</v>
          </cell>
          <cell r="L5541">
            <v>1854.91230421</v>
          </cell>
          <cell r="M5541">
            <v>0</v>
          </cell>
          <cell r="N5541">
            <v>7.3175677136999999</v>
          </cell>
          <cell r="O5541">
            <v>7.6722000000000001</v>
          </cell>
          <cell r="P5541">
            <v>-0.35463228629999999</v>
          </cell>
          <cell r="Q5541">
            <v>0</v>
          </cell>
          <cell r="R5541">
            <v>-235.9504</v>
          </cell>
        </row>
        <row r="5542">
          <cell r="E5542" t="str">
            <v>SLT0010882</v>
          </cell>
          <cell r="F5542" t="str">
            <v>主驾靠背侧翼支撑钢丝</v>
          </cell>
          <cell r="G5542" t="str">
            <v>欧马可升级</v>
          </cell>
          <cell r="H5542" t="str">
            <v>EA</v>
          </cell>
          <cell r="I5542">
            <v>28</v>
          </cell>
          <cell r="J5542">
            <v>0.86889765470000002</v>
          </cell>
          <cell r="K5542">
            <v>0.94159999999999999</v>
          </cell>
          <cell r="L5542">
            <v>24.329134331599999</v>
          </cell>
          <cell r="M5542">
            <v>600</v>
          </cell>
          <cell r="N5542">
            <v>0.89807640040000003</v>
          </cell>
          <cell r="O5542">
            <v>0.94159999999999999</v>
          </cell>
          <cell r="P5542">
            <v>-4.3523599599999997E-2</v>
          </cell>
          <cell r="Q5542">
            <v>538.84584024000003</v>
          </cell>
          <cell r="R5542">
            <v>-520.52</v>
          </cell>
        </row>
        <row r="5543">
          <cell r="E5543" t="str">
            <v>SLT0010885</v>
          </cell>
          <cell r="F5543" t="str">
            <v>主驾背板支撑钢丝A</v>
          </cell>
          <cell r="G5543" t="str">
            <v>欧马可升级</v>
          </cell>
          <cell r="H5543" t="str">
            <v>EA</v>
          </cell>
          <cell r="I5543">
            <v>307</v>
          </cell>
          <cell r="J5543">
            <v>0.53669379350000002</v>
          </cell>
          <cell r="K5543">
            <v>0.58160000000000001</v>
          </cell>
          <cell r="L5543">
            <v>164.7649946045</v>
          </cell>
          <cell r="M5543">
            <v>1180</v>
          </cell>
          <cell r="N5543">
            <v>0.58160000000000001</v>
          </cell>
          <cell r="O5543">
            <v>0.58160000000000001</v>
          </cell>
          <cell r="P5543">
            <v>0</v>
          </cell>
          <cell r="Q5543">
            <v>686.28800000000001</v>
          </cell>
          <cell r="R5543">
            <v>-1487</v>
          </cell>
        </row>
        <row r="5544">
          <cell r="E5544" t="str">
            <v>SLT0010886</v>
          </cell>
          <cell r="F5544" t="str">
            <v>驾驶员调角器芯盘连动杆</v>
          </cell>
          <cell r="G5544" t="str">
            <v>欧马可升级</v>
          </cell>
          <cell r="H5544" t="str">
            <v>EA</v>
          </cell>
          <cell r="I5544">
            <v>80</v>
          </cell>
          <cell r="J5544">
            <v>2.9529232105999998</v>
          </cell>
          <cell r="K5544">
            <v>3.2</v>
          </cell>
          <cell r="L5544">
            <v>236.23385684799999</v>
          </cell>
          <cell r="M5544">
            <v>447</v>
          </cell>
          <cell r="N5544">
            <v>4.1966186934999996</v>
          </cell>
          <cell r="O5544">
            <v>3.2</v>
          </cell>
          <cell r="P5544">
            <v>0.99661869349999999</v>
          </cell>
          <cell r="Q5544">
            <v>1875.8885559944999</v>
          </cell>
          <cell r="R5544">
            <v>-518</v>
          </cell>
        </row>
        <row r="5545">
          <cell r="E5545" t="str">
            <v>SLT0010887</v>
          </cell>
          <cell r="F5545" t="str">
            <v>面套卡接钢丝</v>
          </cell>
          <cell r="G5545" t="str">
            <v>欧马可升级</v>
          </cell>
          <cell r="H5545" t="str">
            <v>EA</v>
          </cell>
          <cell r="I5545">
            <v>209</v>
          </cell>
          <cell r="J5545">
            <v>0.42005332670000001</v>
          </cell>
          <cell r="K5545">
            <v>0.45519999999999999</v>
          </cell>
          <cell r="L5545">
            <v>87.7911452803</v>
          </cell>
          <cell r="M5545">
            <v>320</v>
          </cell>
          <cell r="N5545">
            <v>0.43415927939999999</v>
          </cell>
          <cell r="O5545">
            <v>0.45519999999999999</v>
          </cell>
          <cell r="P5545">
            <v>-2.10407206E-2</v>
          </cell>
          <cell r="Q5545">
            <v>138.93096940800001</v>
          </cell>
          <cell r="R5545">
            <v>-518</v>
          </cell>
        </row>
        <row r="5546">
          <cell r="E5546" t="str">
            <v>SLT0010889</v>
          </cell>
          <cell r="F5546" t="str">
            <v>靠背锁付阶梯螺栓</v>
          </cell>
          <cell r="G5546" t="str">
            <v>欧马可升级</v>
          </cell>
          <cell r="H5546" t="str">
            <v>EA</v>
          </cell>
          <cell r="I5546">
            <v>1892.9999990399999</v>
          </cell>
          <cell r="J5546">
            <v>0.72005186909999996</v>
          </cell>
          <cell r="K5546">
            <v>0.78029999999999999</v>
          </cell>
          <cell r="L5546">
            <v>1363.0581875150999</v>
          </cell>
          <cell r="M5546">
            <v>2879</v>
          </cell>
          <cell r="N5546">
            <v>0.74423217419999999</v>
          </cell>
          <cell r="O5546">
            <v>0.78029999999999999</v>
          </cell>
          <cell r="P5546">
            <v>-3.6067825800000002E-2</v>
          </cell>
          <cell r="Q5546">
            <v>2142.6444295217998</v>
          </cell>
          <cell r="R5546">
            <v>-518</v>
          </cell>
        </row>
        <row r="5547">
          <cell r="E5547" t="str">
            <v>SLT0010890</v>
          </cell>
          <cell r="F5547" t="str">
            <v>二级调节调角器总成</v>
          </cell>
          <cell r="G5547" t="str">
            <v>欧马可升级</v>
          </cell>
          <cell r="H5547" t="str">
            <v>EA</v>
          </cell>
          <cell r="I5547">
            <v>155</v>
          </cell>
          <cell r="J5547">
            <v>13.3804332978</v>
          </cell>
          <cell r="K5547">
            <v>14.5</v>
          </cell>
          <cell r="L5547">
            <v>2073.9671611590002</v>
          </cell>
          <cell r="M5547">
            <v>394</v>
          </cell>
          <cell r="N5547">
            <v>13.829766149099999</v>
          </cell>
          <cell r="O5547">
            <v>14.5</v>
          </cell>
          <cell r="P5547">
            <v>-0.67023385089999998</v>
          </cell>
          <cell r="Q5547">
            <v>5448.9278627453996</v>
          </cell>
          <cell r="R5547">
            <v>-528</v>
          </cell>
        </row>
        <row r="5548">
          <cell r="E5548" t="str">
            <v>SLT0010891</v>
          </cell>
          <cell r="F5548" t="str">
            <v>二级调节解锁手柄</v>
          </cell>
          <cell r="G5548" t="str">
            <v>欧马可升级</v>
          </cell>
          <cell r="H5548" t="str">
            <v>EA</v>
          </cell>
          <cell r="I5548">
            <v>679</v>
          </cell>
          <cell r="J5548">
            <v>0.2030134707</v>
          </cell>
          <cell r="K5548">
            <v>0.22</v>
          </cell>
          <cell r="L5548">
            <v>137.84614660529999</v>
          </cell>
          <cell r="M5548">
            <v>0</v>
          </cell>
          <cell r="N5548">
            <v>0.2098309347</v>
          </cell>
          <cell r="O5548">
            <v>0.22</v>
          </cell>
          <cell r="P5548">
            <v>-1.01690653E-2</v>
          </cell>
          <cell r="Q5548">
            <v>0</v>
          </cell>
          <cell r="R5548">
            <v>-518</v>
          </cell>
        </row>
        <row r="5549">
          <cell r="E5549" t="str">
            <v>SLT0010896</v>
          </cell>
          <cell r="F5549" t="str">
            <v>一级调节调角器总成LH</v>
          </cell>
          <cell r="G5549" t="str">
            <v>欧马可升级</v>
          </cell>
          <cell r="H5549" t="str">
            <v>EA</v>
          </cell>
          <cell r="I5549">
            <v>123</v>
          </cell>
          <cell r="J5549">
            <v>14.764616052799999</v>
          </cell>
          <cell r="K5549">
            <v>16</v>
          </cell>
          <cell r="L5549">
            <v>1816.0477744944001</v>
          </cell>
          <cell r="M5549">
            <v>458</v>
          </cell>
          <cell r="N5549">
            <v>15.8326977983</v>
          </cell>
          <cell r="O5549">
            <v>16</v>
          </cell>
          <cell r="P5549">
            <v>-0.16730220169999999</v>
          </cell>
          <cell r="Q5549">
            <v>7251.3755916214004</v>
          </cell>
          <cell r="R5549">
            <v>-528</v>
          </cell>
        </row>
        <row r="5550">
          <cell r="E5550" t="str">
            <v>SLT0010897</v>
          </cell>
          <cell r="F5550" t="str">
            <v>卷簧限位支架焊接总成</v>
          </cell>
          <cell r="G5550" t="str">
            <v>欧马可升级</v>
          </cell>
          <cell r="H5550" t="str">
            <v>EA</v>
          </cell>
          <cell r="I5550">
            <v>441</v>
          </cell>
          <cell r="J5550">
            <v>4.7985002172</v>
          </cell>
          <cell r="K5550">
            <v>5.2</v>
          </cell>
          <cell r="L5550">
            <v>2116.1385957851999</v>
          </cell>
          <cell r="M5550">
            <v>400</v>
          </cell>
          <cell r="N5550">
            <v>4.9596402741999999</v>
          </cell>
          <cell r="O5550">
            <v>5.2</v>
          </cell>
          <cell r="P5550">
            <v>-0.24035972580000001</v>
          </cell>
          <cell r="Q5550">
            <v>1983.8561096799999</v>
          </cell>
          <cell r="R5550">
            <v>-518</v>
          </cell>
        </row>
        <row r="5551">
          <cell r="E5551" t="str">
            <v>SLT0010899</v>
          </cell>
          <cell r="F5551" t="str">
            <v>一级调节上连接板铆接总成</v>
          </cell>
          <cell r="G5551" t="str">
            <v>欧马可升级</v>
          </cell>
          <cell r="H5551" t="str">
            <v>EA</v>
          </cell>
          <cell r="I5551">
            <v>2362</v>
          </cell>
          <cell r="J5551">
            <v>3.5988751629000002</v>
          </cell>
          <cell r="K5551">
            <v>3.9</v>
          </cell>
          <cell r="L5551">
            <v>8500.5431347697995</v>
          </cell>
          <cell r="M5551">
            <v>0</v>
          </cell>
          <cell r="N5551">
            <v>3.7197302055999999</v>
          </cell>
          <cell r="O5551">
            <v>3.9</v>
          </cell>
          <cell r="P5551">
            <v>-0.18026979439999999</v>
          </cell>
          <cell r="Q5551">
            <v>0</v>
          </cell>
          <cell r="R5551">
            <v>-518</v>
          </cell>
        </row>
        <row r="5552">
          <cell r="E5552" t="str">
            <v>SLT0010900</v>
          </cell>
          <cell r="F5552" t="str">
            <v>一级调节调角器总成RH</v>
          </cell>
          <cell r="G5552" t="str">
            <v>欧马可升级</v>
          </cell>
          <cell r="H5552" t="str">
            <v>EA</v>
          </cell>
          <cell r="I5552">
            <v>187</v>
          </cell>
          <cell r="J5552">
            <v>13.3804332978</v>
          </cell>
          <cell r="K5552">
            <v>14.5</v>
          </cell>
          <cell r="L5552">
            <v>2502.1410266886</v>
          </cell>
          <cell r="M5552">
            <v>426</v>
          </cell>
          <cell r="N5552">
            <v>13.829766149099999</v>
          </cell>
          <cell r="O5552">
            <v>14.5</v>
          </cell>
          <cell r="P5552">
            <v>-0.67023385089999998</v>
          </cell>
          <cell r="Q5552">
            <v>5891.4803795165999</v>
          </cell>
          <cell r="R5552">
            <v>-528</v>
          </cell>
        </row>
        <row r="5553">
          <cell r="E5553" t="str">
            <v>SLT0010901</v>
          </cell>
          <cell r="F5553" t="str">
            <v>一级调节右旁接板焊接总成</v>
          </cell>
          <cell r="G5553" t="str">
            <v>基础款欧马可升级</v>
          </cell>
          <cell r="H5553" t="str">
            <v>EA</v>
          </cell>
          <cell r="I5553">
            <v>971</v>
          </cell>
          <cell r="J5553">
            <v>3.8757117138999999</v>
          </cell>
          <cell r="K5553">
            <v>4.2</v>
          </cell>
          <cell r="L5553">
            <v>3763.3160741969</v>
          </cell>
          <cell r="M5553">
            <v>0</v>
          </cell>
          <cell r="N5553">
            <v>4.0058632984000004</v>
          </cell>
          <cell r="O5553">
            <v>4.2</v>
          </cell>
          <cell r="P5553">
            <v>-0.19413670159999999</v>
          </cell>
          <cell r="Q5553">
            <v>0</v>
          </cell>
          <cell r="R5553">
            <v>-269</v>
          </cell>
        </row>
        <row r="5554">
          <cell r="E5554" t="str">
            <v>SLT0010903</v>
          </cell>
          <cell r="F5554" t="str">
            <v>衬套</v>
          </cell>
          <cell r="G5554" t="str">
            <v>φ10</v>
          </cell>
          <cell r="H5554" t="str">
            <v>EA</v>
          </cell>
          <cell r="I5554">
            <v>3430</v>
          </cell>
          <cell r="J5554">
            <v>0</v>
          </cell>
          <cell r="K5554">
            <v>0</v>
          </cell>
          <cell r="L5554">
            <v>0</v>
          </cell>
          <cell r="M5554">
            <v>0</v>
          </cell>
          <cell r="N5554">
            <v>0</v>
          </cell>
          <cell r="O5554">
            <v>0</v>
          </cell>
          <cell r="P5554">
            <v>0</v>
          </cell>
          <cell r="Q5554">
            <v>0</v>
          </cell>
          <cell r="R5554">
            <v>0</v>
          </cell>
        </row>
        <row r="5555">
          <cell r="E5555" t="str">
            <v>SLT0010905</v>
          </cell>
          <cell r="F5555" t="str">
            <v>二级调节上连接板点焊总成</v>
          </cell>
          <cell r="G5555" t="str">
            <v>欧马可升级</v>
          </cell>
          <cell r="H5555" t="str">
            <v>EA</v>
          </cell>
          <cell r="I5555">
            <v>29</v>
          </cell>
          <cell r="J5555">
            <v>2.9806068657</v>
          </cell>
          <cell r="K5555">
            <v>3.23</v>
          </cell>
          <cell r="L5555">
            <v>86.437599105299995</v>
          </cell>
          <cell r="M5555">
            <v>787</v>
          </cell>
          <cell r="N5555">
            <v>3.0806996317999999</v>
          </cell>
          <cell r="O5555">
            <v>3.23</v>
          </cell>
          <cell r="P5555">
            <v>-0.14930036820000001</v>
          </cell>
          <cell r="Q5555">
            <v>2424.5106102266</v>
          </cell>
          <cell r="R5555">
            <v>-518</v>
          </cell>
        </row>
        <row r="5556">
          <cell r="E5556" t="str">
            <v>SLT0010908</v>
          </cell>
          <cell r="F5556" t="str">
            <v>扶手支架总成</v>
          </cell>
          <cell r="G5556" t="str">
            <v>欧马可升级</v>
          </cell>
          <cell r="H5556" t="str">
            <v>EA</v>
          </cell>
          <cell r="I5556">
            <v>669</v>
          </cell>
          <cell r="J5556">
            <v>1.5410568005</v>
          </cell>
          <cell r="K5556">
            <v>1.67</v>
          </cell>
          <cell r="L5556">
            <v>1030.9669995345</v>
          </cell>
          <cell r="M5556">
            <v>0</v>
          </cell>
          <cell r="N5556">
            <v>1.5928075496</v>
          </cell>
          <cell r="O5556">
            <v>1.67</v>
          </cell>
          <cell r="P5556">
            <v>-7.7192450400000001E-2</v>
          </cell>
          <cell r="Q5556">
            <v>0</v>
          </cell>
          <cell r="R5556">
            <v>-518</v>
          </cell>
        </row>
        <row r="5557">
          <cell r="E5557" t="str">
            <v>SLT0010913</v>
          </cell>
          <cell r="F5557" t="str">
            <v>主驾靠背弯管</v>
          </cell>
          <cell r="G5557" t="str">
            <v>欧马可升级</v>
          </cell>
          <cell r="H5557" t="str">
            <v>EA</v>
          </cell>
          <cell r="I5557">
            <v>777</v>
          </cell>
          <cell r="J5557">
            <v>8.0334230706999996</v>
          </cell>
          <cell r="K5557">
            <v>8.5814496165000005</v>
          </cell>
          <cell r="L5557">
            <v>6241.9697259339</v>
          </cell>
          <cell r="M5557">
            <v>500</v>
          </cell>
          <cell r="N5557">
            <v>6.6537141405</v>
          </cell>
          <cell r="O5557">
            <v>8.5814496165000005</v>
          </cell>
          <cell r="P5557">
            <v>-1.9277354760000001</v>
          </cell>
          <cell r="Q5557">
            <v>3326.8570702500001</v>
          </cell>
          <cell r="R5557">
            <v>-518</v>
          </cell>
        </row>
        <row r="5558">
          <cell r="E5558" t="str">
            <v>SLT0010920</v>
          </cell>
          <cell r="F5558" t="str">
            <v>肩部前支撑钢丝</v>
          </cell>
          <cell r="G5558" t="str">
            <v>欧马可升级</v>
          </cell>
          <cell r="H5558" t="str">
            <v>EA</v>
          </cell>
          <cell r="I5558">
            <v>1218</v>
          </cell>
          <cell r="J5558">
            <v>0.55574014819999995</v>
          </cell>
          <cell r="K5558">
            <v>0.60224</v>
          </cell>
          <cell r="L5558">
            <v>676.89150050759997</v>
          </cell>
          <cell r="M5558">
            <v>1100</v>
          </cell>
          <cell r="N5558">
            <v>0.57440264590000001</v>
          </cell>
          <cell r="O5558">
            <v>0.60224</v>
          </cell>
          <cell r="P5558">
            <v>-2.78373541E-2</v>
          </cell>
          <cell r="Q5558">
            <v>631.84291049000001</v>
          </cell>
          <cell r="R5558">
            <v>-1800</v>
          </cell>
        </row>
        <row r="5559">
          <cell r="E5559" t="str">
            <v>SLT0010921</v>
          </cell>
          <cell r="F5559" t="str">
            <v>肩部后支撑钢丝</v>
          </cell>
          <cell r="G5559" t="str">
            <v>欧马可升级</v>
          </cell>
          <cell r="H5559" t="str">
            <v>EA</v>
          </cell>
          <cell r="I5559">
            <v>818</v>
          </cell>
          <cell r="J5559">
            <v>0.4621324825</v>
          </cell>
          <cell r="K5559">
            <v>0.50080000000000002</v>
          </cell>
          <cell r="L5559">
            <v>378.02437068500001</v>
          </cell>
          <cell r="M5559">
            <v>1200</v>
          </cell>
          <cell r="N5559">
            <v>0.47765150950000002</v>
          </cell>
          <cell r="O5559">
            <v>0.50080000000000002</v>
          </cell>
          <cell r="P5559">
            <v>-2.31484905E-2</v>
          </cell>
          <cell r="Q5559">
            <v>573.18181140000002</v>
          </cell>
          <cell r="R5559">
            <v>-1800</v>
          </cell>
        </row>
        <row r="5560">
          <cell r="E5560" t="str">
            <v>SLT0010939</v>
          </cell>
          <cell r="F5560" t="str">
            <v>座垫骨架焊接总成</v>
          </cell>
          <cell r="G5560" t="str">
            <v>欧马可升级 非通风</v>
          </cell>
          <cell r="H5560" t="str">
            <v>EA</v>
          </cell>
          <cell r="I5560">
            <v>200</v>
          </cell>
          <cell r="J5560">
            <v>26.6881508616</v>
          </cell>
          <cell r="K5560">
            <v>28.921199999999999</v>
          </cell>
          <cell r="L5560">
            <v>5337.6301723200004</v>
          </cell>
          <cell r="M5560">
            <v>0</v>
          </cell>
          <cell r="N5560">
            <v>28.921199999999999</v>
          </cell>
          <cell r="O5560">
            <v>28.921199999999999</v>
          </cell>
          <cell r="P5560">
            <v>0</v>
          </cell>
          <cell r="Q5560">
            <v>0</v>
          </cell>
          <cell r="R5560">
            <v>-200</v>
          </cell>
        </row>
        <row r="5561">
          <cell r="E5561" t="str">
            <v>SLT0010949</v>
          </cell>
          <cell r="F5561" t="str">
            <v>座垫骨架电泳总成</v>
          </cell>
          <cell r="G5561" t="str">
            <v>基础款欧马可 非通风</v>
          </cell>
          <cell r="H5561" t="str">
            <v>EA</v>
          </cell>
          <cell r="I5561">
            <v>1335</v>
          </cell>
          <cell r="J5561">
            <v>27.728912407700001</v>
          </cell>
          <cell r="K5561">
            <v>29.914971974499998</v>
          </cell>
          <cell r="L5561">
            <v>37018.098064279497</v>
          </cell>
          <cell r="M5561">
            <v>200</v>
          </cell>
          <cell r="N5561">
            <v>29.031208278299999</v>
          </cell>
          <cell r="O5561">
            <v>29.914971974499998</v>
          </cell>
          <cell r="P5561">
            <v>-0.88376369619999995</v>
          </cell>
          <cell r="Q5561">
            <v>5806.2416556600001</v>
          </cell>
          <cell r="R5561">
            <v>0</v>
          </cell>
        </row>
        <row r="5562">
          <cell r="E5562" t="str">
            <v>SLT0010955</v>
          </cell>
          <cell r="F5562" t="str">
            <v>驾驶员座垫前固定支架</v>
          </cell>
          <cell r="G5562" t="str">
            <v>欧马可升级</v>
          </cell>
          <cell r="H5562" t="str">
            <v>EA</v>
          </cell>
          <cell r="I5562">
            <v>64</v>
          </cell>
          <cell r="J5562">
            <v>0</v>
          </cell>
          <cell r="K5562">
            <v>0</v>
          </cell>
          <cell r="L5562">
            <v>0</v>
          </cell>
          <cell r="M5562">
            <v>1000</v>
          </cell>
          <cell r="N5562">
            <v>0</v>
          </cell>
          <cell r="O5562">
            <v>0</v>
          </cell>
          <cell r="P5562">
            <v>0</v>
          </cell>
          <cell r="Q5562">
            <v>0</v>
          </cell>
          <cell r="R5562">
            <v>-122</v>
          </cell>
        </row>
        <row r="5563">
          <cell r="E5563" t="str">
            <v>SLT0010956</v>
          </cell>
          <cell r="F5563" t="str">
            <v>驾驶员座垫固定支架RH</v>
          </cell>
          <cell r="G5563" t="str">
            <v>欧马可升级</v>
          </cell>
          <cell r="H5563" t="str">
            <v>EA</v>
          </cell>
          <cell r="I5563">
            <v>230</v>
          </cell>
          <cell r="J5563">
            <v>0</v>
          </cell>
          <cell r="K5563">
            <v>0</v>
          </cell>
          <cell r="L5563">
            <v>0</v>
          </cell>
          <cell r="M5563">
            <v>1000</v>
          </cell>
          <cell r="N5563">
            <v>0</v>
          </cell>
          <cell r="O5563">
            <v>0</v>
          </cell>
          <cell r="P5563">
            <v>0</v>
          </cell>
          <cell r="Q5563">
            <v>0</v>
          </cell>
          <cell r="R5563">
            <v>-61</v>
          </cell>
        </row>
        <row r="5564">
          <cell r="E5564" t="str">
            <v>SLT0010958</v>
          </cell>
          <cell r="F5564" t="str">
            <v>驾驶员座垫固定支架LH</v>
          </cell>
          <cell r="G5564" t="str">
            <v>欧马可升级</v>
          </cell>
          <cell r="H5564" t="str">
            <v>EA</v>
          </cell>
          <cell r="I5564">
            <v>30</v>
          </cell>
          <cell r="J5564">
            <v>1.2919039046</v>
          </cell>
          <cell r="K5564">
            <v>1.4</v>
          </cell>
          <cell r="L5564">
            <v>38.757117137999998</v>
          </cell>
          <cell r="M5564">
            <v>300</v>
          </cell>
          <cell r="N5564">
            <v>1.3352877661</v>
          </cell>
          <cell r="O5564">
            <v>1.4</v>
          </cell>
          <cell r="P5564">
            <v>-6.4712233899999999E-2</v>
          </cell>
          <cell r="Q5564">
            <v>400.58632983000001</v>
          </cell>
          <cell r="R5564">
            <v>-61</v>
          </cell>
        </row>
        <row r="5565">
          <cell r="E5565" t="str">
            <v>SLT0010959</v>
          </cell>
          <cell r="F5565" t="str">
            <v>护盖挂接片</v>
          </cell>
          <cell r="G5565" t="str">
            <v>欧马可升级</v>
          </cell>
          <cell r="H5565" t="str">
            <v>EA</v>
          </cell>
          <cell r="I5565">
            <v>119</v>
          </cell>
          <cell r="J5565">
            <v>0</v>
          </cell>
          <cell r="K5565">
            <v>0</v>
          </cell>
          <cell r="L5565">
            <v>0</v>
          </cell>
          <cell r="M5565">
            <v>300</v>
          </cell>
          <cell r="N5565">
            <v>0</v>
          </cell>
          <cell r="O5565">
            <v>0</v>
          </cell>
          <cell r="P5565">
            <v>0</v>
          </cell>
          <cell r="Q5565">
            <v>0</v>
          </cell>
          <cell r="R5565">
            <v>-61</v>
          </cell>
        </row>
        <row r="5566">
          <cell r="E5566" t="str">
            <v>SLT0010995</v>
          </cell>
          <cell r="F5566" t="str">
            <v>背骨架焊接总成</v>
          </cell>
          <cell r="G5566" t="str">
            <v>欧马可升级基础款通风</v>
          </cell>
          <cell r="H5566" t="str">
            <v>EA</v>
          </cell>
          <cell r="I5566">
            <v>43</v>
          </cell>
          <cell r="J5566">
            <v>105.12355171199999</v>
          </cell>
          <cell r="K5566">
            <v>113.5811653634</v>
          </cell>
          <cell r="L5566">
            <v>4520.3127236159999</v>
          </cell>
          <cell r="M5566">
            <v>0</v>
          </cell>
          <cell r="N5566">
            <v>110.6128891311</v>
          </cell>
          <cell r="O5566">
            <v>113.5811653634</v>
          </cell>
          <cell r="P5566">
            <v>-2.9682762323</v>
          </cell>
          <cell r="Q5566">
            <v>0</v>
          </cell>
          <cell r="R5566">
            <v>0</v>
          </cell>
        </row>
        <row r="5567">
          <cell r="E5567" t="str">
            <v>SLT0010997</v>
          </cell>
          <cell r="F5567" t="str">
            <v>风机固定钢丝A</v>
          </cell>
          <cell r="G5567" t="str">
            <v>欧马可升级</v>
          </cell>
          <cell r="H5567" t="str">
            <v>EA</v>
          </cell>
          <cell r="I5567">
            <v>0</v>
          </cell>
          <cell r="J5567">
            <v>0.32500000000000001</v>
          </cell>
          <cell r="K5567">
            <v>0.32500000000000001</v>
          </cell>
          <cell r="L5567">
            <v>0</v>
          </cell>
          <cell r="M5567">
            <v>200</v>
          </cell>
          <cell r="N5567">
            <v>0.30997751709999999</v>
          </cell>
          <cell r="O5567">
            <v>0.32500000000000001</v>
          </cell>
          <cell r="P5567">
            <v>-1.50224829E-2</v>
          </cell>
          <cell r="Q5567">
            <v>61.995503419999999</v>
          </cell>
          <cell r="R5567">
            <v>-160</v>
          </cell>
        </row>
        <row r="5568">
          <cell r="E5568" t="str">
            <v>SLT0011003</v>
          </cell>
          <cell r="F5568" t="str">
            <v>背板支撑板A</v>
          </cell>
          <cell r="G5568" t="str">
            <v>欧马可升级</v>
          </cell>
          <cell r="H5568" t="str">
            <v>EA</v>
          </cell>
          <cell r="I5568">
            <v>1296</v>
          </cell>
          <cell r="J5568">
            <v>1.3432341287</v>
          </cell>
          <cell r="K5568">
            <v>1.429403344</v>
          </cell>
          <cell r="L5568">
            <v>1740.8314307952</v>
          </cell>
          <cell r="M5568">
            <v>0</v>
          </cell>
          <cell r="N5568">
            <v>1.3879682067000001</v>
          </cell>
          <cell r="O5568">
            <v>1.429403344</v>
          </cell>
          <cell r="P5568">
            <v>-4.1435137300000001E-2</v>
          </cell>
          <cell r="Q5568">
            <v>0</v>
          </cell>
          <cell r="R5568">
            <v>-518</v>
          </cell>
        </row>
        <row r="5569">
          <cell r="E5569" t="str">
            <v>SLT0011004</v>
          </cell>
          <cell r="F5569" t="str">
            <v>背板支撑板B</v>
          </cell>
          <cell r="G5569" t="str">
            <v>欧马可升级</v>
          </cell>
          <cell r="H5569" t="str">
            <v>EA</v>
          </cell>
          <cell r="I5569">
            <v>2603</v>
          </cell>
          <cell r="J5569">
            <v>0.74776321079999997</v>
          </cell>
          <cell r="K5569">
            <v>0.78410822400000002</v>
          </cell>
          <cell r="L5569">
            <v>1946.4276377123999</v>
          </cell>
          <cell r="M5569">
            <v>0</v>
          </cell>
          <cell r="N5569">
            <v>0.77250057859999999</v>
          </cell>
          <cell r="O5569">
            <v>0.78410822400000002</v>
          </cell>
          <cell r="P5569">
            <v>-1.16076454E-2</v>
          </cell>
          <cell r="Q5569">
            <v>0</v>
          </cell>
          <cell r="R5569">
            <v>-518</v>
          </cell>
        </row>
        <row r="5570">
          <cell r="E5570" t="str">
            <v>SLT0011005</v>
          </cell>
          <cell r="F5570" t="str">
            <v>背板支撑板C</v>
          </cell>
          <cell r="G5570" t="str">
            <v>欧马可升级</v>
          </cell>
          <cell r="H5570" t="str">
            <v>EA</v>
          </cell>
          <cell r="I5570">
            <v>1800</v>
          </cell>
          <cell r="J5570">
            <v>0.53323976210000001</v>
          </cell>
          <cell r="K5570">
            <v>0.551635184</v>
          </cell>
          <cell r="L5570">
            <v>959.83157177999999</v>
          </cell>
          <cell r="M5570">
            <v>0</v>
          </cell>
          <cell r="N5570">
            <v>0.55077314560000001</v>
          </cell>
          <cell r="O5570">
            <v>0.551635184</v>
          </cell>
          <cell r="P5570">
            <v>-8.620384E-4</v>
          </cell>
          <cell r="Q5570">
            <v>0</v>
          </cell>
          <cell r="R5570">
            <v>-518</v>
          </cell>
        </row>
        <row r="5571">
          <cell r="E5571" t="str">
            <v>SLT0011006</v>
          </cell>
          <cell r="F5571" t="str">
            <v>背板支撑板D</v>
          </cell>
          <cell r="G5571" t="str">
            <v>欧马可升级</v>
          </cell>
          <cell r="H5571" t="str">
            <v>EA</v>
          </cell>
          <cell r="I5571">
            <v>1800</v>
          </cell>
          <cell r="J5571">
            <v>0.53323976210000001</v>
          </cell>
          <cell r="K5571">
            <v>0.551635184</v>
          </cell>
          <cell r="L5571">
            <v>959.83157177999999</v>
          </cell>
          <cell r="M5571">
            <v>0</v>
          </cell>
          <cell r="N5571">
            <v>0.55077314560000001</v>
          </cell>
          <cell r="O5571">
            <v>0.551635184</v>
          </cell>
          <cell r="P5571">
            <v>-8.620384E-4</v>
          </cell>
          <cell r="Q5571">
            <v>0</v>
          </cell>
          <cell r="R5571">
            <v>-518</v>
          </cell>
        </row>
        <row r="5572">
          <cell r="E5572" t="str">
            <v>SLT0011027</v>
          </cell>
          <cell r="F5572" t="str">
            <v>副驾靠背装配总成</v>
          </cell>
          <cell r="G5572" t="str">
            <v>欧马可升级</v>
          </cell>
          <cell r="H5572" t="str">
            <v>EA</v>
          </cell>
          <cell r="I5572">
            <v>2720</v>
          </cell>
          <cell r="J5572">
            <v>61.784868063200001</v>
          </cell>
          <cell r="K5572">
            <v>65.685199398400002</v>
          </cell>
          <cell r="L5572">
            <v>168054.84113190399</v>
          </cell>
          <cell r="M5572">
            <v>382</v>
          </cell>
          <cell r="N5572">
            <v>56.574717762699997</v>
          </cell>
          <cell r="O5572">
            <v>65.685199398400002</v>
          </cell>
          <cell r="P5572">
            <v>-9.1104816356999994</v>
          </cell>
          <cell r="Q5572">
            <v>21611.542185351402</v>
          </cell>
          <cell r="R5572">
            <v>0</v>
          </cell>
        </row>
        <row r="5573">
          <cell r="E5573" t="str">
            <v>SLT0011028</v>
          </cell>
          <cell r="F5573" t="str">
            <v>副驾靠背左固定板铆接总成</v>
          </cell>
          <cell r="G5573" t="str">
            <v>欧马可升级</v>
          </cell>
          <cell r="H5573" t="str">
            <v>EA</v>
          </cell>
          <cell r="I5573">
            <v>1060</v>
          </cell>
          <cell r="J5573">
            <v>4.5216636662000003</v>
          </cell>
          <cell r="K5573">
            <v>4.9000000000000004</v>
          </cell>
          <cell r="L5573">
            <v>4792.9634861719996</v>
          </cell>
          <cell r="M5573">
            <v>0</v>
          </cell>
          <cell r="N5573">
            <v>4.6735071813999998</v>
          </cell>
          <cell r="O5573">
            <v>4.9000000000000004</v>
          </cell>
          <cell r="P5573">
            <v>-0.22649281860000001</v>
          </cell>
          <cell r="Q5573">
            <v>0</v>
          </cell>
          <cell r="R5573">
            <v>0</v>
          </cell>
        </row>
        <row r="5574">
          <cell r="E5574" t="str">
            <v>SLT0011033</v>
          </cell>
          <cell r="F5574" t="str">
            <v>副驾靠背右侧装车钣金焊接</v>
          </cell>
          <cell r="G5574" t="str">
            <v>欧马可升级</v>
          </cell>
          <cell r="H5574" t="str">
            <v>EA</v>
          </cell>
          <cell r="I5574">
            <v>1148</v>
          </cell>
          <cell r="J5574">
            <v>4.8446396422999998</v>
          </cell>
          <cell r="K5574">
            <v>5.25</v>
          </cell>
          <cell r="L5574">
            <v>5561.6463093603998</v>
          </cell>
          <cell r="M5574">
            <v>0</v>
          </cell>
          <cell r="N5574">
            <v>5.0073291228999999</v>
          </cell>
          <cell r="O5574">
            <v>5.25</v>
          </cell>
          <cell r="P5574">
            <v>-0.24267087709999999</v>
          </cell>
          <cell r="Q5574">
            <v>0</v>
          </cell>
          <cell r="R5574">
            <v>-382</v>
          </cell>
        </row>
        <row r="5575">
          <cell r="E5575" t="str">
            <v>SLT0011037</v>
          </cell>
          <cell r="F5575" t="str">
            <v>副驾靠背管架</v>
          </cell>
          <cell r="G5575" t="str">
            <v>欧马可升级</v>
          </cell>
          <cell r="H5575" t="str">
            <v>EA</v>
          </cell>
          <cell r="I5575">
            <v>756</v>
          </cell>
          <cell r="J5575">
            <v>7.2324437386999998</v>
          </cell>
          <cell r="K5575">
            <v>7.7134507965000001</v>
          </cell>
          <cell r="L5575">
            <v>5467.7274664571996</v>
          </cell>
          <cell r="M5575">
            <v>298</v>
          </cell>
          <cell r="N5575">
            <v>5.9795468968999996</v>
          </cell>
          <cell r="O5575">
            <v>7.7134507965000001</v>
          </cell>
          <cell r="P5575">
            <v>-1.7339038996</v>
          </cell>
          <cell r="Q5575">
            <v>1781.9049752762</v>
          </cell>
          <cell r="R5575">
            <v>-382</v>
          </cell>
        </row>
        <row r="5576">
          <cell r="E5576" t="str">
            <v>SLT0011038</v>
          </cell>
          <cell r="F5576" t="str">
            <v>副驾靠背管架连接管</v>
          </cell>
          <cell r="G5576" t="str">
            <v>欧马可升级</v>
          </cell>
          <cell r="H5576" t="str">
            <v>EA</v>
          </cell>
          <cell r="I5576">
            <v>1094</v>
          </cell>
          <cell r="J5576">
            <v>2.0492846083999998</v>
          </cell>
          <cell r="K5576">
            <v>2.1587043000000001</v>
          </cell>
          <cell r="L5576">
            <v>2241.9173615896002</v>
          </cell>
          <cell r="M5576">
            <v>0</v>
          </cell>
          <cell r="N5576">
            <v>1.7462351965</v>
          </cell>
          <cell r="O5576">
            <v>2.1587043000000001</v>
          </cell>
          <cell r="P5576">
            <v>-0.41246910349999999</v>
          </cell>
          <cell r="Q5576">
            <v>0</v>
          </cell>
          <cell r="R5576">
            <v>-382</v>
          </cell>
        </row>
        <row r="5577">
          <cell r="E5577" t="str">
            <v>SLT0011039</v>
          </cell>
          <cell r="F5577" t="str">
            <v>侧翼支撑钢丝</v>
          </cell>
          <cell r="G5577" t="str">
            <v>欧马可升级</v>
          </cell>
          <cell r="H5577" t="str">
            <v>EA</v>
          </cell>
          <cell r="I5577">
            <v>460</v>
          </cell>
          <cell r="J5577">
            <v>0.64429093299999995</v>
          </cell>
          <cell r="K5577">
            <v>0.69820000000000004</v>
          </cell>
          <cell r="L5577">
            <v>296.37382917999997</v>
          </cell>
          <cell r="M5577">
            <v>500</v>
          </cell>
          <cell r="N5577">
            <v>0.66592708450000004</v>
          </cell>
          <cell r="O5577">
            <v>0.69820000000000004</v>
          </cell>
          <cell r="P5577">
            <v>-3.2272915499999999E-2</v>
          </cell>
          <cell r="Q5577">
            <v>332.96354224999999</v>
          </cell>
          <cell r="R5577">
            <v>-764</v>
          </cell>
        </row>
        <row r="5578">
          <cell r="E5578" t="str">
            <v>SLT0011040</v>
          </cell>
          <cell r="F5578" t="str">
            <v>副驾中间固定支架旋转轴</v>
          </cell>
          <cell r="G5578" t="str">
            <v>欧马可升级</v>
          </cell>
          <cell r="H5578" t="str">
            <v>EA</v>
          </cell>
          <cell r="I5578">
            <v>1480</v>
          </cell>
          <cell r="J5578">
            <v>1.5687404556</v>
          </cell>
          <cell r="K5578">
            <v>1.7</v>
          </cell>
          <cell r="L5578">
            <v>2321.7358742880001</v>
          </cell>
          <cell r="M5578">
            <v>0</v>
          </cell>
          <cell r="N5578">
            <v>1.6214208589000001</v>
          </cell>
          <cell r="O5578">
            <v>1.7</v>
          </cell>
          <cell r="P5578">
            <v>-7.85791411E-2</v>
          </cell>
          <cell r="Q5578">
            <v>0</v>
          </cell>
          <cell r="R5578">
            <v>-382</v>
          </cell>
        </row>
        <row r="5579">
          <cell r="E5579" t="str">
            <v>SLT0011042</v>
          </cell>
          <cell r="F5579" t="str">
            <v>副驾背板支撑钣金A</v>
          </cell>
          <cell r="G5579" t="str">
            <v>欧马可升级</v>
          </cell>
          <cell r="H5579" t="str">
            <v>EA</v>
          </cell>
          <cell r="I5579">
            <v>5137</v>
          </cell>
          <cell r="J5579">
            <v>0.88725155180000004</v>
          </cell>
          <cell r="K5579">
            <v>0.93526782399999997</v>
          </cell>
          <cell r="L5579">
            <v>4557.8112215966003</v>
          </cell>
          <cell r="M5579">
            <v>0</v>
          </cell>
          <cell r="N5579">
            <v>0.76817539079999997</v>
          </cell>
          <cell r="O5579">
            <v>0.93526782399999997</v>
          </cell>
          <cell r="P5579">
            <v>-0.1670924332</v>
          </cell>
          <cell r="Q5579">
            <v>0</v>
          </cell>
          <cell r="R5579">
            <v>-764</v>
          </cell>
        </row>
        <row r="5580">
          <cell r="E5580" t="str">
            <v>SLT0011046</v>
          </cell>
          <cell r="F5580" t="str">
            <v>副驾背板支撑钣金C</v>
          </cell>
          <cell r="G5580" t="str">
            <v>欧马可升级</v>
          </cell>
          <cell r="H5580" t="str">
            <v>EA</v>
          </cell>
          <cell r="I5580">
            <v>3681</v>
          </cell>
          <cell r="J5580">
            <v>1.0885101371999999</v>
          </cell>
          <cell r="K5580">
            <v>1.1533661040000001</v>
          </cell>
          <cell r="L5580">
            <v>4006.8058150331999</v>
          </cell>
          <cell r="M5580">
            <v>0</v>
          </cell>
          <cell r="N5580">
            <v>0.64954461050000001</v>
          </cell>
          <cell r="O5580">
            <v>1.1533661040000001</v>
          </cell>
          <cell r="P5580">
            <v>-0.50382149350000005</v>
          </cell>
          <cell r="Q5580">
            <v>0</v>
          </cell>
          <cell r="R5580">
            <v>-796</v>
          </cell>
        </row>
        <row r="5581">
          <cell r="E5581" t="str">
            <v>SLT0011048</v>
          </cell>
          <cell r="F5581" t="str">
            <v>副驾背板支撑钣金B</v>
          </cell>
          <cell r="G5581" t="str">
            <v>欧马可升级</v>
          </cell>
          <cell r="H5581" t="str">
            <v>EA</v>
          </cell>
          <cell r="I5581">
            <v>1558</v>
          </cell>
          <cell r="J5581">
            <v>0.79105269590000005</v>
          </cell>
          <cell r="K5581">
            <v>0.83101982399999996</v>
          </cell>
          <cell r="L5581">
            <v>1232.4601002121999</v>
          </cell>
          <cell r="M5581">
            <v>0</v>
          </cell>
          <cell r="N5581">
            <v>0.68908820400000004</v>
          </cell>
          <cell r="O5581">
            <v>0.83101982399999996</v>
          </cell>
          <cell r="P5581">
            <v>-0.14193162000000001</v>
          </cell>
          <cell r="Q5581">
            <v>0</v>
          </cell>
          <cell r="R5581">
            <v>-358</v>
          </cell>
        </row>
        <row r="5582">
          <cell r="E5582" t="str">
            <v>SLT0011049</v>
          </cell>
          <cell r="F5582" t="str">
            <v>背板支撑钢丝A</v>
          </cell>
          <cell r="G5582" t="str">
            <v>欧马可升级</v>
          </cell>
          <cell r="H5582" t="str">
            <v>EA</v>
          </cell>
          <cell r="I5582">
            <v>560</v>
          </cell>
          <cell r="J5582">
            <v>0.5621627562</v>
          </cell>
          <cell r="K5582">
            <v>0.60919999999999996</v>
          </cell>
          <cell r="L5582">
            <v>314.81114347200003</v>
          </cell>
          <cell r="M5582">
            <v>400</v>
          </cell>
          <cell r="N5582">
            <v>0.58104093369999998</v>
          </cell>
          <cell r="O5582">
            <v>0.60919999999999996</v>
          </cell>
          <cell r="P5582">
            <v>-2.81590663E-2</v>
          </cell>
          <cell r="Q5582">
            <v>232.41637348</v>
          </cell>
          <cell r="R5582">
            <v>-764</v>
          </cell>
        </row>
        <row r="5583">
          <cell r="E5583" t="str">
            <v>SLT0011050</v>
          </cell>
          <cell r="F5583" t="str">
            <v>背板支撑钢丝B</v>
          </cell>
          <cell r="G5583" t="str">
            <v>欧马可升级</v>
          </cell>
          <cell r="H5583" t="str">
            <v>EA</v>
          </cell>
          <cell r="I5583">
            <v>380</v>
          </cell>
          <cell r="J5583">
            <v>0.42645747890000002</v>
          </cell>
          <cell r="K5583">
            <v>0.46214</v>
          </cell>
          <cell r="L5583">
            <v>162.05384198199999</v>
          </cell>
          <cell r="M5583">
            <v>400</v>
          </cell>
          <cell r="N5583">
            <v>0.44077849159999999</v>
          </cell>
          <cell r="O5583">
            <v>0.46214</v>
          </cell>
          <cell r="P5583">
            <v>-2.13615084E-2</v>
          </cell>
          <cell r="Q5583">
            <v>176.31139664</v>
          </cell>
          <cell r="R5583">
            <v>-382</v>
          </cell>
        </row>
        <row r="5584">
          <cell r="E5584" t="str">
            <v>SLT0011051</v>
          </cell>
          <cell r="F5584" t="str">
            <v>固定板锁付螺纹套筒</v>
          </cell>
          <cell r="H5584" t="str">
            <v>EA</v>
          </cell>
          <cell r="I5584">
            <v>706</v>
          </cell>
          <cell r="J5584">
            <v>1.0150673536000001</v>
          </cell>
          <cell r="K5584">
            <v>1.1000000000000001</v>
          </cell>
          <cell r="L5584">
            <v>716.6375516416</v>
          </cell>
          <cell r="M5584">
            <v>0</v>
          </cell>
          <cell r="N5584">
            <v>1.0491546733999999</v>
          </cell>
          <cell r="O5584">
            <v>1.1000000000000001</v>
          </cell>
          <cell r="P5584">
            <v>-5.0845326599999997E-2</v>
          </cell>
          <cell r="Q5584">
            <v>0</v>
          </cell>
          <cell r="R5584">
            <v>0</v>
          </cell>
        </row>
        <row r="5585">
          <cell r="E5585" t="str">
            <v>SLT0011078</v>
          </cell>
          <cell r="F5585" t="str">
            <v>小背背板后支撑钢丝A</v>
          </cell>
          <cell r="G5585" t="str">
            <v>欧马可升级1880副驾</v>
          </cell>
          <cell r="H5585" t="str">
            <v>EA</v>
          </cell>
          <cell r="I5585">
            <v>168</v>
          </cell>
          <cell r="J5585">
            <v>0.5542452309</v>
          </cell>
          <cell r="K5585">
            <v>0.60062000000000004</v>
          </cell>
          <cell r="L5585">
            <v>93.113198791200006</v>
          </cell>
          <cell r="M5585">
            <v>0</v>
          </cell>
          <cell r="N5585">
            <v>0.57285752720000005</v>
          </cell>
          <cell r="O5585">
            <v>0.60062000000000004</v>
          </cell>
          <cell r="P5585">
            <v>-2.77624728E-2</v>
          </cell>
          <cell r="Q5585">
            <v>0</v>
          </cell>
          <cell r="R5585">
            <v>-132</v>
          </cell>
        </row>
        <row r="5586">
          <cell r="E5586" t="str">
            <v>SLT0011079</v>
          </cell>
          <cell r="F5586" t="str">
            <v>小背侧翼支撑钢丝</v>
          </cell>
          <cell r="G5586" t="str">
            <v>欧马可升级</v>
          </cell>
          <cell r="H5586" t="str">
            <v>EA</v>
          </cell>
          <cell r="I5586">
            <v>19</v>
          </cell>
          <cell r="J5586">
            <v>0.76886738089999995</v>
          </cell>
          <cell r="K5586">
            <v>0.83320000000000005</v>
          </cell>
          <cell r="L5586">
            <v>14.6084802371</v>
          </cell>
          <cell r="M5586">
            <v>800</v>
          </cell>
          <cell r="N5586">
            <v>0.83320000000000005</v>
          </cell>
          <cell r="O5586">
            <v>0.83320000000000005</v>
          </cell>
          <cell r="P5586">
            <v>0</v>
          </cell>
          <cell r="Q5586">
            <v>666.56</v>
          </cell>
          <cell r="R5586">
            <v>-819</v>
          </cell>
        </row>
        <row r="5587">
          <cell r="E5587" t="str">
            <v>SLT0011080</v>
          </cell>
          <cell r="F5587" t="str">
            <v>副驾小背骨架焊接总成</v>
          </cell>
          <cell r="G5587" t="str">
            <v>欧马可升级2060副驾</v>
          </cell>
          <cell r="H5587" t="str">
            <v>EA</v>
          </cell>
          <cell r="I5587">
            <v>2071</v>
          </cell>
          <cell r="J5587">
            <v>51.425878042299999</v>
          </cell>
          <cell r="K5587">
            <v>54.724658249000001</v>
          </cell>
          <cell r="L5587">
            <v>106502.993425603</v>
          </cell>
          <cell r="M5587">
            <v>348</v>
          </cell>
          <cell r="N5587">
            <v>51.4556665092</v>
          </cell>
          <cell r="O5587">
            <v>54.724658249000001</v>
          </cell>
          <cell r="P5587">
            <v>-3.2689917398000001</v>
          </cell>
          <cell r="Q5587">
            <v>17906.571945201598</v>
          </cell>
          <cell r="R5587">
            <v>-5</v>
          </cell>
        </row>
        <row r="5588">
          <cell r="E5588" t="str">
            <v>SLT0011082</v>
          </cell>
          <cell r="F5588" t="str">
            <v>副驾小背弯管</v>
          </cell>
          <cell r="G5588" t="str">
            <v>欧马可升级2060副驾</v>
          </cell>
          <cell r="H5588" t="str">
            <v>EA</v>
          </cell>
          <cell r="I5588">
            <v>1088</v>
          </cell>
          <cell r="J5588">
            <v>4.7380274187999998</v>
          </cell>
          <cell r="K5588">
            <v>5.1137764109999999</v>
          </cell>
          <cell r="L5588">
            <v>5154.9738316543999</v>
          </cell>
          <cell r="M5588">
            <v>49</v>
          </cell>
          <cell r="N5588">
            <v>3.8397237641999999</v>
          </cell>
          <cell r="O5588">
            <v>5.1137764109999999</v>
          </cell>
          <cell r="P5588">
            <v>-1.2740526468</v>
          </cell>
          <cell r="Q5588">
            <v>188.14646444580001</v>
          </cell>
          <cell r="R5588">
            <v>-302</v>
          </cell>
        </row>
        <row r="5589">
          <cell r="E5589" t="str">
            <v>SLT0011083</v>
          </cell>
          <cell r="F5589" t="str">
            <v>小背背板后支撑钢丝A</v>
          </cell>
          <cell r="G5589" t="str">
            <v>欧马可升级2060副驾</v>
          </cell>
          <cell r="H5589" t="str">
            <v>EA</v>
          </cell>
          <cell r="I5589">
            <v>100</v>
          </cell>
          <cell r="J5589">
            <v>0.55367310199999997</v>
          </cell>
          <cell r="K5589">
            <v>0.6</v>
          </cell>
          <cell r="L5589">
            <v>55.367310199999999</v>
          </cell>
          <cell r="M5589">
            <v>800</v>
          </cell>
          <cell r="N5589">
            <v>0.57226618549999997</v>
          </cell>
          <cell r="O5589">
            <v>0.6</v>
          </cell>
          <cell r="P5589">
            <v>-2.7733814499999999E-2</v>
          </cell>
          <cell r="Q5589">
            <v>457.81294839999998</v>
          </cell>
          <cell r="R5589">
            <v>-696</v>
          </cell>
        </row>
        <row r="5590">
          <cell r="E5590" t="str">
            <v>SLT0011084</v>
          </cell>
          <cell r="F5590" t="str">
            <v>小背面套卡接钢丝</v>
          </cell>
          <cell r="G5590" t="str">
            <v>欧马可升级</v>
          </cell>
          <cell r="H5590" t="str">
            <v>EA</v>
          </cell>
          <cell r="I5590">
            <v>243</v>
          </cell>
          <cell r="J5590">
            <v>0.34209615389999998</v>
          </cell>
          <cell r="K5590">
            <v>0.37071999999999999</v>
          </cell>
          <cell r="L5590">
            <v>83.129365397699999</v>
          </cell>
          <cell r="M5590">
            <v>550</v>
          </cell>
          <cell r="N5590">
            <v>0.3535842005</v>
          </cell>
          <cell r="O5590">
            <v>0.37071999999999999</v>
          </cell>
          <cell r="P5590">
            <v>-1.71357995E-2</v>
          </cell>
          <cell r="Q5590">
            <v>194.47131027500001</v>
          </cell>
          <cell r="R5590">
            <v>-414</v>
          </cell>
        </row>
        <row r="5591">
          <cell r="E5591" t="str">
            <v>SLT0011085</v>
          </cell>
          <cell r="F5591" t="str">
            <v>小背解锁扣手固定座</v>
          </cell>
          <cell r="G5591" t="str">
            <v>欧马可升级</v>
          </cell>
          <cell r="H5591" t="str">
            <v>EA</v>
          </cell>
          <cell r="I5591">
            <v>9.5</v>
          </cell>
          <cell r="J5591">
            <v>2.1427149047</v>
          </cell>
          <cell r="K5591">
            <v>2.3220000000000001</v>
          </cell>
          <cell r="L5591">
            <v>20.355791594700001</v>
          </cell>
          <cell r="M5591">
            <v>440</v>
          </cell>
          <cell r="N5591">
            <v>2.2146701378000002</v>
          </cell>
          <cell r="O5591">
            <v>2.3220000000000001</v>
          </cell>
          <cell r="P5591">
            <v>-0.1073298622</v>
          </cell>
          <cell r="Q5591">
            <v>974.45486063199996</v>
          </cell>
          <cell r="R5591">
            <v>-414</v>
          </cell>
        </row>
        <row r="5592">
          <cell r="E5592" t="str">
            <v>SLT0011087</v>
          </cell>
          <cell r="F5592" t="str">
            <v>小背下连接边板</v>
          </cell>
          <cell r="G5592" t="str">
            <v>欧马可升级</v>
          </cell>
          <cell r="H5592" t="str">
            <v>EA</v>
          </cell>
          <cell r="I5592">
            <v>735</v>
          </cell>
          <cell r="J5592">
            <v>3.7465213234000001</v>
          </cell>
          <cell r="K5592">
            <v>4.0599999999999996</v>
          </cell>
          <cell r="L5592">
            <v>2753.6931726990001</v>
          </cell>
          <cell r="M5592">
            <v>0</v>
          </cell>
          <cell r="N5592">
            <v>3.8723345217</v>
          </cell>
          <cell r="O5592">
            <v>4.0599999999999996</v>
          </cell>
          <cell r="P5592">
            <v>-0.18766547829999999</v>
          </cell>
          <cell r="Q5592">
            <v>0</v>
          </cell>
          <cell r="R5592">
            <v>-414</v>
          </cell>
        </row>
        <row r="5593">
          <cell r="E5593" t="str">
            <v>SLT0011088</v>
          </cell>
          <cell r="F5593" t="str">
            <v>驾驶员调角器上连接板</v>
          </cell>
          <cell r="G5593" t="str">
            <v>欧马可升级</v>
          </cell>
          <cell r="H5593" t="str">
            <v>EA</v>
          </cell>
          <cell r="I5593">
            <v>2048</v>
          </cell>
          <cell r="J5593">
            <v>2.8606443601999998</v>
          </cell>
          <cell r="K5593">
            <v>3.1</v>
          </cell>
          <cell r="L5593">
            <v>5858.5996496895996</v>
          </cell>
          <cell r="M5593">
            <v>0</v>
          </cell>
          <cell r="N5593">
            <v>2.9567086250000001</v>
          </cell>
          <cell r="O5593">
            <v>3.1</v>
          </cell>
          <cell r="P5593">
            <v>-0.143291375</v>
          </cell>
          <cell r="Q5593">
            <v>0</v>
          </cell>
          <cell r="R5593">
            <v>-414</v>
          </cell>
        </row>
        <row r="5594">
          <cell r="E5594" t="str">
            <v>SLT0011089</v>
          </cell>
          <cell r="F5594" t="str">
            <v>靠背拉线解锁手柄</v>
          </cell>
          <cell r="G5594" t="str">
            <v>欧马可升级</v>
          </cell>
          <cell r="H5594" t="str">
            <v>EA</v>
          </cell>
          <cell r="I5594">
            <v>1613</v>
          </cell>
          <cell r="J5594">
            <v>0.2122413558</v>
          </cell>
          <cell r="K5594">
            <v>0.23</v>
          </cell>
          <cell r="L5594">
            <v>342.34530690539998</v>
          </cell>
          <cell r="M5594">
            <v>0</v>
          </cell>
          <cell r="N5594">
            <v>0.2193687044</v>
          </cell>
          <cell r="O5594">
            <v>0.23</v>
          </cell>
          <cell r="P5594">
            <v>-1.06312956E-2</v>
          </cell>
          <cell r="Q5594">
            <v>0</v>
          </cell>
          <cell r="R5594">
            <v>-414</v>
          </cell>
        </row>
        <row r="5595">
          <cell r="E5595" t="str">
            <v>SLT0011090</v>
          </cell>
          <cell r="F5595" t="str">
            <v>左侧手动调角器总成</v>
          </cell>
          <cell r="G5595" t="str">
            <v>欧马可升级</v>
          </cell>
          <cell r="H5595" t="str">
            <v>EA</v>
          </cell>
          <cell r="I5595">
            <v>21</v>
          </cell>
          <cell r="J5595">
            <v>14.0079294801</v>
          </cell>
          <cell r="K5595">
            <v>15.18</v>
          </cell>
          <cell r="L5595">
            <v>294.16651908210002</v>
          </cell>
          <cell r="M5595">
            <v>421</v>
          </cell>
          <cell r="N5595">
            <v>14.4783344926</v>
          </cell>
          <cell r="O5595">
            <v>15.18</v>
          </cell>
          <cell r="P5595">
            <v>-0.7016655074</v>
          </cell>
          <cell r="Q5595">
            <v>6095.3788213846001</v>
          </cell>
          <cell r="R5595">
            <v>-419</v>
          </cell>
        </row>
        <row r="5596">
          <cell r="E5596" t="str">
            <v>SLT0011092</v>
          </cell>
          <cell r="F5596" t="str">
            <v>小背下横管</v>
          </cell>
          <cell r="G5596" t="str">
            <v>欧马可升级2060副驾</v>
          </cell>
          <cell r="H5596" t="str">
            <v>EA</v>
          </cell>
          <cell r="I5596">
            <v>1013</v>
          </cell>
          <cell r="J5596">
            <v>1.7910713251999999</v>
          </cell>
          <cell r="K5596">
            <v>1.9200689399999999</v>
          </cell>
          <cell r="L5596">
            <v>1814.3552524275999</v>
          </cell>
          <cell r="M5596">
            <v>544</v>
          </cell>
          <cell r="N5596">
            <v>1.4724923855000001</v>
          </cell>
          <cell r="O5596">
            <v>1.9200689399999999</v>
          </cell>
          <cell r="P5596">
            <v>-0.4475765545</v>
          </cell>
          <cell r="Q5596">
            <v>801.03585771200005</v>
          </cell>
          <cell r="R5596">
            <v>-348</v>
          </cell>
        </row>
        <row r="5597">
          <cell r="E5597" t="str">
            <v>SLT0011093</v>
          </cell>
          <cell r="F5597" t="str">
            <v>小背下支撑钢丝</v>
          </cell>
          <cell r="G5597" t="str">
            <v>欧马可升级</v>
          </cell>
          <cell r="H5597" t="str">
            <v>EA</v>
          </cell>
          <cell r="I5597">
            <v>9.5</v>
          </cell>
          <cell r="J5597">
            <v>0.41211734560000002</v>
          </cell>
          <cell r="K5597">
            <v>0.4466</v>
          </cell>
          <cell r="L5597">
            <v>3.9151147831999999</v>
          </cell>
          <cell r="M5597">
            <v>400</v>
          </cell>
          <cell r="N5597">
            <v>0.4466</v>
          </cell>
          <cell r="O5597">
            <v>0.4466</v>
          </cell>
          <cell r="P5597">
            <v>0</v>
          </cell>
          <cell r="Q5597">
            <v>178.64</v>
          </cell>
          <cell r="R5597">
            <v>-409.5</v>
          </cell>
        </row>
        <row r="5598">
          <cell r="E5598" t="str">
            <v>SLT0011094</v>
          </cell>
          <cell r="F5598" t="str">
            <v>副驾小背支撑钢丝焊接总成</v>
          </cell>
          <cell r="G5598" t="str">
            <v>欧马可升级</v>
          </cell>
          <cell r="H5598" t="str">
            <v>EA</v>
          </cell>
          <cell r="I5598">
            <v>10</v>
          </cell>
          <cell r="J5598">
            <v>3.7077088388999999</v>
          </cell>
          <cell r="K5598">
            <v>4.0179400000000003</v>
          </cell>
          <cell r="L5598">
            <v>37.077088388999996</v>
          </cell>
          <cell r="M5598">
            <v>409</v>
          </cell>
          <cell r="N5598">
            <v>3.8322186620999998</v>
          </cell>
          <cell r="O5598">
            <v>4.0179400000000003</v>
          </cell>
          <cell r="P5598">
            <v>-0.18572133790000001</v>
          </cell>
          <cell r="Q5598">
            <v>1567.3774327988999</v>
          </cell>
          <cell r="R5598">
            <v>-414</v>
          </cell>
        </row>
        <row r="5599">
          <cell r="E5599" t="str">
            <v>SLT0011098</v>
          </cell>
          <cell r="F5599" t="str">
            <v>小背旋转轴固定板焊接总成</v>
          </cell>
          <cell r="G5599" t="str">
            <v>欧马可升级</v>
          </cell>
          <cell r="H5599" t="str">
            <v>EA</v>
          </cell>
          <cell r="I5599">
            <v>508</v>
          </cell>
          <cell r="J5599">
            <v>4.6139425164999999</v>
          </cell>
          <cell r="K5599">
            <v>5</v>
          </cell>
          <cell r="L5599">
            <v>2343.8827983820001</v>
          </cell>
          <cell r="M5599">
            <v>0</v>
          </cell>
          <cell r="N5599">
            <v>4.7688848789999998</v>
          </cell>
          <cell r="O5599">
            <v>5</v>
          </cell>
          <cell r="P5599">
            <v>-0.23111512100000001</v>
          </cell>
          <cell r="Q5599">
            <v>0</v>
          </cell>
          <cell r="R5599">
            <v>-414</v>
          </cell>
        </row>
        <row r="5600">
          <cell r="E5600" t="str">
            <v>SLT0011105</v>
          </cell>
          <cell r="F5600" t="str">
            <v>小背背板支撑板B</v>
          </cell>
          <cell r="G5600" t="str">
            <v>欧马可升级</v>
          </cell>
          <cell r="H5600" t="str">
            <v>EA</v>
          </cell>
          <cell r="I5600">
            <v>1159</v>
          </cell>
          <cell r="J5600">
            <v>1.1835649014</v>
          </cell>
          <cell r="K5600">
            <v>1.2563742840000001</v>
          </cell>
          <cell r="L5600">
            <v>1371.7517207226001</v>
          </cell>
          <cell r="M5600">
            <v>0</v>
          </cell>
          <cell r="N5600">
            <v>0.99673736069999996</v>
          </cell>
          <cell r="O5600">
            <v>1.2563742840000001</v>
          </cell>
          <cell r="P5600">
            <v>-0.25963692329999999</v>
          </cell>
          <cell r="Q5600">
            <v>0</v>
          </cell>
          <cell r="R5600">
            <v>-347</v>
          </cell>
        </row>
        <row r="5601">
          <cell r="E5601" t="str">
            <v>SLT0011109</v>
          </cell>
          <cell r="F5601" t="str">
            <v>小背背板支撑板D</v>
          </cell>
          <cell r="G5601" t="str">
            <v>欧马可升级</v>
          </cell>
          <cell r="H5601" t="str">
            <v>EA</v>
          </cell>
          <cell r="I5601">
            <v>1944</v>
          </cell>
          <cell r="J5601">
            <v>1.4250699660999999</v>
          </cell>
          <cell r="K5601">
            <v>1.518086544</v>
          </cell>
          <cell r="L5601">
            <v>2770.3360140984</v>
          </cell>
          <cell r="M5601">
            <v>0</v>
          </cell>
          <cell r="N5601">
            <v>1.1327673221000001</v>
          </cell>
          <cell r="O5601">
            <v>1.518086544</v>
          </cell>
          <cell r="P5601">
            <v>-0.38531922190000001</v>
          </cell>
          <cell r="Q5601">
            <v>0</v>
          </cell>
          <cell r="R5601">
            <v>-414</v>
          </cell>
        </row>
        <row r="5602">
          <cell r="E5602" t="str">
            <v>SLT0011134</v>
          </cell>
          <cell r="F5602" t="str">
            <v>座垫支撑焊接总成</v>
          </cell>
          <cell r="G5602" t="str">
            <v>欧马可升级2060副驾</v>
          </cell>
          <cell r="H5602" t="str">
            <v>EA</v>
          </cell>
          <cell r="I5602">
            <v>0</v>
          </cell>
          <cell r="J5602">
            <v>27.751999999999999</v>
          </cell>
          <cell r="K5602">
            <v>27.751999999999999</v>
          </cell>
          <cell r="L5602">
            <v>0</v>
          </cell>
          <cell r="M5602">
            <v>200</v>
          </cell>
          <cell r="N5602">
            <v>27.751999999999999</v>
          </cell>
          <cell r="O5602">
            <v>27.751999999999999</v>
          </cell>
          <cell r="P5602">
            <v>0</v>
          </cell>
          <cell r="Q5602">
            <v>5550.4</v>
          </cell>
          <cell r="R5602">
            <v>-200</v>
          </cell>
        </row>
        <row r="5603">
          <cell r="E5603" t="str">
            <v>SLT0011165</v>
          </cell>
          <cell r="F5603" t="str">
            <v>副驾小背骨架焊接总成</v>
          </cell>
          <cell r="G5603" t="str">
            <v>欧马可升级1880副驾</v>
          </cell>
          <cell r="H5603" t="str">
            <v>EA</v>
          </cell>
          <cell r="I5603">
            <v>966</v>
          </cell>
          <cell r="J5603">
            <v>51.392071039500003</v>
          </cell>
          <cell r="K5603">
            <v>54.688022549000003</v>
          </cell>
          <cell r="L5603">
            <v>49644.740624156999</v>
          </cell>
          <cell r="M5603">
            <v>66</v>
          </cell>
          <cell r="N5603">
            <v>51.484002441100003</v>
          </cell>
          <cell r="O5603">
            <v>54.688022549000003</v>
          </cell>
          <cell r="P5603">
            <v>-3.2040201078999999</v>
          </cell>
          <cell r="Q5603">
            <v>3397.9441611125999</v>
          </cell>
          <cell r="R5603">
            <v>0</v>
          </cell>
        </row>
        <row r="5604">
          <cell r="E5604" t="str">
            <v>SLT0011167</v>
          </cell>
          <cell r="F5604" t="str">
            <v>副驾小背弯管</v>
          </cell>
          <cell r="G5604" t="str">
            <v>欧马可升级1880副驾</v>
          </cell>
          <cell r="H5604" t="str">
            <v>EA</v>
          </cell>
          <cell r="I5604">
            <v>636</v>
          </cell>
          <cell r="J5604">
            <v>4.5978944177000001</v>
          </cell>
          <cell r="K5604">
            <v>4.9619182110000004</v>
          </cell>
          <cell r="L5604">
            <v>2924.2608496572002</v>
          </cell>
          <cell r="M5604">
            <v>0</v>
          </cell>
          <cell r="N5604">
            <v>3.7271443937000002</v>
          </cell>
          <cell r="O5604">
            <v>4.9619182110000004</v>
          </cell>
          <cell r="P5604">
            <v>-1.2347738173</v>
          </cell>
          <cell r="Q5604">
            <v>0</v>
          </cell>
          <cell r="R5604">
            <v>-66</v>
          </cell>
        </row>
        <row r="5605">
          <cell r="E5605" t="str">
            <v>SLT0011176</v>
          </cell>
          <cell r="F5605" t="str">
            <v>座垫支撑焊接总成</v>
          </cell>
          <cell r="G5605" t="str">
            <v>欧马可升级1880副驾</v>
          </cell>
          <cell r="H5605" t="str">
            <v>EA</v>
          </cell>
          <cell r="I5605">
            <v>0</v>
          </cell>
          <cell r="J5605">
            <v>25.727</v>
          </cell>
          <cell r="K5605">
            <v>25.727</v>
          </cell>
          <cell r="L5605">
            <v>0</v>
          </cell>
          <cell r="M5605">
            <v>10</v>
          </cell>
          <cell r="N5605">
            <v>25.727</v>
          </cell>
          <cell r="O5605">
            <v>25.727</v>
          </cell>
          <cell r="P5605">
            <v>0</v>
          </cell>
          <cell r="Q5605">
            <v>257.27</v>
          </cell>
          <cell r="R5605">
            <v>-10</v>
          </cell>
        </row>
        <row r="5606">
          <cell r="E5606" t="str">
            <v>SLT0011185</v>
          </cell>
          <cell r="F5606" t="str">
            <v>小背下横管</v>
          </cell>
          <cell r="G5606" t="str">
            <v>欧马可升级1880副驾</v>
          </cell>
          <cell r="H5606" t="str">
            <v>EA</v>
          </cell>
          <cell r="I5606">
            <v>1145</v>
          </cell>
          <cell r="J5606">
            <v>1.6563280548999999</v>
          </cell>
          <cell r="K5606">
            <v>1.77405144</v>
          </cell>
          <cell r="L5606">
            <v>1896.4956228604999</v>
          </cell>
          <cell r="M5606">
            <v>504</v>
          </cell>
          <cell r="N5606">
            <v>1.3642429908</v>
          </cell>
          <cell r="O5606">
            <v>1.77405144</v>
          </cell>
          <cell r="P5606">
            <v>-0.40980844919999998</v>
          </cell>
          <cell r="Q5606">
            <v>687.57846736320005</v>
          </cell>
          <cell r="R5606">
            <v>-51</v>
          </cell>
        </row>
        <row r="5607">
          <cell r="E5607" t="str">
            <v>SLT0011191</v>
          </cell>
          <cell r="F5607" t="str">
            <v>副驾靠背调角限位片</v>
          </cell>
          <cell r="G5607" t="str">
            <v>欧马可升级</v>
          </cell>
          <cell r="H5607" t="str">
            <v>EA</v>
          </cell>
          <cell r="I5607">
            <v>1200</v>
          </cell>
          <cell r="J5607">
            <v>0.2030134707</v>
          </cell>
          <cell r="K5607">
            <v>0.22</v>
          </cell>
          <cell r="L5607">
            <v>243.61616484000001</v>
          </cell>
          <cell r="M5607">
            <v>320</v>
          </cell>
          <cell r="N5607">
            <v>0.2098309347</v>
          </cell>
          <cell r="O5607">
            <v>0.22</v>
          </cell>
          <cell r="P5607">
            <v>-1.01690653E-2</v>
          </cell>
          <cell r="Q5607">
            <v>67.145899103999994</v>
          </cell>
          <cell r="R5607">
            <v>-382</v>
          </cell>
        </row>
        <row r="5608">
          <cell r="E5608" t="str">
            <v>SLT0011218</v>
          </cell>
          <cell r="F5608" t="str">
            <v>驾驶员座垫前横梁电泳总成</v>
          </cell>
          <cell r="H5608" t="str">
            <v>EA</v>
          </cell>
          <cell r="I5608">
            <v>1264</v>
          </cell>
          <cell r="J5608">
            <v>6.0902361404000001</v>
          </cell>
          <cell r="K5608">
            <v>6.0924691385000003</v>
          </cell>
          <cell r="L5608">
            <v>7698.0584814656004</v>
          </cell>
          <cell r="M5608">
            <v>61</v>
          </cell>
          <cell r="N5608">
            <v>6.7133793658999998</v>
          </cell>
          <cell r="O5608">
            <v>6.0924691385000003</v>
          </cell>
          <cell r="P5608">
            <v>0.62091022740000001</v>
          </cell>
          <cell r="Q5608">
            <v>409.51614131989999</v>
          </cell>
          <cell r="R5608">
            <v>0</v>
          </cell>
        </row>
        <row r="5609">
          <cell r="E5609" t="str">
            <v>SLT0011219</v>
          </cell>
          <cell r="F5609" t="str">
            <v>座垫骨架电泳总成</v>
          </cell>
          <cell r="G5609" t="str">
            <v>基础款欧马可 通风配置</v>
          </cell>
          <cell r="H5609" t="str">
            <v>EA</v>
          </cell>
          <cell r="I5609">
            <v>30</v>
          </cell>
          <cell r="J5609">
            <v>27.7566081093</v>
          </cell>
          <cell r="K5609">
            <v>29.944985029000001</v>
          </cell>
          <cell r="L5609">
            <v>832.69824327900005</v>
          </cell>
          <cell r="M5609">
            <v>0</v>
          </cell>
          <cell r="N5609">
            <v>29.168773335000001</v>
          </cell>
          <cell r="O5609">
            <v>29.944985029000001</v>
          </cell>
          <cell r="P5609">
            <v>-0.77621169400000001</v>
          </cell>
          <cell r="Q5609">
            <v>0</v>
          </cell>
          <cell r="R5609">
            <v>0</v>
          </cell>
        </row>
        <row r="5610">
          <cell r="E5610" t="str">
            <v>SLT0011223</v>
          </cell>
          <cell r="F5610" t="str">
            <v>座垫支撑焊接电泳总成</v>
          </cell>
          <cell r="G5610" t="str">
            <v>欧马可升级2060副驾</v>
          </cell>
          <cell r="H5610" t="str">
            <v>EA</v>
          </cell>
          <cell r="I5610">
            <v>2604</v>
          </cell>
          <cell r="J5610">
            <v>26.675166000200001</v>
          </cell>
          <cell r="K5610">
            <v>28.7730565695</v>
          </cell>
          <cell r="L5610">
            <v>69462.132264520798</v>
          </cell>
          <cell r="M5610">
            <v>200</v>
          </cell>
          <cell r="N5610">
            <v>28.0411113806</v>
          </cell>
          <cell r="O5610">
            <v>28.7730565695</v>
          </cell>
          <cell r="P5610">
            <v>-0.73194518890000004</v>
          </cell>
          <cell r="Q5610">
            <v>5608.2222761200001</v>
          </cell>
          <cell r="R5610">
            <v>-6</v>
          </cell>
        </row>
        <row r="5611">
          <cell r="E5611" t="str">
            <v>SLT0011225</v>
          </cell>
          <cell r="F5611" t="str">
            <v>座垫支撑焊接电泳总成</v>
          </cell>
          <cell r="G5611" t="str">
            <v>欧马可升级1880副驾</v>
          </cell>
          <cell r="H5611" t="str">
            <v>EA</v>
          </cell>
          <cell r="I5611">
            <v>1045</v>
          </cell>
          <cell r="J5611">
            <v>24.804001490000001</v>
          </cell>
          <cell r="K5611">
            <v>26.745328109999999</v>
          </cell>
          <cell r="L5611">
            <v>25920.18155705</v>
          </cell>
          <cell r="M5611">
            <v>10</v>
          </cell>
          <cell r="N5611">
            <v>26.097207090400001</v>
          </cell>
          <cell r="O5611">
            <v>26.745328109999999</v>
          </cell>
          <cell r="P5611">
            <v>-0.64812101960000001</v>
          </cell>
          <cell r="Q5611">
            <v>260.97207090400002</v>
          </cell>
          <cell r="R5611">
            <v>0</v>
          </cell>
        </row>
        <row r="5612">
          <cell r="E5612" t="str">
            <v>SLT0011248</v>
          </cell>
          <cell r="F5612" t="str">
            <v>背骨架焊接总成</v>
          </cell>
          <cell r="G5612" t="str">
            <v>欧马可升级减震款标配</v>
          </cell>
          <cell r="H5612" t="str">
            <v>EA</v>
          </cell>
          <cell r="I5612">
            <v>1673</v>
          </cell>
          <cell r="J5612">
            <v>108.59381634170001</v>
          </cell>
          <cell r="K5612">
            <v>117.3417937385</v>
          </cell>
          <cell r="L5612">
            <v>181677.45473966401</v>
          </cell>
          <cell r="M5612">
            <v>169</v>
          </cell>
          <cell r="N5612">
            <v>113.3743921902</v>
          </cell>
          <cell r="O5612">
            <v>117.3417937385</v>
          </cell>
          <cell r="P5612">
            <v>-3.9674015482999998</v>
          </cell>
          <cell r="Q5612">
            <v>19160.272280143799</v>
          </cell>
          <cell r="R5612">
            <v>0</v>
          </cell>
        </row>
        <row r="5613">
          <cell r="E5613" t="str">
            <v>SLT0011249</v>
          </cell>
          <cell r="F5613" t="str">
            <v>背骨架焊接总成</v>
          </cell>
          <cell r="G5613" t="str">
            <v>欧马可升级减震款通风</v>
          </cell>
          <cell r="H5613" t="str">
            <v>EA</v>
          </cell>
          <cell r="I5613">
            <v>175</v>
          </cell>
          <cell r="J5613">
            <v>99.781370692899998</v>
          </cell>
          <cell r="K5613">
            <v>107.7919937385</v>
          </cell>
          <cell r="L5613">
            <v>17461.739871257501</v>
          </cell>
          <cell r="M5613">
            <v>80</v>
          </cell>
          <cell r="N5613">
            <v>104.26601282670001</v>
          </cell>
          <cell r="O5613">
            <v>107.7919937385</v>
          </cell>
          <cell r="P5613">
            <v>-3.5259809118000001</v>
          </cell>
          <cell r="Q5613">
            <v>8341.2810261359991</v>
          </cell>
          <cell r="R5613">
            <v>0</v>
          </cell>
        </row>
        <row r="5614">
          <cell r="E5614" t="str">
            <v>SLT0011251</v>
          </cell>
          <cell r="F5614" t="str">
            <v>一级调节左旁接板焊接总成</v>
          </cell>
          <cell r="G5614" t="str">
            <v>减震款欧马可升级</v>
          </cell>
          <cell r="H5614" t="str">
            <v>EA</v>
          </cell>
          <cell r="I5614">
            <v>0</v>
          </cell>
          <cell r="J5614">
            <v>6.3</v>
          </cell>
          <cell r="K5614">
            <v>6.3</v>
          </cell>
          <cell r="L5614">
            <v>0</v>
          </cell>
          <cell r="M5614">
            <v>522</v>
          </cell>
          <cell r="N5614">
            <v>6.0087949475000002</v>
          </cell>
          <cell r="O5614">
            <v>6.3</v>
          </cell>
          <cell r="P5614">
            <v>-0.29120505250000001</v>
          </cell>
          <cell r="Q5614">
            <v>3136.5909625949998</v>
          </cell>
          <cell r="R5614">
            <v>-418</v>
          </cell>
        </row>
        <row r="5615">
          <cell r="E5615" t="str">
            <v>SLT0011258</v>
          </cell>
          <cell r="F5615" t="str">
            <v>侧翼支撑钢丝焊接总成</v>
          </cell>
          <cell r="G5615" t="str">
            <v>欧马可升级</v>
          </cell>
          <cell r="H5615" t="str">
            <v>EA</v>
          </cell>
          <cell r="I5615">
            <v>64</v>
          </cell>
          <cell r="J5615">
            <v>1.3441337338999999</v>
          </cell>
          <cell r="K5615">
            <v>1.4565999999999999</v>
          </cell>
          <cell r="L5615">
            <v>86.024558969599994</v>
          </cell>
          <cell r="M5615">
            <v>400</v>
          </cell>
          <cell r="N5615">
            <v>1.4565999999999999</v>
          </cell>
          <cell r="O5615">
            <v>1.4565999999999999</v>
          </cell>
          <cell r="P5615">
            <v>0</v>
          </cell>
          <cell r="Q5615">
            <v>582.64</v>
          </cell>
          <cell r="R5615">
            <v>-464</v>
          </cell>
        </row>
        <row r="5616">
          <cell r="E5616" t="str">
            <v>SLT0011259</v>
          </cell>
          <cell r="F5616" t="str">
            <v>腰托支撑钢丝</v>
          </cell>
          <cell r="G5616" t="str">
            <v>欧马可升级</v>
          </cell>
          <cell r="H5616" t="str">
            <v>EA</v>
          </cell>
          <cell r="I5616">
            <v>66</v>
          </cell>
          <cell r="J5616">
            <v>0.56308554470000005</v>
          </cell>
          <cell r="K5616">
            <v>0.61019999999999996</v>
          </cell>
          <cell r="L5616">
            <v>37.163645950199999</v>
          </cell>
          <cell r="M5616">
            <v>400</v>
          </cell>
          <cell r="N5616">
            <v>0.61019999999999996</v>
          </cell>
          <cell r="O5616">
            <v>0.61019999999999996</v>
          </cell>
          <cell r="P5616">
            <v>0</v>
          </cell>
          <cell r="Q5616">
            <v>244.08</v>
          </cell>
          <cell r="R5616">
            <v>-466</v>
          </cell>
        </row>
        <row r="5617">
          <cell r="E5617" t="str">
            <v>SLT0011267</v>
          </cell>
          <cell r="F5617" t="str">
            <v>减震款左滑轨总成</v>
          </cell>
          <cell r="G5617" t="str">
            <v>欧马可升级</v>
          </cell>
          <cell r="H5617" t="str">
            <v>EA</v>
          </cell>
          <cell r="I5617">
            <v>36</v>
          </cell>
          <cell r="J5617">
            <v>25.072163634700001</v>
          </cell>
          <cell r="K5617">
            <v>27.17</v>
          </cell>
          <cell r="L5617">
            <v>902.59789084919998</v>
          </cell>
          <cell r="M5617">
            <v>300</v>
          </cell>
          <cell r="N5617">
            <v>25.914120432499999</v>
          </cell>
          <cell r="O5617">
            <v>27.17</v>
          </cell>
          <cell r="P5617">
            <v>-1.2558795675000001</v>
          </cell>
          <cell r="Q5617">
            <v>7774.2361297500001</v>
          </cell>
          <cell r="R5617">
            <v>-324</v>
          </cell>
        </row>
        <row r="5618">
          <cell r="E5618" t="str">
            <v>SLT0011270</v>
          </cell>
          <cell r="F5618" t="str">
            <v>减震款右滑轨总成</v>
          </cell>
          <cell r="G5618" t="str">
            <v>欧马可升级</v>
          </cell>
          <cell r="H5618" t="str">
            <v>EA</v>
          </cell>
          <cell r="I5618">
            <v>47</v>
          </cell>
          <cell r="J5618">
            <v>25.072163634700001</v>
          </cell>
          <cell r="K5618">
            <v>27.17</v>
          </cell>
          <cell r="L5618">
            <v>1178.3916908309</v>
          </cell>
          <cell r="M5618">
            <v>300</v>
          </cell>
          <cell r="N5618">
            <v>25.914120432499999</v>
          </cell>
          <cell r="O5618">
            <v>27.17</v>
          </cell>
          <cell r="P5618">
            <v>-1.2558795675000001</v>
          </cell>
          <cell r="Q5618">
            <v>7774.2361297500001</v>
          </cell>
          <cell r="R5618">
            <v>-342</v>
          </cell>
        </row>
        <row r="5619">
          <cell r="E5619" t="str">
            <v>SLT0011289</v>
          </cell>
          <cell r="F5619" t="str">
            <v>座垫骨架电泳总成</v>
          </cell>
          <cell r="G5619" t="str">
            <v>减震款欧马可升级</v>
          </cell>
          <cell r="H5619" t="str">
            <v>EA</v>
          </cell>
          <cell r="I5619">
            <v>2448</v>
          </cell>
          <cell r="J5619">
            <v>17.840099771799999</v>
          </cell>
          <cell r="K5619">
            <v>19.312952869499998</v>
          </cell>
          <cell r="L5619">
            <v>43672.564241366403</v>
          </cell>
          <cell r="M5619">
            <v>297</v>
          </cell>
          <cell r="N5619">
            <v>18.805343010800001</v>
          </cell>
          <cell r="O5619">
            <v>19.312952869499998</v>
          </cell>
          <cell r="P5619">
            <v>-0.50760985869999997</v>
          </cell>
          <cell r="Q5619">
            <v>5585.1868742076003</v>
          </cell>
          <cell r="R5619">
            <v>-240</v>
          </cell>
        </row>
        <row r="5620">
          <cell r="E5620" t="str">
            <v>SLT0011290</v>
          </cell>
          <cell r="F5620" t="str">
            <v>座垫骨架焊接总成</v>
          </cell>
          <cell r="G5620" t="str">
            <v>欧马可升级减震款主驾</v>
          </cell>
          <cell r="H5620" t="str">
            <v>EA</v>
          </cell>
          <cell r="I5620">
            <v>49</v>
          </cell>
          <cell r="J5620">
            <v>17.606804643</v>
          </cell>
          <cell r="K5620">
            <v>19.079999999999998</v>
          </cell>
          <cell r="L5620">
            <v>862.73342750699999</v>
          </cell>
          <cell r="M5620">
            <v>248</v>
          </cell>
          <cell r="N5620">
            <v>19.079999999999998</v>
          </cell>
          <cell r="O5620">
            <v>19.079999999999998</v>
          </cell>
          <cell r="P5620">
            <v>0</v>
          </cell>
          <cell r="Q5620">
            <v>4731.84</v>
          </cell>
          <cell r="R5620">
            <v>-297</v>
          </cell>
        </row>
        <row r="5621">
          <cell r="E5621" t="str">
            <v>SLT0011366</v>
          </cell>
          <cell r="F5621" t="str">
            <v>下底板焊接总成电泳</v>
          </cell>
          <cell r="G5621" t="str">
            <v>欧马可升级减震座椅</v>
          </cell>
          <cell r="H5621" t="str">
            <v>EA</v>
          </cell>
          <cell r="I5621">
            <v>124</v>
          </cell>
          <cell r="J5621">
            <v>64.539111219099993</v>
          </cell>
          <cell r="K5621">
            <v>69.894532630300006</v>
          </cell>
          <cell r="L5621">
            <v>8002.8497911683999</v>
          </cell>
          <cell r="M5621">
            <v>299</v>
          </cell>
          <cell r="N5621">
            <v>70.782219669</v>
          </cell>
          <cell r="O5621">
            <v>69.894532630300006</v>
          </cell>
          <cell r="P5621">
            <v>0.88768703869999999</v>
          </cell>
          <cell r="Q5621">
            <v>21163.883681030999</v>
          </cell>
          <cell r="R5621">
            <v>-300</v>
          </cell>
        </row>
        <row r="5622">
          <cell r="E5622" t="str">
            <v>SLT0011367</v>
          </cell>
          <cell r="F5622" t="str">
            <v>下底板焊接总成</v>
          </cell>
          <cell r="G5622" t="str">
            <v>欧马可升级减震座椅</v>
          </cell>
          <cell r="H5622" t="str">
            <v>EA</v>
          </cell>
          <cell r="I5622">
            <v>0</v>
          </cell>
          <cell r="J5622">
            <v>71</v>
          </cell>
          <cell r="K5622">
            <v>71</v>
          </cell>
          <cell r="L5622">
            <v>0</v>
          </cell>
          <cell r="M5622">
            <v>299</v>
          </cell>
          <cell r="N5622">
            <v>71</v>
          </cell>
          <cell r="O5622">
            <v>71</v>
          </cell>
          <cell r="P5622">
            <v>0</v>
          </cell>
          <cell r="Q5622">
            <v>21229</v>
          </cell>
          <cell r="R5622">
            <v>-299</v>
          </cell>
        </row>
        <row r="5623">
          <cell r="E5623" t="str">
            <v>SLT0011370</v>
          </cell>
          <cell r="F5623" t="str">
            <v>上盖板焊接总成电泳</v>
          </cell>
          <cell r="G5623" t="str">
            <v>欧马可升级减震座椅</v>
          </cell>
          <cell r="H5623" t="str">
            <v>EA</v>
          </cell>
          <cell r="I5623">
            <v>99</v>
          </cell>
          <cell r="J5623">
            <v>66.429169201099995</v>
          </cell>
          <cell r="K5623">
            <v>71.942735414799998</v>
          </cell>
          <cell r="L5623">
            <v>6576.4877509089001</v>
          </cell>
          <cell r="M5623">
            <v>295</v>
          </cell>
          <cell r="N5623">
            <v>69.095603535699993</v>
          </cell>
          <cell r="O5623">
            <v>71.942735414799998</v>
          </cell>
          <cell r="P5623">
            <v>-2.8471318791</v>
          </cell>
          <cell r="Q5623">
            <v>20383.203043031499</v>
          </cell>
          <cell r="R5623">
            <v>-300</v>
          </cell>
        </row>
        <row r="5624">
          <cell r="E5624" t="str">
            <v>SLT0011371</v>
          </cell>
          <cell r="F5624" t="str">
            <v>上盖板焊接总成</v>
          </cell>
          <cell r="G5624" t="str">
            <v>欧马可升级减震座椅</v>
          </cell>
          <cell r="H5624" t="str">
            <v>EA</v>
          </cell>
          <cell r="I5624">
            <v>19</v>
          </cell>
          <cell r="J5624">
            <v>63.6724067277</v>
          </cell>
          <cell r="K5624">
            <v>69</v>
          </cell>
          <cell r="L5624">
            <v>1209.7757278263</v>
          </cell>
          <cell r="M5624">
            <v>300</v>
          </cell>
          <cell r="N5624">
            <v>65.810611330200004</v>
          </cell>
          <cell r="O5624">
            <v>69</v>
          </cell>
          <cell r="P5624">
            <v>-3.1893886698</v>
          </cell>
          <cell r="Q5624">
            <v>19743.183399059999</v>
          </cell>
          <cell r="R5624">
            <v>-290</v>
          </cell>
        </row>
        <row r="5625">
          <cell r="E5625" t="str">
            <v>SLT0011382</v>
          </cell>
          <cell r="F5625" t="str">
            <v>减震器模块化总成</v>
          </cell>
          <cell r="G5625" t="str">
            <v>欧马可升级</v>
          </cell>
          <cell r="H5625" t="str">
            <v>EA</v>
          </cell>
          <cell r="I5625">
            <v>1795</v>
          </cell>
          <cell r="J5625">
            <v>474.55171698060002</v>
          </cell>
          <cell r="K5625">
            <v>500.61724858690002</v>
          </cell>
          <cell r="L5625">
            <v>851820.33198017697</v>
          </cell>
          <cell r="M5625">
            <v>300</v>
          </cell>
          <cell r="N5625">
            <v>495.5191768391</v>
          </cell>
          <cell r="O5625">
            <v>500.61724858690002</v>
          </cell>
          <cell r="P5625">
            <v>-5.0980717477999997</v>
          </cell>
          <cell r="Q5625">
            <v>148655.75305172999</v>
          </cell>
          <cell r="R5625">
            <v>-2</v>
          </cell>
        </row>
        <row r="5626">
          <cell r="E5626" t="str">
            <v>SLT0011383</v>
          </cell>
          <cell r="F5626" t="str">
            <v>左侧调角器下连接板</v>
          </cell>
          <cell r="G5626" t="str">
            <v>K1南非一排四人专用左主动</v>
          </cell>
          <cell r="H5626" t="str">
            <v>EA</v>
          </cell>
          <cell r="I5626">
            <v>239</v>
          </cell>
          <cell r="J5626">
            <v>1.7532981563000001</v>
          </cell>
          <cell r="K5626">
            <v>1.9</v>
          </cell>
          <cell r="L5626">
            <v>419.03825935570001</v>
          </cell>
          <cell r="M5626">
            <v>101</v>
          </cell>
          <cell r="N5626">
            <v>1.9</v>
          </cell>
          <cell r="O5626">
            <v>1.9</v>
          </cell>
          <cell r="P5626">
            <v>0</v>
          </cell>
          <cell r="Q5626">
            <v>191.9</v>
          </cell>
          <cell r="R5626">
            <v>-340</v>
          </cell>
        </row>
        <row r="5627">
          <cell r="E5627" t="str">
            <v>SLT0011384</v>
          </cell>
          <cell r="F5627" t="str">
            <v>右侧调角器下连接板</v>
          </cell>
          <cell r="G5627" t="str">
            <v>K1后排双人右座调角器</v>
          </cell>
          <cell r="H5627" t="str">
            <v>EA</v>
          </cell>
          <cell r="I5627">
            <v>21</v>
          </cell>
          <cell r="J5627">
            <v>2.2608318331000001</v>
          </cell>
          <cell r="K5627">
            <v>2.4500000000000002</v>
          </cell>
          <cell r="L5627">
            <v>47.477468495099998</v>
          </cell>
          <cell r="M5627">
            <v>100</v>
          </cell>
          <cell r="N5627">
            <v>2.3367535906999999</v>
          </cell>
          <cell r="O5627">
            <v>2.4500000000000002</v>
          </cell>
          <cell r="P5627">
            <v>-0.1132464093</v>
          </cell>
          <cell r="Q5627">
            <v>233.67535907000001</v>
          </cell>
          <cell r="R5627">
            <v>-100</v>
          </cell>
        </row>
        <row r="5628">
          <cell r="E5628" t="str">
            <v>SLT0011486</v>
          </cell>
          <cell r="F5628" t="str">
            <v>副驾靠背骨架装配总成</v>
          </cell>
          <cell r="G5628" t="str">
            <v>统帅1880</v>
          </cell>
          <cell r="H5628" t="str">
            <v>EA</v>
          </cell>
          <cell r="I5628">
            <v>360</v>
          </cell>
          <cell r="J5628">
            <v>70.455683032600007</v>
          </cell>
          <cell r="K5628">
            <v>74.817937324499994</v>
          </cell>
          <cell r="L5628">
            <v>25364.045891736001</v>
          </cell>
          <cell r="M5628">
            <v>526</v>
          </cell>
          <cell r="N5628">
            <v>68.532838970599997</v>
          </cell>
          <cell r="O5628">
            <v>74.817937324499994</v>
          </cell>
          <cell r="P5628">
            <v>-6.2850983538999996</v>
          </cell>
          <cell r="Q5628">
            <v>36048.273298535598</v>
          </cell>
          <cell r="R5628">
            <v>0</v>
          </cell>
        </row>
        <row r="5629">
          <cell r="E5629" t="str">
            <v>SLT0011487</v>
          </cell>
          <cell r="F5629" t="str">
            <v>副驾左侧旋转台阶螺栓</v>
          </cell>
          <cell r="G5629" t="str">
            <v>统帅1880</v>
          </cell>
          <cell r="H5629" t="str">
            <v>EA</v>
          </cell>
          <cell r="I5629">
            <v>61</v>
          </cell>
          <cell r="J5629">
            <v>0.99661158360000002</v>
          </cell>
          <cell r="K5629">
            <v>1.08</v>
          </cell>
          <cell r="L5629">
            <v>60.793306599600001</v>
          </cell>
          <cell r="M5629">
            <v>934</v>
          </cell>
          <cell r="N5629">
            <v>1.0300791338999999</v>
          </cell>
          <cell r="O5629">
            <v>1.08</v>
          </cell>
          <cell r="P5629">
            <v>-4.9920866100000003E-2</v>
          </cell>
          <cell r="Q5629">
            <v>962.0939110626</v>
          </cell>
          <cell r="R5629">
            <v>-526</v>
          </cell>
        </row>
        <row r="5630">
          <cell r="E5630" t="str">
            <v>SLT0011491</v>
          </cell>
          <cell r="F5630" t="str">
            <v>副驾左上连接板轴套</v>
          </cell>
          <cell r="G5630" t="str">
            <v>统帅1880</v>
          </cell>
          <cell r="H5630" t="str">
            <v>EA</v>
          </cell>
          <cell r="I5630">
            <v>192</v>
          </cell>
          <cell r="J5630">
            <v>0.67363560739999995</v>
          </cell>
          <cell r="K5630">
            <v>0.73</v>
          </cell>
          <cell r="L5630">
            <v>129.33803662080001</v>
          </cell>
          <cell r="M5630">
            <v>600</v>
          </cell>
          <cell r="N5630">
            <v>0.69625719230000005</v>
          </cell>
          <cell r="O5630">
            <v>0.73</v>
          </cell>
          <cell r="P5630">
            <v>-3.3742807700000002E-2</v>
          </cell>
          <cell r="Q5630">
            <v>417.75431537999998</v>
          </cell>
          <cell r="R5630">
            <v>-526</v>
          </cell>
        </row>
        <row r="5631">
          <cell r="E5631" t="str">
            <v>SLT0011525</v>
          </cell>
          <cell r="F5631" t="str">
            <v>驾驶员靠背焊接骨架总成</v>
          </cell>
          <cell r="G5631" t="str">
            <v>一汽轻卡减震无通风</v>
          </cell>
          <cell r="H5631" t="str">
            <v>EA</v>
          </cell>
          <cell r="I5631">
            <v>1933</v>
          </cell>
          <cell r="J5631">
            <v>67.079877821899998</v>
          </cell>
          <cell r="K5631">
            <v>72.438235148999993</v>
          </cell>
          <cell r="L5631">
            <v>129665.403829733</v>
          </cell>
          <cell r="M5631">
            <v>634</v>
          </cell>
          <cell r="N5631">
            <v>67.633870563299993</v>
          </cell>
          <cell r="O5631">
            <v>72.438235148999993</v>
          </cell>
          <cell r="P5631">
            <v>-4.8043645857000001</v>
          </cell>
          <cell r="Q5631">
            <v>42879.873937132201</v>
          </cell>
          <cell r="R5631">
            <v>0</v>
          </cell>
        </row>
        <row r="5632">
          <cell r="E5632" t="str">
            <v>SLT0011537</v>
          </cell>
          <cell r="F5632" t="str">
            <v>座框钢丝支撑电泳总成</v>
          </cell>
          <cell r="G5632" t="str">
            <v>一汽轻卡减震</v>
          </cell>
          <cell r="H5632" t="str">
            <v>EA</v>
          </cell>
          <cell r="I5632">
            <v>4252</v>
          </cell>
          <cell r="J5632">
            <v>1.6503964536</v>
          </cell>
          <cell r="K5632">
            <v>1.5650348119999999</v>
          </cell>
          <cell r="L5632">
            <v>7017.4857207072</v>
          </cell>
          <cell r="M5632">
            <v>1186</v>
          </cell>
          <cell r="N5632">
            <v>1.9931359887</v>
          </cell>
          <cell r="O5632">
            <v>1.5650348119999999</v>
          </cell>
          <cell r="P5632">
            <v>0.42810117669999997</v>
          </cell>
          <cell r="Q5632">
            <v>2363.8592825982</v>
          </cell>
          <cell r="R5632">
            <v>0</v>
          </cell>
        </row>
        <row r="5633">
          <cell r="E5633" t="str">
            <v>SLT0011539</v>
          </cell>
          <cell r="F5633" t="str">
            <v>底座模块化总成-低配</v>
          </cell>
          <cell r="G5633" t="str">
            <v>一汽轻卡减震</v>
          </cell>
          <cell r="H5633" t="str">
            <v>EA</v>
          </cell>
          <cell r="I5633">
            <v>1851</v>
          </cell>
          <cell r="J5633">
            <v>476.93171848060001</v>
          </cell>
          <cell r="K5633">
            <v>503.19638941009998</v>
          </cell>
          <cell r="L5633">
            <v>882800.61090759095</v>
          </cell>
          <cell r="M5633">
            <v>651</v>
          </cell>
          <cell r="N5633">
            <v>496.22390462129999</v>
          </cell>
          <cell r="O5633">
            <v>503.19638941009998</v>
          </cell>
          <cell r="P5633">
            <v>-6.9724847888000001</v>
          </cell>
          <cell r="Q5633">
            <v>323041.761908466</v>
          </cell>
          <cell r="R5633">
            <v>0</v>
          </cell>
        </row>
        <row r="5634">
          <cell r="E5634" t="str">
            <v>SLT0011546</v>
          </cell>
          <cell r="F5634" t="str">
            <v>扶手旋转轴</v>
          </cell>
          <cell r="G5634" t="str">
            <v>一汽轻卡减震</v>
          </cell>
          <cell r="H5634" t="str">
            <v>EA</v>
          </cell>
          <cell r="I5634">
            <v>270</v>
          </cell>
          <cell r="J5634">
            <v>2.0301347072999998</v>
          </cell>
          <cell r="K5634">
            <v>2.2000000000000002</v>
          </cell>
          <cell r="L5634">
            <v>548.13637097100002</v>
          </cell>
          <cell r="M5634">
            <v>575</v>
          </cell>
          <cell r="N5634">
            <v>2.0983093467999998</v>
          </cell>
          <cell r="O5634">
            <v>2.2000000000000002</v>
          </cell>
          <cell r="P5634">
            <v>-0.10169065319999999</v>
          </cell>
          <cell r="Q5634">
            <v>1206.5278744100001</v>
          </cell>
          <cell r="R5634">
            <v>-311</v>
          </cell>
        </row>
        <row r="5635">
          <cell r="E5635" t="str">
            <v>SLT0011548</v>
          </cell>
          <cell r="F5635" t="str">
            <v>扶手安装支架电泳总成</v>
          </cell>
          <cell r="G5635" t="str">
            <v>一汽轻卡减震</v>
          </cell>
          <cell r="H5635" t="str">
            <v>EA</v>
          </cell>
          <cell r="I5635">
            <v>1640</v>
          </cell>
          <cell r="J5635">
            <v>5.5727573511999999</v>
          </cell>
          <cell r="K5635">
            <v>5.8391775345000001</v>
          </cell>
          <cell r="L5635">
            <v>9139.3220559679994</v>
          </cell>
          <cell r="M5635">
            <v>298</v>
          </cell>
          <cell r="N5635">
            <v>5.8197700964000001</v>
          </cell>
          <cell r="O5635">
            <v>5.8391775345000001</v>
          </cell>
          <cell r="P5635">
            <v>-1.94074381E-2</v>
          </cell>
          <cell r="Q5635">
            <v>1734.2914887272</v>
          </cell>
          <cell r="R5635">
            <v>0</v>
          </cell>
        </row>
        <row r="5636">
          <cell r="E5636" t="str">
            <v>SLT0011593</v>
          </cell>
          <cell r="F5636" t="str">
            <v>驾驶员调角器下连接板</v>
          </cell>
          <cell r="G5636" t="str">
            <v>铁马</v>
          </cell>
          <cell r="H5636" t="str">
            <v>EA</v>
          </cell>
          <cell r="I5636">
            <v>0</v>
          </cell>
          <cell r="J5636">
            <v>3</v>
          </cell>
          <cell r="K5636">
            <v>3</v>
          </cell>
          <cell r="L5636">
            <v>0</v>
          </cell>
          <cell r="M5636">
            <v>4</v>
          </cell>
          <cell r="N5636">
            <v>3</v>
          </cell>
          <cell r="O5636">
            <v>3</v>
          </cell>
          <cell r="P5636">
            <v>0</v>
          </cell>
          <cell r="Q5636">
            <v>12</v>
          </cell>
          <cell r="R5636">
            <v>-4</v>
          </cell>
        </row>
        <row r="5637">
          <cell r="E5637" t="str">
            <v>SLT0011600</v>
          </cell>
          <cell r="F5637" t="str">
            <v>驾驶员座垫后横梁</v>
          </cell>
          <cell r="G5637" t="str">
            <v>铁马</v>
          </cell>
          <cell r="H5637" t="str">
            <v>EA</v>
          </cell>
          <cell r="I5637">
            <v>0</v>
          </cell>
          <cell r="J5637">
            <v>1.8134222</v>
          </cell>
          <cell r="K5637">
            <v>1.8134222</v>
          </cell>
          <cell r="L5637">
            <v>0</v>
          </cell>
          <cell r="M5637">
            <v>10</v>
          </cell>
          <cell r="N5637">
            <v>1.7490559385</v>
          </cell>
          <cell r="O5637">
            <v>1.8134222</v>
          </cell>
          <cell r="P5637">
            <v>-6.4366261499999994E-2</v>
          </cell>
          <cell r="Q5637">
            <v>17.490559385000001</v>
          </cell>
          <cell r="R5637">
            <v>-4</v>
          </cell>
        </row>
        <row r="5638">
          <cell r="E5638" t="str">
            <v>SLT0011638</v>
          </cell>
          <cell r="F5638" t="str">
            <v>驾驶员座垫固定支架</v>
          </cell>
          <cell r="G5638" t="str">
            <v>铁马</v>
          </cell>
          <cell r="H5638" t="str">
            <v>EA</v>
          </cell>
          <cell r="I5638">
            <v>0</v>
          </cell>
          <cell r="J5638">
            <v>1.5</v>
          </cell>
          <cell r="K5638">
            <v>1.5</v>
          </cell>
          <cell r="L5638">
            <v>0</v>
          </cell>
          <cell r="M5638">
            <v>8</v>
          </cell>
          <cell r="N5638">
            <v>1.5</v>
          </cell>
          <cell r="O5638">
            <v>1.5</v>
          </cell>
          <cell r="P5638">
            <v>0</v>
          </cell>
          <cell r="Q5638">
            <v>12</v>
          </cell>
          <cell r="R5638">
            <v>-8</v>
          </cell>
        </row>
        <row r="5639">
          <cell r="E5639" t="str">
            <v>SLT0011642</v>
          </cell>
          <cell r="F5639" t="str">
            <v>靠背下连接板焊接总成</v>
          </cell>
          <cell r="G5639" t="str">
            <v>铁马</v>
          </cell>
          <cell r="H5639" t="str">
            <v>EA</v>
          </cell>
          <cell r="I5639">
            <v>0</v>
          </cell>
          <cell r="J5639">
            <v>24.656857200000001</v>
          </cell>
          <cell r="K5639">
            <v>24.656857200000001</v>
          </cell>
          <cell r="L5639">
            <v>0</v>
          </cell>
          <cell r="M5639">
            <v>4</v>
          </cell>
          <cell r="N5639">
            <v>24.458995420400001</v>
          </cell>
          <cell r="O5639">
            <v>24.656857200000001</v>
          </cell>
          <cell r="P5639">
            <v>-0.19786177960000001</v>
          </cell>
          <cell r="Q5639">
            <v>97.835981681600003</v>
          </cell>
          <cell r="R5639">
            <v>0</v>
          </cell>
        </row>
        <row r="5640">
          <cell r="E5640" t="str">
            <v>SLT0011650</v>
          </cell>
          <cell r="F5640" t="str">
            <v>驾驶员座垫安装板分总成</v>
          </cell>
          <cell r="G5640" t="str">
            <v>铁马座垫右侧</v>
          </cell>
          <cell r="H5640" t="str">
            <v>EA</v>
          </cell>
          <cell r="I5640">
            <v>0</v>
          </cell>
          <cell r="J5640">
            <v>7.8</v>
          </cell>
          <cell r="K5640">
            <v>7.8</v>
          </cell>
          <cell r="L5640">
            <v>0</v>
          </cell>
          <cell r="M5640">
            <v>4</v>
          </cell>
          <cell r="N5640">
            <v>7.4394604111999998</v>
          </cell>
          <cell r="O5640">
            <v>7.8</v>
          </cell>
          <cell r="P5640">
            <v>-0.36053958879999998</v>
          </cell>
          <cell r="Q5640">
            <v>29.757841644799999</v>
          </cell>
          <cell r="R5640">
            <v>0</v>
          </cell>
        </row>
        <row r="5641">
          <cell r="E5641" t="str">
            <v>SLT0011652</v>
          </cell>
          <cell r="F5641" t="str">
            <v>防滑铝板安装钣金分总成</v>
          </cell>
          <cell r="G5641" t="str">
            <v>铁马</v>
          </cell>
          <cell r="H5641" t="str">
            <v>EA</v>
          </cell>
          <cell r="I5641">
            <v>0</v>
          </cell>
          <cell r="J5641">
            <v>1.25</v>
          </cell>
          <cell r="K5641">
            <v>1.25</v>
          </cell>
          <cell r="L5641">
            <v>0</v>
          </cell>
          <cell r="M5641">
            <v>4</v>
          </cell>
          <cell r="N5641">
            <v>1.1922212196999999</v>
          </cell>
          <cell r="O5641">
            <v>1.25</v>
          </cell>
          <cell r="P5641">
            <v>-5.7778780299999999E-2</v>
          </cell>
          <cell r="Q5641">
            <v>4.7688848787999998</v>
          </cell>
          <cell r="R5641">
            <v>0</v>
          </cell>
        </row>
        <row r="5642">
          <cell r="E5642" t="str">
            <v>SLT0011654</v>
          </cell>
          <cell r="F5642" t="str">
            <v>防滑铝板安装钣金分总成</v>
          </cell>
          <cell r="G5642" t="str">
            <v>铁马</v>
          </cell>
          <cell r="H5642" t="str">
            <v>EA</v>
          </cell>
          <cell r="I5642">
            <v>0</v>
          </cell>
          <cell r="J5642">
            <v>1.25</v>
          </cell>
          <cell r="K5642">
            <v>1.25</v>
          </cell>
          <cell r="L5642">
            <v>0</v>
          </cell>
          <cell r="M5642">
            <v>4</v>
          </cell>
          <cell r="N5642">
            <v>1.1922212196999999</v>
          </cell>
          <cell r="O5642">
            <v>1.25</v>
          </cell>
          <cell r="P5642">
            <v>-5.7778780299999999E-2</v>
          </cell>
          <cell r="Q5642">
            <v>4.7688848787999998</v>
          </cell>
          <cell r="R5642">
            <v>0</v>
          </cell>
        </row>
        <row r="5643">
          <cell r="E5643" t="str">
            <v>SLT0011664</v>
          </cell>
          <cell r="F5643" t="str">
            <v>靠背调角器侧板联动钣金</v>
          </cell>
          <cell r="G5643" t="str">
            <v>欧马可升级</v>
          </cell>
          <cell r="H5643" t="str">
            <v>EA</v>
          </cell>
          <cell r="I5643">
            <v>2156</v>
          </cell>
          <cell r="J5643">
            <v>2.7683655099000002</v>
          </cell>
          <cell r="K5643">
            <v>3</v>
          </cell>
          <cell r="L5643">
            <v>5968.5960393444002</v>
          </cell>
          <cell r="M5643">
            <v>400</v>
          </cell>
          <cell r="N5643">
            <v>2.8613309274000001</v>
          </cell>
          <cell r="O5643">
            <v>3</v>
          </cell>
          <cell r="P5643">
            <v>-0.1386690726</v>
          </cell>
          <cell r="Q5643">
            <v>1144.53237096</v>
          </cell>
          <cell r="R5643">
            <v>0</v>
          </cell>
        </row>
        <row r="5644">
          <cell r="E5644" t="str">
            <v>SLT0011665</v>
          </cell>
          <cell r="F5644" t="str">
            <v>靠背调角器涡簧</v>
          </cell>
          <cell r="G5644" t="str">
            <v>欧马可升级</v>
          </cell>
          <cell r="H5644" t="str">
            <v>EA</v>
          </cell>
          <cell r="I5644">
            <v>324</v>
          </cell>
          <cell r="J5644">
            <v>2.3069712581999999</v>
          </cell>
          <cell r="K5644">
            <v>2.5</v>
          </cell>
          <cell r="L5644">
            <v>747.45868765679995</v>
          </cell>
          <cell r="M5644">
            <v>1650</v>
          </cell>
          <cell r="N5644">
            <v>2.3844424394999999</v>
          </cell>
          <cell r="O5644">
            <v>2.5</v>
          </cell>
          <cell r="P5644">
            <v>-0.1155575605</v>
          </cell>
          <cell r="Q5644">
            <v>3934.3300251750002</v>
          </cell>
          <cell r="R5644">
            <v>-1562</v>
          </cell>
        </row>
        <row r="5645">
          <cell r="E5645" t="str">
            <v>TAT0010053</v>
          </cell>
          <cell r="F5645" t="str">
            <v>C32B调角器纸箱</v>
          </cell>
          <cell r="G5645" t="str">
            <v>500*460*300</v>
          </cell>
          <cell r="H5645" t="str">
            <v>EA</v>
          </cell>
          <cell r="I5645">
            <v>0</v>
          </cell>
          <cell r="J5645">
            <v>7.3890000000000002</v>
          </cell>
          <cell r="K5645">
            <v>7.3890000000000002</v>
          </cell>
          <cell r="L5645">
            <v>0</v>
          </cell>
          <cell r="M5645">
            <v>200</v>
          </cell>
          <cell r="N5645">
            <v>7.3890000000000002</v>
          </cell>
          <cell r="O5645">
            <v>7.3890000000000002</v>
          </cell>
          <cell r="P5645">
            <v>0</v>
          </cell>
          <cell r="Q5645">
            <v>1477.8</v>
          </cell>
          <cell r="R5645">
            <v>-200</v>
          </cell>
        </row>
        <row r="5646">
          <cell r="E5646" t="str">
            <v>TAT0010054</v>
          </cell>
          <cell r="F5646" t="str">
            <v>P203调角器纸箱</v>
          </cell>
          <cell r="G5646" t="str">
            <v>560*360*210</v>
          </cell>
          <cell r="H5646" t="str">
            <v>EA</v>
          </cell>
          <cell r="I5646">
            <v>445</v>
          </cell>
          <cell r="J5646">
            <v>4.9812123408</v>
          </cell>
          <cell r="K5646">
            <v>5.3979999999999997</v>
          </cell>
          <cell r="L5646">
            <v>2216.6394916559998</v>
          </cell>
          <cell r="M5646">
            <v>820</v>
          </cell>
          <cell r="N5646">
            <v>5.1484881154000002</v>
          </cell>
          <cell r="O5646">
            <v>5.3979999999999997</v>
          </cell>
          <cell r="P5646">
            <v>-0.24951188460000001</v>
          </cell>
          <cell r="Q5646">
            <v>4221.7602546280004</v>
          </cell>
          <cell r="R5646">
            <v>-820</v>
          </cell>
        </row>
        <row r="5647">
          <cell r="E5647" t="str">
            <v>TAT0010102</v>
          </cell>
          <cell r="F5647" t="str">
            <v>H6正驾底支架隔板</v>
          </cell>
          <cell r="H5647" t="str">
            <v>EA</v>
          </cell>
          <cell r="I5647">
            <v>10</v>
          </cell>
          <cell r="J5647">
            <v>25.1367588299</v>
          </cell>
          <cell r="K5647">
            <v>27.24</v>
          </cell>
          <cell r="L5647">
            <v>251.367588299</v>
          </cell>
          <cell r="M5647">
            <v>0</v>
          </cell>
          <cell r="N5647">
            <v>27.24</v>
          </cell>
          <cell r="O5647">
            <v>27.24</v>
          </cell>
          <cell r="P5647">
            <v>0</v>
          </cell>
          <cell r="Q5647">
            <v>0</v>
          </cell>
          <cell r="R5647">
            <v>-10</v>
          </cell>
        </row>
        <row r="5648">
          <cell r="E5648" t="str">
            <v>TAT0010103</v>
          </cell>
          <cell r="F5648" t="str">
            <v>H6副驾底支架隔板</v>
          </cell>
          <cell r="H5648" t="str">
            <v>EA</v>
          </cell>
          <cell r="I5648">
            <v>5</v>
          </cell>
          <cell r="J5648">
            <v>41.2486460975</v>
          </cell>
          <cell r="K5648">
            <v>44.7</v>
          </cell>
          <cell r="L5648">
            <v>206.2432304875</v>
          </cell>
          <cell r="M5648">
            <v>0</v>
          </cell>
          <cell r="N5648">
            <v>44.7</v>
          </cell>
          <cell r="O5648">
            <v>44.7</v>
          </cell>
          <cell r="P5648">
            <v>0</v>
          </cell>
          <cell r="Q5648">
            <v>0</v>
          </cell>
          <cell r="R5648">
            <v>-5</v>
          </cell>
        </row>
        <row r="5649">
          <cell r="E5649" t="str">
            <v>TCT0000004</v>
          </cell>
          <cell r="F5649" t="str">
            <v>脱脂剂A</v>
          </cell>
          <cell r="H5649" t="str">
            <v>KG</v>
          </cell>
          <cell r="I5649">
            <v>810</v>
          </cell>
          <cell r="J5649">
            <v>5.3553108000999998</v>
          </cell>
          <cell r="K5649">
            <v>5.8033999999999999</v>
          </cell>
          <cell r="L5649">
            <v>4337.8017480810004</v>
          </cell>
          <cell r="M5649">
            <v>0</v>
          </cell>
          <cell r="N5649">
            <v>5.5351493013999997</v>
          </cell>
          <cell r="O5649">
            <v>5.8033999999999999</v>
          </cell>
          <cell r="P5649">
            <v>-0.2682506986</v>
          </cell>
          <cell r="Q5649">
            <v>0</v>
          </cell>
          <cell r="R5649">
            <v>0</v>
          </cell>
        </row>
        <row r="5650">
          <cell r="E5650" t="str">
            <v>TCT0000005</v>
          </cell>
          <cell r="F5650" t="str">
            <v>脱脂剂B</v>
          </cell>
          <cell r="H5650" t="str">
            <v>KG</v>
          </cell>
          <cell r="I5650">
            <v>600</v>
          </cell>
          <cell r="J5650">
            <v>5.3553108000999998</v>
          </cell>
          <cell r="K5650">
            <v>5.8033999999999999</v>
          </cell>
          <cell r="L5650">
            <v>3213.1864800600001</v>
          </cell>
          <cell r="M5650">
            <v>0</v>
          </cell>
          <cell r="N5650">
            <v>5.5351493013999997</v>
          </cell>
          <cell r="O5650">
            <v>5.8033999999999999</v>
          </cell>
          <cell r="P5650">
            <v>-0.2682506986</v>
          </cell>
          <cell r="Q5650">
            <v>0</v>
          </cell>
          <cell r="R5650">
            <v>0</v>
          </cell>
        </row>
        <row r="5651">
          <cell r="E5651" t="str">
            <v>TCT0000028</v>
          </cell>
          <cell r="F5651" t="str">
            <v>CR681/1000K-C1树脂</v>
          </cell>
          <cell r="H5651" t="str">
            <v>KG</v>
          </cell>
          <cell r="I5651">
            <v>3153.1825186731999</v>
          </cell>
          <cell r="J5651">
            <v>21.685529827500002</v>
          </cell>
          <cell r="K5651">
            <v>23.5</v>
          </cell>
          <cell r="L5651">
            <v>68378.433560239297</v>
          </cell>
          <cell r="M5651">
            <v>0</v>
          </cell>
          <cell r="N5651">
            <v>22.413758931299999</v>
          </cell>
          <cell r="O5651">
            <v>23.5</v>
          </cell>
          <cell r="P5651">
            <v>-1.0862410686999999</v>
          </cell>
          <cell r="Q5651">
            <v>0</v>
          </cell>
          <cell r="R5651">
            <v>-1781.4329913720001</v>
          </cell>
        </row>
        <row r="5652">
          <cell r="E5652" t="str">
            <v>TCT0000029</v>
          </cell>
          <cell r="F5652" t="str">
            <v>CP524C/250K-C1色浆</v>
          </cell>
          <cell r="H5652" t="str">
            <v>KG</v>
          </cell>
          <cell r="I5652">
            <v>1505.3846293747999</v>
          </cell>
          <cell r="J5652">
            <v>22.146924079200002</v>
          </cell>
          <cell r="K5652">
            <v>24</v>
          </cell>
          <cell r="L5652">
            <v>33339.639096758299</v>
          </cell>
          <cell r="M5652">
            <v>0</v>
          </cell>
          <cell r="N5652">
            <v>22.8906474192</v>
          </cell>
          <cell r="O5652">
            <v>24</v>
          </cell>
          <cell r="P5652">
            <v>-1.1093525808</v>
          </cell>
          <cell r="Q5652">
            <v>0</v>
          </cell>
          <cell r="R5652">
            <v>-222.69204562199999</v>
          </cell>
        </row>
        <row r="5653">
          <cell r="E5653" t="str">
            <v>TCT0000030</v>
          </cell>
          <cell r="F5653" t="str">
            <v>ADD-01/16K-C1PH调节剂</v>
          </cell>
          <cell r="H5653" t="str">
            <v>KG</v>
          </cell>
          <cell r="I5653">
            <v>671.99998474869994</v>
          </cell>
          <cell r="J5653">
            <v>19.378558569300001</v>
          </cell>
          <cell r="K5653">
            <v>21</v>
          </cell>
          <cell r="L5653">
            <v>13022.3910630214</v>
          </cell>
          <cell r="M5653">
            <v>0</v>
          </cell>
          <cell r="N5653">
            <v>20.0293164918</v>
          </cell>
          <cell r="O5653">
            <v>21</v>
          </cell>
          <cell r="P5653">
            <v>-0.97068350820000004</v>
          </cell>
          <cell r="Q5653">
            <v>0</v>
          </cell>
          <cell r="R5653">
            <v>-48</v>
          </cell>
        </row>
        <row r="5654">
          <cell r="E5654" t="str">
            <v>TCT0000031</v>
          </cell>
          <cell r="F5654" t="str">
            <v>PPGsolvent-03/186K-C1溶</v>
          </cell>
          <cell r="H5654" t="str">
            <v>KG</v>
          </cell>
          <cell r="I5654">
            <v>1111.085151838</v>
          </cell>
          <cell r="J5654">
            <v>25.8380780924</v>
          </cell>
          <cell r="K5654">
            <v>28</v>
          </cell>
          <cell r="L5654">
            <v>28708.304920496401</v>
          </cell>
          <cell r="M5654">
            <v>0</v>
          </cell>
          <cell r="N5654">
            <v>26.705755322400002</v>
          </cell>
          <cell r="O5654">
            <v>28</v>
          </cell>
          <cell r="P5654">
            <v>-1.2942446776000001</v>
          </cell>
          <cell r="Q5654">
            <v>0</v>
          </cell>
          <cell r="R5654">
            <v>-739.08516093699996</v>
          </cell>
        </row>
        <row r="5655">
          <cell r="E5655" t="str">
            <v>TCT0000032</v>
          </cell>
          <cell r="F5655" t="str">
            <v>GBA H7354/1表面活性剂</v>
          </cell>
          <cell r="H5655" t="str">
            <v>KG</v>
          </cell>
          <cell r="I5655">
            <v>-125.858766729</v>
          </cell>
          <cell r="J5655">
            <v>39.753728722200002</v>
          </cell>
          <cell r="K5655">
            <v>43.08</v>
          </cell>
          <cell r="L5655">
            <v>-5003.3552698553003</v>
          </cell>
          <cell r="M5655">
            <v>0</v>
          </cell>
          <cell r="N5655">
            <v>41.088712117500002</v>
          </cell>
          <cell r="O5655">
            <v>43.08</v>
          </cell>
          <cell r="P5655">
            <v>-1.9912878825</v>
          </cell>
          <cell r="Q5655">
            <v>0</v>
          </cell>
          <cell r="R5655">
            <v>-86.620835490999994</v>
          </cell>
        </row>
        <row r="5656">
          <cell r="E5656" t="str">
            <v>TCT0000033</v>
          </cell>
          <cell r="F5656" t="str">
            <v>5176脱脂剂</v>
          </cell>
          <cell r="H5656" t="str">
            <v>KG</v>
          </cell>
          <cell r="I5656">
            <v>-526.78254554820001</v>
          </cell>
          <cell r="J5656">
            <v>13.5465352284</v>
          </cell>
          <cell r="K5656">
            <v>14.68</v>
          </cell>
          <cell r="L5656">
            <v>-7136.0783109749</v>
          </cell>
          <cell r="M5656">
            <v>900</v>
          </cell>
          <cell r="N5656">
            <v>14.0014460047</v>
          </cell>
          <cell r="O5656">
            <v>14.68</v>
          </cell>
          <cell r="P5656">
            <v>-0.67855399530000005</v>
          </cell>
          <cell r="Q5656">
            <v>12601.30140423</v>
          </cell>
          <cell r="R5656">
            <v>-403.217439824</v>
          </cell>
        </row>
        <row r="5657">
          <cell r="E5657" t="str">
            <v>TCT0000035</v>
          </cell>
          <cell r="F5657" t="str">
            <v>V6559表调剂</v>
          </cell>
          <cell r="H5657" t="str">
            <v>KG</v>
          </cell>
          <cell r="I5657">
            <v>179.61743822579999</v>
          </cell>
          <cell r="J5657">
            <v>83.1616999174</v>
          </cell>
          <cell r="K5657">
            <v>90.12</v>
          </cell>
          <cell r="L5657">
            <v>14937.2914976661</v>
          </cell>
          <cell r="M5657">
            <v>0</v>
          </cell>
          <cell r="N5657">
            <v>85.954381059100001</v>
          </cell>
          <cell r="O5657">
            <v>90.12</v>
          </cell>
          <cell r="P5657">
            <v>-4.1656189409</v>
          </cell>
          <cell r="Q5657">
            <v>0</v>
          </cell>
          <cell r="R5657">
            <v>-25.983737681000001</v>
          </cell>
        </row>
        <row r="5658">
          <cell r="E5658" t="str">
            <v>TCT0000036</v>
          </cell>
          <cell r="F5658" t="str">
            <v>2600TA磷化开缸剂</v>
          </cell>
          <cell r="H5658" t="str">
            <v>EA</v>
          </cell>
          <cell r="I5658">
            <v>910</v>
          </cell>
          <cell r="J5658">
            <v>16.499458439000001</v>
          </cell>
          <cell r="K5658">
            <v>17.88</v>
          </cell>
          <cell r="L5658">
            <v>15014.50717949</v>
          </cell>
          <cell r="M5658">
            <v>0</v>
          </cell>
          <cell r="N5658">
            <v>17.053532327300001</v>
          </cell>
          <cell r="O5658">
            <v>17.88</v>
          </cell>
          <cell r="P5658">
            <v>-0.82646767269999999</v>
          </cell>
          <cell r="Q5658">
            <v>0</v>
          </cell>
          <cell r="R5658">
            <v>0</v>
          </cell>
        </row>
        <row r="5659">
          <cell r="E5659" t="str">
            <v>TCT0000037</v>
          </cell>
          <cell r="F5659" t="str">
            <v>2600E4磷化补充剂</v>
          </cell>
          <cell r="H5659" t="str">
            <v>KG</v>
          </cell>
          <cell r="I5659">
            <v>-457.18085026900002</v>
          </cell>
          <cell r="J5659">
            <v>18.031287354500002</v>
          </cell>
          <cell r="K5659">
            <v>19.54</v>
          </cell>
          <cell r="L5659">
            <v>-8243.5592841750004</v>
          </cell>
          <cell r="M5659">
            <v>140</v>
          </cell>
          <cell r="N5659">
            <v>18.636802107099999</v>
          </cell>
          <cell r="O5659">
            <v>19.54</v>
          </cell>
          <cell r="P5659">
            <v>-0.90319789289999997</v>
          </cell>
          <cell r="Q5659">
            <v>2609.1522949939999</v>
          </cell>
          <cell r="R5659">
            <v>-452.819125525</v>
          </cell>
        </row>
        <row r="5660">
          <cell r="E5660" t="str">
            <v>TCT0000038</v>
          </cell>
          <cell r="F5660" t="str">
            <v>H7101磷化添加剂(30KG)</v>
          </cell>
          <cell r="H5660" t="str">
            <v>KG</v>
          </cell>
          <cell r="I5660">
            <v>449.99998491550002</v>
          </cell>
          <cell r="J5660">
            <v>11.977794772799999</v>
          </cell>
          <cell r="K5660">
            <v>12.98</v>
          </cell>
          <cell r="L5660">
            <v>5390.007467081</v>
          </cell>
          <cell r="M5660">
            <v>0</v>
          </cell>
          <cell r="N5660">
            <v>12.380025145899999</v>
          </cell>
          <cell r="O5660">
            <v>12.98</v>
          </cell>
          <cell r="P5660">
            <v>-0.59997485409999995</v>
          </cell>
          <cell r="Q5660">
            <v>0</v>
          </cell>
          <cell r="R5660">
            <v>-51.967475417000003</v>
          </cell>
        </row>
        <row r="5661">
          <cell r="E5661" t="str">
            <v>TCT0000039</v>
          </cell>
          <cell r="F5661" t="str">
            <v>H7102镍添加剂</v>
          </cell>
          <cell r="H5661" t="str">
            <v>KG</v>
          </cell>
          <cell r="I5661">
            <v>104.8019154535</v>
          </cell>
          <cell r="J5661">
            <v>43.583301010900001</v>
          </cell>
          <cell r="K5661">
            <v>47.23</v>
          </cell>
          <cell r="L5661">
            <v>4567.6134277288002</v>
          </cell>
          <cell r="M5661">
            <v>0</v>
          </cell>
          <cell r="N5661">
            <v>45.046886567000001</v>
          </cell>
          <cell r="O5661">
            <v>47.23</v>
          </cell>
          <cell r="P5661">
            <v>-2.1831134329999999</v>
          </cell>
          <cell r="Q5661">
            <v>0</v>
          </cell>
          <cell r="R5661">
            <v>-53.366066713000002</v>
          </cell>
        </row>
        <row r="5662">
          <cell r="E5662" t="str">
            <v>TCT0000041</v>
          </cell>
          <cell r="F5662" t="str">
            <v>H7256氟硅酸根添加剂(25kg</v>
          </cell>
          <cell r="H5662" t="str">
            <v>KG</v>
          </cell>
          <cell r="I5662">
            <v>499.68958162180002</v>
          </cell>
          <cell r="J5662">
            <v>11.073462039600001</v>
          </cell>
          <cell r="K5662">
            <v>12</v>
          </cell>
          <cell r="L5662">
            <v>5533.2936136726003</v>
          </cell>
          <cell r="M5662">
            <v>0</v>
          </cell>
          <cell r="N5662">
            <v>11.4453237096</v>
          </cell>
          <cell r="O5662">
            <v>12</v>
          </cell>
          <cell r="P5662">
            <v>-0.55467629039999999</v>
          </cell>
          <cell r="Q5662">
            <v>0</v>
          </cell>
          <cell r="R5662">
            <v>-31.664388493000001</v>
          </cell>
        </row>
        <row r="5663">
          <cell r="E5663" t="str">
            <v>TCT0000042</v>
          </cell>
          <cell r="F5663" t="str">
            <v>H7211中和剂30KG</v>
          </cell>
          <cell r="H5663" t="str">
            <v>KG</v>
          </cell>
          <cell r="I5663">
            <v>660</v>
          </cell>
          <cell r="J5663">
            <v>4.5493473213</v>
          </cell>
          <cell r="K5663">
            <v>4.93</v>
          </cell>
          <cell r="L5663">
            <v>3002.5692320580001</v>
          </cell>
          <cell r="M5663">
            <v>0</v>
          </cell>
          <cell r="N5663">
            <v>4.7021204906999996</v>
          </cell>
          <cell r="O5663">
            <v>4.93</v>
          </cell>
          <cell r="P5663">
            <v>-0.2278795093</v>
          </cell>
          <cell r="Q5663">
            <v>0</v>
          </cell>
          <cell r="R5663">
            <v>0</v>
          </cell>
        </row>
        <row r="5664">
          <cell r="E5664" t="str">
            <v>TCT0000043</v>
          </cell>
          <cell r="F5664" t="str">
            <v>H7001促进剂</v>
          </cell>
          <cell r="H5664" t="str">
            <v>KG</v>
          </cell>
          <cell r="I5664">
            <v>824.40575742060003</v>
          </cell>
          <cell r="J5664">
            <v>6.5794820285000002</v>
          </cell>
          <cell r="K5664">
            <v>7.13</v>
          </cell>
          <cell r="L5664">
            <v>5424.1628651408</v>
          </cell>
          <cell r="M5664">
            <v>0</v>
          </cell>
          <cell r="N5664">
            <v>6.8004298375000003</v>
          </cell>
          <cell r="O5664">
            <v>7.13</v>
          </cell>
          <cell r="P5664">
            <v>-0.32957016249999999</v>
          </cell>
          <cell r="Q5664">
            <v>0</v>
          </cell>
          <cell r="R5664">
            <v>-160.33207045</v>
          </cell>
        </row>
        <row r="5665">
          <cell r="E5665" t="str">
            <v>TCT0000056</v>
          </cell>
          <cell r="F5665" t="str">
            <v>GCD P4325酸洗液</v>
          </cell>
          <cell r="H5665" t="str">
            <v>KG</v>
          </cell>
          <cell r="I5665">
            <v>650</v>
          </cell>
          <cell r="J5665">
            <v>0.33995528460000002</v>
          </cell>
          <cell r="K5665">
            <v>0.36840000000000001</v>
          </cell>
          <cell r="L5665">
            <v>220.97093498999999</v>
          </cell>
          <cell r="M5665">
            <v>0</v>
          </cell>
          <cell r="N5665">
            <v>0.35137143790000003</v>
          </cell>
          <cell r="O5665">
            <v>0.36840000000000001</v>
          </cell>
          <cell r="P5665">
            <v>-1.7028562099999998E-2</v>
          </cell>
          <cell r="Q5665">
            <v>0</v>
          </cell>
          <cell r="R5665">
            <v>0</v>
          </cell>
        </row>
        <row r="5666">
          <cell r="E5666" t="str">
            <v>TMA0000014</v>
          </cell>
          <cell r="F5666" t="str">
            <v>机用打包带</v>
          </cell>
          <cell r="G5666" t="str">
            <v>PP白</v>
          </cell>
          <cell r="H5666" t="str">
            <v>M</v>
          </cell>
          <cell r="I5666">
            <v>0</v>
          </cell>
          <cell r="J5666">
            <v>0</v>
          </cell>
          <cell r="K5666">
            <v>0</v>
          </cell>
          <cell r="L5666">
            <v>0</v>
          </cell>
          <cell r="M5666">
            <v>5748</v>
          </cell>
          <cell r="N5666">
            <v>0</v>
          </cell>
          <cell r="O5666">
            <v>0</v>
          </cell>
          <cell r="P5666">
            <v>0</v>
          </cell>
          <cell r="Q5666">
            <v>0</v>
          </cell>
          <cell r="R5666">
            <v>-5748</v>
          </cell>
        </row>
        <row r="5667">
          <cell r="E5667" t="str">
            <v>TMA0000016</v>
          </cell>
          <cell r="F5667" t="str">
            <v>双面胶</v>
          </cell>
          <cell r="G5667" t="str">
            <v>30mm宽33m长</v>
          </cell>
          <cell r="H5667" t="str">
            <v>M</v>
          </cell>
          <cell r="I5667">
            <v>-1650</v>
          </cell>
          <cell r="J5667">
            <v>0.99919539140000002</v>
          </cell>
          <cell r="K5667">
            <v>1.0828</v>
          </cell>
          <cell r="L5667">
            <v>-1648.6723958099999</v>
          </cell>
          <cell r="M5667">
            <v>0</v>
          </cell>
          <cell r="N5667">
            <v>1.0327497094</v>
          </cell>
          <cell r="O5667">
            <v>1.0828</v>
          </cell>
          <cell r="P5667">
            <v>-5.0050290599999998E-2</v>
          </cell>
          <cell r="Q5667">
            <v>0</v>
          </cell>
          <cell r="R5667">
            <v>-264</v>
          </cell>
        </row>
        <row r="5668">
          <cell r="E5668" t="str">
            <v>TMA0000279</v>
          </cell>
          <cell r="F5668" t="str">
            <v>60*70泡沫片</v>
          </cell>
          <cell r="G5668" t="str">
            <v>PE</v>
          </cell>
          <cell r="H5668" t="str">
            <v>Ea</v>
          </cell>
          <cell r="I5668">
            <v>0</v>
          </cell>
          <cell r="J5668">
            <v>0</v>
          </cell>
          <cell r="K5668">
            <v>0</v>
          </cell>
          <cell r="L5668">
            <v>0</v>
          </cell>
          <cell r="M5668">
            <v>12500</v>
          </cell>
          <cell r="N5668">
            <v>0</v>
          </cell>
          <cell r="O5668">
            <v>0</v>
          </cell>
          <cell r="P5668">
            <v>0</v>
          </cell>
          <cell r="Q5668">
            <v>0</v>
          </cell>
          <cell r="R5668">
            <v>-12500</v>
          </cell>
        </row>
        <row r="5669">
          <cell r="E5669" t="str">
            <v>TMA0000283</v>
          </cell>
          <cell r="F5669" t="str">
            <v>45*45气泡袋</v>
          </cell>
          <cell r="G5669" t="str">
            <v>PE</v>
          </cell>
          <cell r="H5669" t="str">
            <v>Ea</v>
          </cell>
          <cell r="I5669">
            <v>4000</v>
          </cell>
          <cell r="J5669">
            <v>0</v>
          </cell>
          <cell r="K5669">
            <v>0</v>
          </cell>
          <cell r="L5669">
            <v>0</v>
          </cell>
          <cell r="M5669">
            <v>0</v>
          </cell>
          <cell r="N5669">
            <v>0</v>
          </cell>
          <cell r="O5669">
            <v>0</v>
          </cell>
          <cell r="P5669">
            <v>0</v>
          </cell>
          <cell r="Q5669">
            <v>0</v>
          </cell>
          <cell r="R5669">
            <v>0</v>
          </cell>
        </row>
        <row r="5670">
          <cell r="E5670" t="str">
            <v>TST0000006</v>
          </cell>
          <cell r="F5670" t="str">
            <v>板材SAPH440</v>
          </cell>
          <cell r="G5670" t="str">
            <v>2.0*1250*2500</v>
          </cell>
          <cell r="H5670" t="str">
            <v>KG</v>
          </cell>
          <cell r="I5670">
            <v>2436</v>
          </cell>
          <cell r="J5670">
            <v>4.8099427946000004</v>
          </cell>
          <cell r="K5670">
            <v>5.2123999999999997</v>
          </cell>
          <cell r="L5670">
            <v>11717.020647645601</v>
          </cell>
          <cell r="M5670">
            <v>10330</v>
          </cell>
          <cell r="N5670">
            <v>4.9714671086999997</v>
          </cell>
          <cell r="O5670">
            <v>5.2123999999999997</v>
          </cell>
          <cell r="P5670">
            <v>-0.24093289130000001</v>
          </cell>
          <cell r="Q5670">
            <v>51355.255232871001</v>
          </cell>
          <cell r="R5670">
            <v>-4969.4222</v>
          </cell>
        </row>
        <row r="5671">
          <cell r="E5671" t="str">
            <v>TST0000012</v>
          </cell>
          <cell r="F5671" t="str">
            <v>板材SAPH440</v>
          </cell>
          <cell r="G5671" t="str">
            <v>3.0*1250*2500</v>
          </cell>
          <cell r="H5671" t="str">
            <v>KG</v>
          </cell>
          <cell r="I5671">
            <v>11372</v>
          </cell>
          <cell r="J5671">
            <v>5.0630636811</v>
          </cell>
          <cell r="K5671">
            <v>5.4866999999999999</v>
          </cell>
          <cell r="L5671">
            <v>57577.160181469197</v>
          </cell>
          <cell r="M5671">
            <v>0</v>
          </cell>
          <cell r="N5671">
            <v>5.2330881330999999</v>
          </cell>
          <cell r="O5671">
            <v>5.4866999999999999</v>
          </cell>
          <cell r="P5671">
            <v>-0.25361186689999998</v>
          </cell>
          <cell r="Q5671">
            <v>0</v>
          </cell>
          <cell r="R5671">
            <v>-5856</v>
          </cell>
        </row>
        <row r="5672">
          <cell r="E5672" t="str">
            <v>TST0000013</v>
          </cell>
          <cell r="F5672" t="str">
            <v>板材SPFH590</v>
          </cell>
          <cell r="G5672" t="str">
            <v>3.0*1250*2500</v>
          </cell>
          <cell r="H5672" t="str">
            <v>KG</v>
          </cell>
          <cell r="I5672">
            <v>3290</v>
          </cell>
          <cell r="J5672">
            <v>5.7212887204999996</v>
          </cell>
          <cell r="K5672">
            <v>6.2</v>
          </cell>
          <cell r="L5672">
            <v>18823.039890445001</v>
          </cell>
          <cell r="M5672">
            <v>0</v>
          </cell>
          <cell r="N5672">
            <v>4.9376938659</v>
          </cell>
          <cell r="O5672">
            <v>6.2</v>
          </cell>
          <cell r="P5672">
            <v>-1.2623061340999999</v>
          </cell>
          <cell r="Q5672">
            <v>0</v>
          </cell>
          <cell r="R5672">
            <v>-2770.6120000000001</v>
          </cell>
        </row>
        <row r="5673">
          <cell r="E5673" t="str">
            <v>TST0000023</v>
          </cell>
          <cell r="F5673" t="str">
            <v>扁钢Q235</v>
          </cell>
          <cell r="G5673" t="str">
            <v>15*2.0*6000</v>
          </cell>
          <cell r="H5673" t="str">
            <v>KG</v>
          </cell>
          <cell r="I5673">
            <v>3713.7829999999999</v>
          </cell>
          <cell r="J5673">
            <v>4.4179422384000002</v>
          </cell>
          <cell r="K5673">
            <v>4.7876000000000003</v>
          </cell>
          <cell r="L5673">
            <v>16407.278779951899</v>
          </cell>
          <cell r="M5673">
            <v>0</v>
          </cell>
          <cell r="N5673">
            <v>4.5663026492999998</v>
          </cell>
          <cell r="O5673">
            <v>4.7876000000000003</v>
          </cell>
          <cell r="P5673">
            <v>-0.22129735070000001</v>
          </cell>
          <cell r="Q5673">
            <v>0</v>
          </cell>
          <cell r="R5673">
            <v>-881.4</v>
          </cell>
        </row>
        <row r="5674">
          <cell r="E5674" t="str">
            <v>TST0000024</v>
          </cell>
          <cell r="F5674" t="str">
            <v>扁钢Q235</v>
          </cell>
          <cell r="G5674" t="str">
            <v>30*5.0*6000</v>
          </cell>
          <cell r="H5674" t="str">
            <v>KG</v>
          </cell>
          <cell r="I5674">
            <v>6896</v>
          </cell>
          <cell r="J5674">
            <v>3.5278204481</v>
          </cell>
          <cell r="K5674">
            <v>3.823</v>
          </cell>
          <cell r="L5674">
            <v>24327.849810097599</v>
          </cell>
          <cell r="M5674">
            <v>11140</v>
          </cell>
          <cell r="N5674">
            <v>3.6462893785000001</v>
          </cell>
          <cell r="O5674">
            <v>3.823</v>
          </cell>
          <cell r="P5674">
            <v>-0.1767106215</v>
          </cell>
          <cell r="Q5674">
            <v>40619.663676490003</v>
          </cell>
          <cell r="R5674">
            <v>-7548</v>
          </cell>
        </row>
        <row r="5675">
          <cell r="E5675" t="str">
            <v>TST0000029</v>
          </cell>
          <cell r="F5675" t="str">
            <v>板材SPFH590酸洗板</v>
          </cell>
          <cell r="G5675" t="str">
            <v>2.0*1178*2500</v>
          </cell>
          <cell r="H5675" t="str">
            <v>KG</v>
          </cell>
          <cell r="I5675">
            <v>17643.999999899999</v>
          </cell>
          <cell r="J5675">
            <v>5.2672767768000002</v>
          </cell>
          <cell r="K5675">
            <v>5.7080000000000002</v>
          </cell>
          <cell r="L5675">
            <v>92935.831449332502</v>
          </cell>
          <cell r="M5675">
            <v>0</v>
          </cell>
          <cell r="N5675">
            <v>5.4441589778999999</v>
          </cell>
          <cell r="O5675">
            <v>5.7080000000000002</v>
          </cell>
          <cell r="P5675">
            <v>-0.26384102209999999</v>
          </cell>
          <cell r="Q5675">
            <v>0</v>
          </cell>
          <cell r="R5675">
            <v>-6283</v>
          </cell>
        </row>
        <row r="5676">
          <cell r="E5676" t="str">
            <v>TST0000033</v>
          </cell>
          <cell r="F5676" t="str">
            <v>板材SAPH440</v>
          </cell>
          <cell r="G5676" t="str">
            <v>2.5*1250*2500</v>
          </cell>
          <cell r="H5676" t="str">
            <v>KG</v>
          </cell>
          <cell r="I5676">
            <v>30218</v>
          </cell>
          <cell r="J5676">
            <v>4.7363965509000003</v>
          </cell>
          <cell r="K5676">
            <v>5.1326999999999998</v>
          </cell>
          <cell r="L5676">
            <v>143124.43097509601</v>
          </cell>
          <cell r="M5676">
            <v>0</v>
          </cell>
          <cell r="N5676">
            <v>4.8954510837000003</v>
          </cell>
          <cell r="O5676">
            <v>5.1326999999999998</v>
          </cell>
          <cell r="P5676">
            <v>-0.2372489163</v>
          </cell>
          <cell r="Q5676">
            <v>0</v>
          </cell>
          <cell r="R5676">
            <v>-3407.2</v>
          </cell>
        </row>
        <row r="5677">
          <cell r="E5677" t="str">
            <v>TST0000034</v>
          </cell>
          <cell r="F5677" t="str">
            <v>板材SAPH440</v>
          </cell>
          <cell r="G5677" t="str">
            <v>4.0*1250*2500</v>
          </cell>
          <cell r="H5677" t="str">
            <v>KG</v>
          </cell>
          <cell r="I5677">
            <v>0</v>
          </cell>
          <cell r="J5677">
            <v>4.3804999999999996</v>
          </cell>
          <cell r="K5677">
            <v>4.3804999999999996</v>
          </cell>
          <cell r="L5677">
            <v>0</v>
          </cell>
          <cell r="M5677">
            <v>3060</v>
          </cell>
          <cell r="N5677">
            <v>4.1780200425</v>
          </cell>
          <cell r="O5677">
            <v>4.3804999999999996</v>
          </cell>
          <cell r="P5677">
            <v>-0.2024799575</v>
          </cell>
          <cell r="Q5677">
            <v>12784.741330049999</v>
          </cell>
          <cell r="R5677">
            <v>0</v>
          </cell>
        </row>
        <row r="5678">
          <cell r="E5678" t="str">
            <v>TST0000036</v>
          </cell>
          <cell r="F5678" t="str">
            <v>板材SAPH440</v>
          </cell>
          <cell r="G5678" t="str">
            <v>5.0*1250*2500</v>
          </cell>
          <cell r="H5678" t="str">
            <v>KG</v>
          </cell>
          <cell r="I5678">
            <v>3634</v>
          </cell>
          <cell r="J5678">
            <v>4.6383964117999996</v>
          </cell>
          <cell r="K5678">
            <v>5.0265000000000004</v>
          </cell>
          <cell r="L5678">
            <v>16855.9325604812</v>
          </cell>
          <cell r="M5678">
            <v>0</v>
          </cell>
          <cell r="N5678">
            <v>4.7941599688999998</v>
          </cell>
          <cell r="O5678">
            <v>5.0265000000000004</v>
          </cell>
          <cell r="P5678">
            <v>-0.23234003110000001</v>
          </cell>
          <cell r="Q5678">
            <v>0</v>
          </cell>
          <cell r="R5678">
            <v>-584</v>
          </cell>
        </row>
        <row r="5679">
          <cell r="E5679" t="str">
            <v>TST0000038</v>
          </cell>
          <cell r="F5679" t="str">
            <v>卷材SAPH440</v>
          </cell>
          <cell r="G5679" t="str">
            <v>5.0*134</v>
          </cell>
          <cell r="H5679" t="str">
            <v>KG</v>
          </cell>
          <cell r="I5679">
            <v>7101</v>
          </cell>
          <cell r="J5679">
            <v>5.0467303245000004</v>
          </cell>
          <cell r="K5679">
            <v>5.4690000000000003</v>
          </cell>
          <cell r="L5679">
            <v>35836.832034274499</v>
          </cell>
          <cell r="M5679">
            <v>0</v>
          </cell>
          <cell r="N5679">
            <v>5.2162062806999998</v>
          </cell>
          <cell r="O5679">
            <v>5.4690000000000003</v>
          </cell>
          <cell r="P5679">
            <v>-0.2527937193</v>
          </cell>
          <cell r="Q5679">
            <v>0</v>
          </cell>
          <cell r="R5679">
            <v>0</v>
          </cell>
        </row>
        <row r="5680">
          <cell r="E5680" t="str">
            <v>TST0000039</v>
          </cell>
          <cell r="F5680" t="str">
            <v>板材Q235</v>
          </cell>
          <cell r="G5680" t="str">
            <v>8.0*1500*6000</v>
          </cell>
          <cell r="H5680" t="str">
            <v>KG</v>
          </cell>
          <cell r="I5680">
            <v>164</v>
          </cell>
          <cell r="J5680">
            <v>5.9981252714000002</v>
          </cell>
          <cell r="K5680">
            <v>6.5</v>
          </cell>
          <cell r="L5680">
            <v>983.6925445096</v>
          </cell>
          <cell r="M5680">
            <v>0</v>
          </cell>
          <cell r="N5680">
            <v>6.1995503427000003</v>
          </cell>
          <cell r="O5680">
            <v>6.5</v>
          </cell>
          <cell r="P5680">
            <v>-0.30044965730000001</v>
          </cell>
          <cell r="Q5680">
            <v>0</v>
          </cell>
          <cell r="R5680">
            <v>0</v>
          </cell>
        </row>
        <row r="5681">
          <cell r="E5681" t="str">
            <v>TST0000040</v>
          </cell>
          <cell r="F5681" t="str">
            <v>卷材SAPH440</v>
          </cell>
          <cell r="G5681" t="str">
            <v>3.0*554</v>
          </cell>
          <cell r="H5681" t="str">
            <v>KG</v>
          </cell>
          <cell r="I5681">
            <v>1788</v>
          </cell>
          <cell r="J5681">
            <v>4.5821985920000001</v>
          </cell>
          <cell r="K5681">
            <v>4.9656000000000002</v>
          </cell>
          <cell r="L5681">
            <v>8192.9710824960002</v>
          </cell>
          <cell r="M5681">
            <v>8990</v>
          </cell>
          <cell r="N5681">
            <v>4.736074951</v>
          </cell>
          <cell r="O5681">
            <v>4.9656000000000002</v>
          </cell>
          <cell r="P5681">
            <v>-0.22952504900000001</v>
          </cell>
          <cell r="Q5681">
            <v>42577.313809489999</v>
          </cell>
          <cell r="R5681">
            <v>-3897.4</v>
          </cell>
        </row>
        <row r="5682">
          <cell r="E5682" t="str">
            <v>TST0000043</v>
          </cell>
          <cell r="F5682" t="str">
            <v>卷材SAPH440</v>
          </cell>
          <cell r="G5682" t="str">
            <v>3.0*144</v>
          </cell>
          <cell r="H5682" t="str">
            <v>KG</v>
          </cell>
          <cell r="I5682">
            <v>2363.000004</v>
          </cell>
          <cell r="J5682">
            <v>5.5530643763</v>
          </cell>
          <cell r="K5682">
            <v>6.0176999999999996</v>
          </cell>
          <cell r="L5682">
            <v>13121.891143409201</v>
          </cell>
          <cell r="M5682">
            <v>0</v>
          </cell>
          <cell r="N5682">
            <v>5.7395437073000002</v>
          </cell>
          <cell r="O5682">
            <v>6.0176999999999996</v>
          </cell>
          <cell r="P5682">
            <v>-0.27815629269999997</v>
          </cell>
          <cell r="Q5682">
            <v>0</v>
          </cell>
          <cell r="R5682">
            <v>0</v>
          </cell>
        </row>
        <row r="5683">
          <cell r="E5683" t="str">
            <v>TST0000044</v>
          </cell>
          <cell r="F5683" t="str">
            <v>卷材SPHC</v>
          </cell>
          <cell r="G5683" t="str">
            <v>3.0*150</v>
          </cell>
          <cell r="H5683" t="str">
            <v>KG</v>
          </cell>
          <cell r="I5683">
            <v>10175</v>
          </cell>
          <cell r="J5683">
            <v>5.2261204096</v>
          </cell>
          <cell r="K5683">
            <v>5.6634000000000002</v>
          </cell>
          <cell r="L5683">
            <v>53175.775167680004</v>
          </cell>
          <cell r="M5683">
            <v>0</v>
          </cell>
          <cell r="N5683">
            <v>5.4016205247000002</v>
          </cell>
          <cell r="O5683">
            <v>5.6634000000000002</v>
          </cell>
          <cell r="P5683">
            <v>-0.26177947530000001</v>
          </cell>
          <cell r="Q5683">
            <v>0</v>
          </cell>
          <cell r="R5683">
            <v>0</v>
          </cell>
        </row>
        <row r="5684">
          <cell r="E5684" t="str">
            <v>TST0000045</v>
          </cell>
          <cell r="F5684" t="str">
            <v>卷材SPHC</v>
          </cell>
          <cell r="G5684" t="str">
            <v>3.0*111.5</v>
          </cell>
          <cell r="H5684" t="str">
            <v>KG</v>
          </cell>
          <cell r="I5684">
            <v>13668</v>
          </cell>
          <cell r="J5684">
            <v>3.7156079085</v>
          </cell>
          <cell r="K5684">
            <v>4.0265000000000004</v>
          </cell>
          <cell r="L5684">
            <v>50784.928893377997</v>
          </cell>
          <cell r="M5684">
            <v>0</v>
          </cell>
          <cell r="N5684">
            <v>3.8403829931</v>
          </cell>
          <cell r="O5684">
            <v>4.0265000000000004</v>
          </cell>
          <cell r="P5684">
            <v>-0.18611700689999999</v>
          </cell>
          <cell r="Q5684">
            <v>0</v>
          </cell>
          <cell r="R5684">
            <v>0</v>
          </cell>
        </row>
        <row r="5685">
          <cell r="E5685" t="str">
            <v>TST0000046</v>
          </cell>
          <cell r="F5685" t="str">
            <v>卷材SPHC</v>
          </cell>
          <cell r="G5685" t="str">
            <v>3.0*90.6</v>
          </cell>
          <cell r="H5685" t="str">
            <v>KG</v>
          </cell>
          <cell r="I5685">
            <v>12226</v>
          </cell>
          <cell r="J5685">
            <v>5.9981252714000002</v>
          </cell>
          <cell r="K5685">
            <v>6.5</v>
          </cell>
          <cell r="L5685">
            <v>73333.079568136396</v>
          </cell>
          <cell r="M5685">
            <v>0</v>
          </cell>
          <cell r="N5685">
            <v>4.5494207968999998</v>
          </cell>
          <cell r="O5685">
            <v>6.5</v>
          </cell>
          <cell r="P5685">
            <v>-1.9505792031</v>
          </cell>
          <cell r="Q5685">
            <v>0</v>
          </cell>
          <cell r="R5685">
            <v>0</v>
          </cell>
        </row>
        <row r="5686">
          <cell r="E5686" t="str">
            <v>TST0000047</v>
          </cell>
          <cell r="F5686" t="str">
            <v>卷材SPHC</v>
          </cell>
          <cell r="G5686" t="str">
            <v>3.0*67.2</v>
          </cell>
          <cell r="H5686" t="str">
            <v>KG</v>
          </cell>
          <cell r="I5686">
            <v>9622.9999960000005</v>
          </cell>
          <cell r="J5686">
            <v>5.9981252714000002</v>
          </cell>
          <cell r="K5686">
            <v>6.5</v>
          </cell>
          <cell r="L5686">
            <v>57719.959462689701</v>
          </cell>
          <cell r="M5686">
            <v>0</v>
          </cell>
          <cell r="N5686">
            <v>4.5494207968999998</v>
          </cell>
          <cell r="O5686">
            <v>6.5</v>
          </cell>
          <cell r="P5686">
            <v>-1.9505792031</v>
          </cell>
          <cell r="Q5686">
            <v>0</v>
          </cell>
          <cell r="R5686">
            <v>0</v>
          </cell>
        </row>
        <row r="5687">
          <cell r="E5687" t="str">
            <v>TST0000048</v>
          </cell>
          <cell r="F5687" t="str">
            <v>卷材SPFH590</v>
          </cell>
          <cell r="G5687" t="str">
            <v>3.0*328</v>
          </cell>
          <cell r="H5687" t="str">
            <v>KG</v>
          </cell>
          <cell r="I5687">
            <v>4330.0000040000004</v>
          </cell>
          <cell r="J5687">
            <v>5.1610638200999999</v>
          </cell>
          <cell r="K5687">
            <v>5.5929000000000002</v>
          </cell>
          <cell r="L5687">
            <v>22347.406361677298</v>
          </cell>
          <cell r="M5687">
            <v>0</v>
          </cell>
          <cell r="N5687">
            <v>5.3343792480000003</v>
          </cell>
          <cell r="O5687">
            <v>5.5929000000000002</v>
          </cell>
          <cell r="P5687">
            <v>-0.25852075200000002</v>
          </cell>
          <cell r="Q5687">
            <v>0</v>
          </cell>
          <cell r="R5687">
            <v>-1626.75864</v>
          </cell>
        </row>
        <row r="5688">
          <cell r="E5688" t="str">
            <v>TST0000049</v>
          </cell>
          <cell r="F5688" t="str">
            <v>卷材SPFH590</v>
          </cell>
          <cell r="G5688" t="str">
            <v>3.0*320</v>
          </cell>
          <cell r="H5688" t="str">
            <v>KG</v>
          </cell>
          <cell r="I5688">
            <v>5230</v>
          </cell>
          <cell r="J5688">
            <v>5.1610638200999999</v>
          </cell>
          <cell r="K5688">
            <v>5.5929000000000002</v>
          </cell>
          <cell r="L5688">
            <v>26992.363779122999</v>
          </cell>
          <cell r="M5688">
            <v>0</v>
          </cell>
          <cell r="N5688">
            <v>5.3343792480000003</v>
          </cell>
          <cell r="O5688">
            <v>5.5929000000000002</v>
          </cell>
          <cell r="P5688">
            <v>-0.25852075200000002</v>
          </cell>
          <cell r="Q5688">
            <v>0</v>
          </cell>
          <cell r="R5688">
            <v>-812</v>
          </cell>
        </row>
        <row r="5689">
          <cell r="E5689" t="str">
            <v>TST0000050</v>
          </cell>
          <cell r="F5689" t="str">
            <v>卷材SPFH590</v>
          </cell>
          <cell r="G5689" t="str">
            <v>3.0*196</v>
          </cell>
          <cell r="H5689" t="str">
            <v>KG</v>
          </cell>
          <cell r="I5689">
            <v>2002</v>
          </cell>
          <cell r="J5689">
            <v>5.7212887204999996</v>
          </cell>
          <cell r="K5689">
            <v>6.2</v>
          </cell>
          <cell r="L5689">
            <v>11454.020018441001</v>
          </cell>
          <cell r="M5689">
            <v>0</v>
          </cell>
          <cell r="N5689">
            <v>5.9134172500000002</v>
          </cell>
          <cell r="O5689">
            <v>6.2</v>
          </cell>
          <cell r="P5689">
            <v>-0.28658275</v>
          </cell>
          <cell r="Q5689">
            <v>0</v>
          </cell>
          <cell r="R5689">
            <v>-688</v>
          </cell>
        </row>
        <row r="5690">
          <cell r="E5690" t="str">
            <v>TST0000051</v>
          </cell>
          <cell r="F5690" t="str">
            <v>卷材SPFH590</v>
          </cell>
          <cell r="G5690" t="str">
            <v>3.0*180</v>
          </cell>
          <cell r="H5690" t="str">
            <v>KG</v>
          </cell>
          <cell r="I5690">
            <v>825</v>
          </cell>
          <cell r="J5690">
            <v>5.7212887204999996</v>
          </cell>
          <cell r="K5690">
            <v>6.2</v>
          </cell>
          <cell r="L5690">
            <v>4720.0631944124998</v>
          </cell>
          <cell r="M5690">
            <v>0</v>
          </cell>
          <cell r="N5690">
            <v>5.9134172500000002</v>
          </cell>
          <cell r="O5690">
            <v>6.2</v>
          </cell>
          <cell r="P5690">
            <v>-0.28658275</v>
          </cell>
          <cell r="Q5690">
            <v>0</v>
          </cell>
          <cell r="R5690">
            <v>0</v>
          </cell>
        </row>
        <row r="5691">
          <cell r="E5691" t="str">
            <v>TST0000053</v>
          </cell>
          <cell r="F5691" t="str">
            <v>卷材SPFH590</v>
          </cell>
          <cell r="G5691" t="str">
            <v>3.0*137</v>
          </cell>
          <cell r="H5691" t="str">
            <v>KG</v>
          </cell>
          <cell r="I5691">
            <v>-3.9999999999999998E-6</v>
          </cell>
          <cell r="J5691">
            <v>5.7212887204999996</v>
          </cell>
          <cell r="K5691">
            <v>6.2</v>
          </cell>
          <cell r="L5691">
            <v>-2.2885199999999999E-5</v>
          </cell>
          <cell r="M5691">
            <v>0</v>
          </cell>
          <cell r="N5691">
            <v>5.9134172500000002</v>
          </cell>
          <cell r="O5691">
            <v>6.2</v>
          </cell>
          <cell r="P5691">
            <v>-0.28658275</v>
          </cell>
          <cell r="Q5691">
            <v>0</v>
          </cell>
          <cell r="R5691">
            <v>0</v>
          </cell>
        </row>
        <row r="5692">
          <cell r="E5692" t="str">
            <v>TST0000054</v>
          </cell>
          <cell r="F5692" t="str">
            <v>卷材SPFH590</v>
          </cell>
          <cell r="G5692" t="str">
            <v>3.0*90.6</v>
          </cell>
          <cell r="H5692" t="str">
            <v>KG</v>
          </cell>
          <cell r="I5692">
            <v>-3.9999999999999998E-6</v>
          </cell>
          <cell r="J5692">
            <v>5.7212887204999996</v>
          </cell>
          <cell r="K5692">
            <v>6.2</v>
          </cell>
          <cell r="L5692">
            <v>-2.2885199999999999E-5</v>
          </cell>
          <cell r="M5692">
            <v>0</v>
          </cell>
          <cell r="N5692">
            <v>5.9134172500000002</v>
          </cell>
          <cell r="O5692">
            <v>6.2</v>
          </cell>
          <cell r="P5692">
            <v>-0.28658275</v>
          </cell>
          <cell r="Q5692">
            <v>0</v>
          </cell>
          <cell r="R5692">
            <v>0</v>
          </cell>
        </row>
        <row r="5693">
          <cell r="E5693" t="str">
            <v>TST0000056</v>
          </cell>
          <cell r="F5693" t="str">
            <v>卷材SPFH590</v>
          </cell>
          <cell r="G5693" t="str">
            <v>3.0*554</v>
          </cell>
          <cell r="H5693" t="str">
            <v>KG</v>
          </cell>
          <cell r="I5693">
            <v>2535.000024987</v>
          </cell>
          <cell r="J5693">
            <v>5.2263972461000003</v>
          </cell>
          <cell r="K5693">
            <v>5.6637000000000004</v>
          </cell>
          <cell r="L5693">
            <v>13248.917149455499</v>
          </cell>
          <cell r="M5693">
            <v>0</v>
          </cell>
          <cell r="N5693">
            <v>5.4019066577999997</v>
          </cell>
          <cell r="O5693">
            <v>5.6637000000000004</v>
          </cell>
          <cell r="P5693">
            <v>-0.2617933422</v>
          </cell>
          <cell r="Q5693">
            <v>0</v>
          </cell>
          <cell r="R5693">
            <v>0</v>
          </cell>
        </row>
        <row r="5694">
          <cell r="E5694" t="str">
            <v>TST0000057</v>
          </cell>
          <cell r="F5694" t="str">
            <v>卷材SPFH590</v>
          </cell>
          <cell r="G5694" t="str">
            <v>5.0*151</v>
          </cell>
          <cell r="H5694" t="str">
            <v>KG</v>
          </cell>
          <cell r="I5694">
            <v>13452.74</v>
          </cell>
          <cell r="J5694">
            <v>6.0430650716000001</v>
          </cell>
          <cell r="K5694">
            <v>6.5487000000000002</v>
          </cell>
          <cell r="L5694">
            <v>81295.7832113162</v>
          </cell>
          <cell r="M5694">
            <v>0</v>
          </cell>
          <cell r="N5694">
            <v>6.2459992813999996</v>
          </cell>
          <cell r="O5694">
            <v>6.5487000000000002</v>
          </cell>
          <cell r="P5694">
            <v>-0.30270071859999997</v>
          </cell>
          <cell r="Q5694">
            <v>0</v>
          </cell>
          <cell r="R5694">
            <v>-455.17439999999999</v>
          </cell>
        </row>
        <row r="5695">
          <cell r="E5695" t="str">
            <v>TST0000059</v>
          </cell>
          <cell r="F5695" t="str">
            <v>热板材Q235</v>
          </cell>
          <cell r="G5695" t="str">
            <v>2.0*1250*2500</v>
          </cell>
          <cell r="H5695" t="str">
            <v>KG</v>
          </cell>
          <cell r="I5695">
            <v>5328.0000000099999</v>
          </cell>
          <cell r="J5695">
            <v>5.9981252714000002</v>
          </cell>
          <cell r="K5695">
            <v>6.5</v>
          </cell>
          <cell r="L5695">
            <v>31958.011446079199</v>
          </cell>
          <cell r="M5695">
            <v>0</v>
          </cell>
          <cell r="N5695">
            <v>3.9543593417</v>
          </cell>
          <cell r="O5695">
            <v>6.5</v>
          </cell>
          <cell r="P5695">
            <v>-2.5456406583</v>
          </cell>
          <cell r="Q5695">
            <v>0</v>
          </cell>
          <cell r="R5695">
            <v>-60</v>
          </cell>
        </row>
        <row r="5696">
          <cell r="E5696" t="str">
            <v>TST0000061</v>
          </cell>
          <cell r="F5696" t="str">
            <v>板材QStE420TM</v>
          </cell>
          <cell r="G5696" t="str">
            <v>2.0*1250*2500</v>
          </cell>
          <cell r="H5696" t="str">
            <v>KG</v>
          </cell>
          <cell r="I5696">
            <v>3168</v>
          </cell>
          <cell r="J5696">
            <v>4.8997301159999997</v>
          </cell>
          <cell r="K5696">
            <v>5.3097000000000003</v>
          </cell>
          <cell r="L5696">
            <v>15522.345007488</v>
          </cell>
          <cell r="M5696">
            <v>0</v>
          </cell>
          <cell r="N5696">
            <v>5.0642696084000001</v>
          </cell>
          <cell r="O5696">
            <v>5.3097000000000003</v>
          </cell>
          <cell r="P5696">
            <v>-0.24543039159999999</v>
          </cell>
          <cell r="Q5696">
            <v>0</v>
          </cell>
          <cell r="R5696">
            <v>0</v>
          </cell>
        </row>
        <row r="5697">
          <cell r="E5697" t="str">
            <v>TST0000084</v>
          </cell>
          <cell r="F5697" t="str">
            <v>卷材ST12</v>
          </cell>
          <cell r="G5697" t="str">
            <v>1.0*498</v>
          </cell>
          <cell r="H5697" t="str">
            <v>KG</v>
          </cell>
          <cell r="I5697">
            <v>4949</v>
          </cell>
          <cell r="J5697">
            <v>3.9116081866000001</v>
          </cell>
          <cell r="K5697">
            <v>4.2389000000000001</v>
          </cell>
          <cell r="L5697">
            <v>19358.548915483399</v>
          </cell>
          <cell r="M5697">
            <v>0</v>
          </cell>
          <cell r="N5697">
            <v>4.0429652227000004</v>
          </cell>
          <cell r="O5697">
            <v>4.2389000000000001</v>
          </cell>
          <cell r="P5697">
            <v>-0.1959347773</v>
          </cell>
          <cell r="Q5697">
            <v>0</v>
          </cell>
          <cell r="R5697">
            <v>-2786</v>
          </cell>
        </row>
        <row r="5698">
          <cell r="E5698" t="str">
            <v>TST0000777</v>
          </cell>
          <cell r="F5698" t="str">
            <v>扁钢Q235</v>
          </cell>
          <cell r="G5698" t="str">
            <v>10*2.0*6000</v>
          </cell>
          <cell r="H5698" t="str">
            <v>KG</v>
          </cell>
          <cell r="I5698">
            <v>3693.58</v>
          </cell>
          <cell r="J5698">
            <v>4.6547297683000002</v>
          </cell>
          <cell r="K5698">
            <v>5.0442</v>
          </cell>
          <cell r="L5698">
            <v>17192.616777597501</v>
          </cell>
          <cell r="M5698">
            <v>0</v>
          </cell>
          <cell r="N5698">
            <v>4.8110418212999999</v>
          </cell>
          <cell r="O5698">
            <v>5.0442</v>
          </cell>
          <cell r="P5698">
            <v>-0.2331581787</v>
          </cell>
          <cell r="Q5698">
            <v>0</v>
          </cell>
          <cell r="R5698">
            <v>-51.58</v>
          </cell>
        </row>
        <row r="5699">
          <cell r="E5699" t="str">
            <v>TST0000783</v>
          </cell>
          <cell r="F5699" t="str">
            <v>板材HC420</v>
          </cell>
          <cell r="G5699" t="str">
            <v>0.6*1224*2500</v>
          </cell>
          <cell r="H5699" t="str">
            <v>KG</v>
          </cell>
          <cell r="I5699">
            <v>5892</v>
          </cell>
          <cell r="J5699">
            <v>5.4444521694999999</v>
          </cell>
          <cell r="K5699">
            <v>5.9</v>
          </cell>
          <cell r="L5699">
            <v>32078.712182693998</v>
          </cell>
          <cell r="M5699">
            <v>0</v>
          </cell>
          <cell r="N5699">
            <v>5.6272841572000001</v>
          </cell>
          <cell r="O5699">
            <v>5.9</v>
          </cell>
          <cell r="P5699">
            <v>-0.2727158428</v>
          </cell>
          <cell r="Q5699">
            <v>0</v>
          </cell>
          <cell r="R5699">
            <v>0</v>
          </cell>
        </row>
        <row r="5700">
          <cell r="E5700" t="str">
            <v>TST0000789</v>
          </cell>
          <cell r="F5700" t="str">
            <v>板材DC03</v>
          </cell>
          <cell r="G5700" t="str">
            <v>0.8*1620*1810</v>
          </cell>
          <cell r="H5700" t="str">
            <v>KG</v>
          </cell>
          <cell r="I5700">
            <v>580</v>
          </cell>
          <cell r="J5700">
            <v>5.9981252714000002</v>
          </cell>
          <cell r="K5700">
            <v>6.5</v>
          </cell>
          <cell r="L5700">
            <v>3478.912657412</v>
          </cell>
          <cell r="M5700">
            <v>0</v>
          </cell>
          <cell r="N5700">
            <v>6.1995503427000003</v>
          </cell>
          <cell r="O5700">
            <v>6.5</v>
          </cell>
          <cell r="P5700">
            <v>-0.30044965730000001</v>
          </cell>
          <cell r="Q5700">
            <v>0</v>
          </cell>
          <cell r="R5700">
            <v>0</v>
          </cell>
        </row>
        <row r="5701">
          <cell r="E5701" t="str">
            <v>TST0000791</v>
          </cell>
          <cell r="F5701" t="str">
            <v>板材不锈钢板</v>
          </cell>
          <cell r="G5701" t="str">
            <v>t=10mm</v>
          </cell>
          <cell r="H5701" t="str">
            <v>M2</v>
          </cell>
          <cell r="I5701">
            <v>1</v>
          </cell>
          <cell r="J5701">
            <v>5.9981252714000002</v>
          </cell>
          <cell r="K5701">
            <v>6.5</v>
          </cell>
          <cell r="L5701">
            <v>5.9981252714000002</v>
          </cell>
          <cell r="M5701">
            <v>0</v>
          </cell>
          <cell r="N5701">
            <v>6.1995503427000003</v>
          </cell>
          <cell r="O5701">
            <v>6.5</v>
          </cell>
          <cell r="P5701">
            <v>-0.30044965730000001</v>
          </cell>
          <cell r="Q5701">
            <v>0</v>
          </cell>
          <cell r="R5701">
            <v>0</v>
          </cell>
        </row>
        <row r="5702">
          <cell r="E5702" t="str">
            <v>TST0000793</v>
          </cell>
          <cell r="F5702" t="str">
            <v>板材热板</v>
          </cell>
          <cell r="G5702" t="str">
            <v>t=5.0mm</v>
          </cell>
          <cell r="H5702" t="str">
            <v>KG</v>
          </cell>
          <cell r="I5702">
            <v>147.000004308</v>
          </cell>
          <cell r="J5702">
            <v>5.9981252714000002</v>
          </cell>
          <cell r="K5702">
            <v>6.5</v>
          </cell>
          <cell r="L5702">
            <v>881.7244407357</v>
          </cell>
          <cell r="M5702">
            <v>13930</v>
          </cell>
          <cell r="N5702">
            <v>4.3468576426999999</v>
          </cell>
          <cell r="O5702">
            <v>6.5</v>
          </cell>
          <cell r="P5702">
            <v>-2.1531423573000001</v>
          </cell>
          <cell r="Q5702">
            <v>60551.726962811001</v>
          </cell>
          <cell r="R5702">
            <v>-4840</v>
          </cell>
        </row>
        <row r="5703">
          <cell r="E5703" t="str">
            <v>TST0000883</v>
          </cell>
          <cell r="F5703" t="str">
            <v>混合气</v>
          </cell>
          <cell r="H5703" t="str">
            <v>EA</v>
          </cell>
          <cell r="I5703">
            <v>0</v>
          </cell>
          <cell r="J5703">
            <v>15</v>
          </cell>
          <cell r="K5703">
            <v>15</v>
          </cell>
          <cell r="L5703">
            <v>0</v>
          </cell>
          <cell r="M5703">
            <v>132</v>
          </cell>
          <cell r="N5703">
            <v>15</v>
          </cell>
          <cell r="O5703">
            <v>15</v>
          </cell>
          <cell r="P5703">
            <v>0</v>
          </cell>
          <cell r="Q5703">
            <v>1980</v>
          </cell>
          <cell r="R5703">
            <v>-132</v>
          </cell>
        </row>
        <row r="5704">
          <cell r="E5704" t="str">
            <v>TST0000971</v>
          </cell>
          <cell r="F5704" t="str">
            <v>氩气</v>
          </cell>
          <cell r="H5704" t="str">
            <v>EA</v>
          </cell>
          <cell r="I5704">
            <v>0</v>
          </cell>
          <cell r="J5704">
            <v>57.522100000000002</v>
          </cell>
          <cell r="K5704">
            <v>57.522100000000002</v>
          </cell>
          <cell r="L5704">
            <v>0</v>
          </cell>
          <cell r="M5704">
            <v>7</v>
          </cell>
          <cell r="N5704">
            <v>57.522100000000002</v>
          </cell>
          <cell r="O5704">
            <v>57.522100000000002</v>
          </cell>
          <cell r="P5704">
            <v>0</v>
          </cell>
          <cell r="Q5704">
            <v>402.65469999999999</v>
          </cell>
          <cell r="R5704">
            <v>-7</v>
          </cell>
        </row>
        <row r="5705">
          <cell r="E5705" t="str">
            <v>TST0001581</v>
          </cell>
          <cell r="F5705" t="str">
            <v>机用拉伸膜</v>
          </cell>
          <cell r="H5705" t="str">
            <v>EA</v>
          </cell>
          <cell r="I5705">
            <v>11</v>
          </cell>
          <cell r="J5705">
            <v>137.7084665783</v>
          </cell>
          <cell r="K5705">
            <v>149.23079999999999</v>
          </cell>
          <cell r="L5705">
            <v>1514.7931323613</v>
          </cell>
          <cell r="M5705">
            <v>30</v>
          </cell>
          <cell r="N5705">
            <v>142.33290112020001</v>
          </cell>
          <cell r="O5705">
            <v>149.23079999999999</v>
          </cell>
          <cell r="P5705">
            <v>-6.8978988797999996</v>
          </cell>
          <cell r="Q5705">
            <v>4269.9870336060003</v>
          </cell>
          <cell r="R5705">
            <v>-22</v>
          </cell>
        </row>
        <row r="5706">
          <cell r="E5706" t="str">
            <v>TST0001582</v>
          </cell>
          <cell r="F5706" t="str">
            <v>周转箱标识卡</v>
          </cell>
          <cell r="G5706" t="str">
            <v>大绿卡</v>
          </cell>
          <cell r="H5706" t="str">
            <v>EA</v>
          </cell>
          <cell r="I5706">
            <v>2100</v>
          </cell>
          <cell r="J5706">
            <v>0.29787612889999998</v>
          </cell>
          <cell r="K5706">
            <v>0.32279999999999998</v>
          </cell>
          <cell r="L5706">
            <v>625.53987069000004</v>
          </cell>
          <cell r="M5706">
            <v>1000</v>
          </cell>
          <cell r="N5706">
            <v>0.3078792078</v>
          </cell>
          <cell r="O5706">
            <v>0.32279999999999998</v>
          </cell>
          <cell r="P5706">
            <v>-1.49207922E-2</v>
          </cell>
          <cell r="Q5706">
            <v>307.87920780000002</v>
          </cell>
          <cell r="R5706">
            <v>-2000</v>
          </cell>
        </row>
        <row r="5707">
          <cell r="E5707" t="str">
            <v>TST0001714</v>
          </cell>
          <cell r="F5707" t="str">
            <v>板材Q235</v>
          </cell>
          <cell r="G5707" t="str">
            <v>4.0*1500*2500</v>
          </cell>
          <cell r="H5707" t="str">
            <v>KG</v>
          </cell>
          <cell r="I5707">
            <v>4620</v>
          </cell>
          <cell r="J5707">
            <v>3.4543664832999998</v>
          </cell>
          <cell r="K5707">
            <v>3.7433999999999998</v>
          </cell>
          <cell r="L5707">
            <v>15959.173152846</v>
          </cell>
          <cell r="M5707">
            <v>0</v>
          </cell>
          <cell r="N5707">
            <v>3.5703687311999999</v>
          </cell>
          <cell r="O5707">
            <v>3.7433999999999998</v>
          </cell>
          <cell r="P5707">
            <v>-0.1730312688</v>
          </cell>
          <cell r="Q5707">
            <v>0</v>
          </cell>
          <cell r="R5707">
            <v>-526</v>
          </cell>
        </row>
        <row r="5708">
          <cell r="E5708" t="str">
            <v>TST0001719</v>
          </cell>
          <cell r="F5708" t="str">
            <v>冷板材ST12</v>
          </cell>
          <cell r="G5708" t="str">
            <v>1.0*1250*2500</v>
          </cell>
          <cell r="H5708" t="str">
            <v>KG</v>
          </cell>
          <cell r="I5708">
            <v>1450</v>
          </cell>
          <cell r="J5708">
            <v>3.7972746911000002</v>
          </cell>
          <cell r="K5708">
            <v>4.1150000000000002</v>
          </cell>
          <cell r="L5708">
            <v>5506.0483020949996</v>
          </cell>
          <cell r="M5708">
            <v>0</v>
          </cell>
          <cell r="N5708">
            <v>3.9247922553999999</v>
          </cell>
          <cell r="O5708">
            <v>4.1150000000000002</v>
          </cell>
          <cell r="P5708">
            <v>-0.19020774460000001</v>
          </cell>
          <cell r="Q5708">
            <v>0</v>
          </cell>
          <cell r="R5708">
            <v>-166</v>
          </cell>
        </row>
        <row r="5709">
          <cell r="E5709" t="str">
            <v>TST0001720</v>
          </cell>
          <cell r="F5709" t="str">
            <v>板材SPCC</v>
          </cell>
          <cell r="G5709" t="str">
            <v>3.0*1250*2500</v>
          </cell>
          <cell r="H5709" t="str">
            <v>KG</v>
          </cell>
          <cell r="I5709">
            <v>0</v>
          </cell>
          <cell r="J5709">
            <v>4.6459999999999999</v>
          </cell>
          <cell r="K5709">
            <v>4.6459999999999999</v>
          </cell>
          <cell r="L5709">
            <v>0</v>
          </cell>
          <cell r="M5709">
            <v>8060</v>
          </cell>
          <cell r="N5709">
            <v>4.4312478296000002</v>
          </cell>
          <cell r="O5709">
            <v>4.6459999999999999</v>
          </cell>
          <cell r="P5709">
            <v>-0.2147521704</v>
          </cell>
          <cell r="Q5709">
            <v>35715.857506576001</v>
          </cell>
          <cell r="R5709">
            <v>-3772</v>
          </cell>
        </row>
        <row r="5710">
          <cell r="E5710" t="str">
            <v>TST0001789</v>
          </cell>
          <cell r="F5710" t="str">
            <v>板材SPFH590</v>
          </cell>
          <cell r="G5710" t="str">
            <v>5.0*1250*2000</v>
          </cell>
          <cell r="H5710" t="str">
            <v>KG</v>
          </cell>
          <cell r="I5710">
            <v>4740</v>
          </cell>
          <cell r="J5710">
            <v>5.7212887204999996</v>
          </cell>
          <cell r="K5710">
            <v>6.2</v>
          </cell>
          <cell r="L5710">
            <v>27118.908535170001</v>
          </cell>
          <cell r="M5710">
            <v>0</v>
          </cell>
          <cell r="N5710">
            <v>5.9134172500000002</v>
          </cell>
          <cell r="O5710">
            <v>6.2</v>
          </cell>
          <cell r="P5710">
            <v>-0.28658275</v>
          </cell>
          <cell r="Q5710">
            <v>0</v>
          </cell>
          <cell r="R5710">
            <v>-1605</v>
          </cell>
        </row>
        <row r="5711">
          <cell r="E5711" t="str">
            <v>TST0001792</v>
          </cell>
          <cell r="F5711" t="str">
            <v>卷材SPFH590</v>
          </cell>
          <cell r="G5711" t="str">
            <v>3.0*144</v>
          </cell>
          <cell r="H5711" t="str">
            <v>KG</v>
          </cell>
          <cell r="I5711">
            <v>1016</v>
          </cell>
          <cell r="J5711">
            <v>5.7212887204999996</v>
          </cell>
          <cell r="K5711">
            <v>6.2</v>
          </cell>
          <cell r="L5711">
            <v>5812.8293400279999</v>
          </cell>
          <cell r="M5711">
            <v>0</v>
          </cell>
          <cell r="N5711">
            <v>5.9134172500000002</v>
          </cell>
          <cell r="O5711">
            <v>6.2</v>
          </cell>
          <cell r="P5711">
            <v>-0.28658275</v>
          </cell>
          <cell r="Q5711">
            <v>0</v>
          </cell>
          <cell r="R5711">
            <v>0</v>
          </cell>
        </row>
        <row r="5712">
          <cell r="E5712" t="str">
            <v>TST0001795</v>
          </cell>
          <cell r="F5712" t="str">
            <v>卷材SAPH440</v>
          </cell>
          <cell r="G5712" t="str">
            <v>3.0*111.5</v>
          </cell>
          <cell r="H5712" t="str">
            <v>KG</v>
          </cell>
          <cell r="I5712">
            <v>1238</v>
          </cell>
          <cell r="J5712">
            <v>4.5821985920000001</v>
          </cell>
          <cell r="K5712">
            <v>4.9656000000000002</v>
          </cell>
          <cell r="L5712">
            <v>5672.7618568959997</v>
          </cell>
          <cell r="M5712">
            <v>0</v>
          </cell>
          <cell r="N5712">
            <v>4.736074951</v>
          </cell>
          <cell r="O5712">
            <v>4.9656000000000002</v>
          </cell>
          <cell r="P5712">
            <v>-0.22952504900000001</v>
          </cell>
          <cell r="Q5712">
            <v>0</v>
          </cell>
          <cell r="R5712">
            <v>0</v>
          </cell>
        </row>
        <row r="5713">
          <cell r="E5713" t="str">
            <v>TST0001796</v>
          </cell>
          <cell r="F5713" t="str">
            <v>板材SPFH590</v>
          </cell>
          <cell r="G5713" t="str">
            <v>4.0*1250*2500</v>
          </cell>
          <cell r="H5713" t="str">
            <v>KG</v>
          </cell>
          <cell r="I5713">
            <v>394</v>
          </cell>
          <cell r="J5713">
            <v>5.7000645848999998</v>
          </cell>
          <cell r="K5713">
            <v>6.1769999999999996</v>
          </cell>
          <cell r="L5713">
            <v>2245.8254464505999</v>
          </cell>
          <cell r="M5713">
            <v>3201</v>
          </cell>
          <cell r="N5713">
            <v>5.8914803794999999</v>
          </cell>
          <cell r="O5713">
            <v>6.1769999999999996</v>
          </cell>
          <cell r="P5713">
            <v>-0.28551962050000002</v>
          </cell>
          <cell r="Q5713">
            <v>18858.628694779502</v>
          </cell>
          <cell r="R5713">
            <v>-3201</v>
          </cell>
        </row>
        <row r="5714">
          <cell r="E5714" t="str">
            <v>TST0001797</v>
          </cell>
          <cell r="F5714" t="str">
            <v>板材QStE420TM</v>
          </cell>
          <cell r="G5714" t="str">
            <v>2.5*1250*2500</v>
          </cell>
          <cell r="H5714" t="str">
            <v>KG</v>
          </cell>
          <cell r="I5714">
            <v>3931</v>
          </cell>
          <cell r="J5714">
            <v>5.1937305331000001</v>
          </cell>
          <cell r="K5714">
            <v>5.6283000000000003</v>
          </cell>
          <cell r="L5714">
            <v>20416.554725616101</v>
          </cell>
          <cell r="M5714">
            <v>0</v>
          </cell>
          <cell r="N5714">
            <v>5.3681429529000004</v>
          </cell>
          <cell r="O5714">
            <v>5.6283000000000003</v>
          </cell>
          <cell r="P5714">
            <v>-0.26015704709999998</v>
          </cell>
          <cell r="Q5714">
            <v>0</v>
          </cell>
          <cell r="R5714">
            <v>-3709.0938000000001</v>
          </cell>
        </row>
        <row r="5715">
          <cell r="E5715" t="str">
            <v>TST0001798</v>
          </cell>
          <cell r="F5715" t="str">
            <v>板材QSTE420TM</v>
          </cell>
          <cell r="G5715" t="str">
            <v>1.5*1250*2500</v>
          </cell>
          <cell r="H5715" t="str">
            <v>KG</v>
          </cell>
          <cell r="I5715">
            <v>11531</v>
          </cell>
          <cell r="J5715">
            <v>4.7363965509000003</v>
          </cell>
          <cell r="K5715">
            <v>5.1326999999999998</v>
          </cell>
          <cell r="L5715">
            <v>54615.3886284279</v>
          </cell>
          <cell r="M5715">
            <v>0</v>
          </cell>
          <cell r="N5715">
            <v>4.8954510837000003</v>
          </cell>
          <cell r="O5715">
            <v>5.1326999999999998</v>
          </cell>
          <cell r="P5715">
            <v>-0.2372489163</v>
          </cell>
          <cell r="Q5715">
            <v>0</v>
          </cell>
          <cell r="R5715">
            <v>0</v>
          </cell>
        </row>
        <row r="5716">
          <cell r="E5716" t="str">
            <v>TST0001799</v>
          </cell>
          <cell r="F5716" t="str">
            <v>板材SPFH590</v>
          </cell>
          <cell r="G5716" t="str">
            <v>2.5*1250*2500</v>
          </cell>
          <cell r="H5716" t="str">
            <v>KG</v>
          </cell>
          <cell r="I5716">
            <v>1978</v>
          </cell>
          <cell r="J5716">
            <v>5.2263972461000003</v>
          </cell>
          <cell r="K5716">
            <v>5.6637000000000004</v>
          </cell>
          <cell r="L5716">
            <v>10337.8137527858</v>
          </cell>
          <cell r="M5716">
            <v>0</v>
          </cell>
          <cell r="N5716">
            <v>5.4019066577999997</v>
          </cell>
          <cell r="O5716">
            <v>5.6637000000000004</v>
          </cell>
          <cell r="P5716">
            <v>-0.2617933422</v>
          </cell>
          <cell r="Q5716">
            <v>0</v>
          </cell>
          <cell r="R5716">
            <v>-1126</v>
          </cell>
        </row>
        <row r="5717">
          <cell r="E5717" t="str">
            <v>TST0001800</v>
          </cell>
          <cell r="F5717" t="str">
            <v>板材SPFH590</v>
          </cell>
          <cell r="G5717" t="str">
            <v>3.5*1250*2500</v>
          </cell>
          <cell r="H5717" t="str">
            <v>KG</v>
          </cell>
          <cell r="I5717">
            <v>4160</v>
          </cell>
          <cell r="J5717">
            <v>4.2056086038</v>
          </cell>
          <cell r="K5717">
            <v>4.5575000000000001</v>
          </cell>
          <cell r="L5717">
            <v>17495.331791807999</v>
          </cell>
          <cell r="M5717">
            <v>0</v>
          </cell>
          <cell r="N5717">
            <v>5.6082086176999999</v>
          </cell>
          <cell r="O5717">
            <v>4.5575000000000001</v>
          </cell>
          <cell r="P5717">
            <v>1.0507086177</v>
          </cell>
          <cell r="Q5717">
            <v>0</v>
          </cell>
          <cell r="R5717">
            <v>-2760</v>
          </cell>
        </row>
        <row r="5718">
          <cell r="E5718" t="str">
            <v>TST0001801</v>
          </cell>
          <cell r="F5718" t="str">
            <v>板材ST14</v>
          </cell>
          <cell r="G5718" t="str">
            <v>1.0*1250*2500</v>
          </cell>
          <cell r="H5718" t="str">
            <v>KG</v>
          </cell>
          <cell r="I5718">
            <v>8508</v>
          </cell>
          <cell r="J5718">
            <v>5.3080640286999996</v>
          </cell>
          <cell r="K5718">
            <v>5.7522000000000002</v>
          </cell>
          <cell r="L5718">
            <v>45161.008756179603</v>
          </cell>
          <cell r="M5718">
            <v>0</v>
          </cell>
          <cell r="N5718">
            <v>5.4863159202</v>
          </cell>
          <cell r="O5718">
            <v>5.7522000000000002</v>
          </cell>
          <cell r="P5718">
            <v>-0.26588407980000001</v>
          </cell>
          <cell r="Q5718">
            <v>0</v>
          </cell>
          <cell r="R5718">
            <v>-997.31280000000004</v>
          </cell>
        </row>
        <row r="5719">
          <cell r="E5719" t="str">
            <v>TST0001803</v>
          </cell>
          <cell r="F5719" t="str">
            <v>板材SAPH440</v>
          </cell>
          <cell r="G5719" t="str">
            <v>1.5*1250*2500</v>
          </cell>
          <cell r="H5719" t="str">
            <v>KG</v>
          </cell>
          <cell r="I5719">
            <v>2210</v>
          </cell>
          <cell r="J5719">
            <v>4.8180633333999996</v>
          </cell>
          <cell r="K5719">
            <v>5.2211999999999996</v>
          </cell>
          <cell r="L5719">
            <v>10647.919966814001</v>
          </cell>
          <cell r="M5719">
            <v>0</v>
          </cell>
          <cell r="N5719">
            <v>4.9798603459999997</v>
          </cell>
          <cell r="O5719">
            <v>5.2211999999999996</v>
          </cell>
          <cell r="P5719">
            <v>-0.24133965399999999</v>
          </cell>
          <cell r="Q5719">
            <v>0</v>
          </cell>
          <cell r="R5719">
            <v>-254</v>
          </cell>
        </row>
        <row r="5720">
          <cell r="E5720" t="str">
            <v>TST0001804</v>
          </cell>
          <cell r="F5720" t="str">
            <v>板材SPFH590</v>
          </cell>
          <cell r="G5720" t="str">
            <v>1.6*1120*2500</v>
          </cell>
          <cell r="H5720" t="str">
            <v>KG</v>
          </cell>
          <cell r="I5720">
            <v>5883.7178000000004</v>
          </cell>
          <cell r="J5720">
            <v>5.3897308111999997</v>
          </cell>
          <cell r="K5720">
            <v>5.8407</v>
          </cell>
          <cell r="L5720">
            <v>31711.655111065898</v>
          </cell>
          <cell r="M5720">
            <v>0</v>
          </cell>
          <cell r="N5720">
            <v>5.5707251826000004</v>
          </cell>
          <cell r="O5720">
            <v>5.8407</v>
          </cell>
          <cell r="P5720">
            <v>-0.26997481740000001</v>
          </cell>
          <cell r="Q5720">
            <v>0</v>
          </cell>
          <cell r="R5720">
            <v>-889.83090000000004</v>
          </cell>
        </row>
        <row r="5721">
          <cell r="E5721" t="str">
            <v>TST0001806</v>
          </cell>
          <cell r="F5721" t="str">
            <v>卷材SPFH590</v>
          </cell>
          <cell r="G5721" t="str">
            <v>3.0*111.5</v>
          </cell>
          <cell r="H5721" t="str">
            <v>KG</v>
          </cell>
          <cell r="I5721">
            <v>-5.9999999999999995E-8</v>
          </cell>
          <cell r="J5721">
            <v>5.7212887204999996</v>
          </cell>
          <cell r="K5721">
            <v>6.2</v>
          </cell>
          <cell r="L5721">
            <v>-3.4330000000000001E-7</v>
          </cell>
          <cell r="M5721">
            <v>0</v>
          </cell>
          <cell r="N5721">
            <v>5.9134172500000002</v>
          </cell>
          <cell r="O5721">
            <v>6.2</v>
          </cell>
          <cell r="P5721">
            <v>-0.28658275</v>
          </cell>
          <cell r="Q5721">
            <v>0</v>
          </cell>
          <cell r="R5721">
            <v>0</v>
          </cell>
        </row>
        <row r="5722">
          <cell r="E5722" t="str">
            <v>TST0001807</v>
          </cell>
          <cell r="F5722" t="str">
            <v>卷材SPFH590</v>
          </cell>
          <cell r="G5722" t="str">
            <v>2.5*470</v>
          </cell>
          <cell r="H5722" t="str">
            <v>KG</v>
          </cell>
          <cell r="I5722">
            <v>7530</v>
          </cell>
          <cell r="J5722">
            <v>5.3897308111999997</v>
          </cell>
          <cell r="K5722">
            <v>5.8407</v>
          </cell>
          <cell r="L5722">
            <v>40584.673008336002</v>
          </cell>
          <cell r="M5722">
            <v>0</v>
          </cell>
          <cell r="N5722">
            <v>5.5707251826000004</v>
          </cell>
          <cell r="O5722">
            <v>5.8407</v>
          </cell>
          <cell r="P5722">
            <v>-0.26997481740000001</v>
          </cell>
          <cell r="Q5722">
            <v>0</v>
          </cell>
          <cell r="R5722">
            <v>0</v>
          </cell>
        </row>
        <row r="5723">
          <cell r="E5723" t="str">
            <v>TST0001808</v>
          </cell>
          <cell r="F5723" t="str">
            <v>卷材SPFH590</v>
          </cell>
          <cell r="G5723" t="str">
            <v>3.0*386</v>
          </cell>
          <cell r="H5723" t="str">
            <v>KG</v>
          </cell>
          <cell r="I5723">
            <v>2820</v>
          </cell>
          <cell r="J5723">
            <v>5.1856099943</v>
          </cell>
          <cell r="K5723">
            <v>5.6195000000000004</v>
          </cell>
          <cell r="L5723">
            <v>14623.420183926</v>
          </cell>
          <cell r="M5723">
            <v>0</v>
          </cell>
          <cell r="N5723">
            <v>5.3597497154999996</v>
          </cell>
          <cell r="O5723">
            <v>5.6195000000000004</v>
          </cell>
          <cell r="P5723">
            <v>-0.25975028449999998</v>
          </cell>
          <cell r="Q5723">
            <v>0</v>
          </cell>
          <cell r="R5723">
            <v>-1528</v>
          </cell>
        </row>
        <row r="5724">
          <cell r="E5724" t="str">
            <v>TST0001810</v>
          </cell>
          <cell r="F5724" t="str">
            <v>卷材SPFH590</v>
          </cell>
          <cell r="G5724" t="str">
            <v>3.5*330</v>
          </cell>
          <cell r="H5724" t="str">
            <v>KG</v>
          </cell>
          <cell r="I5724">
            <v>2155.2460000000001</v>
          </cell>
          <cell r="J5724">
            <v>4.8589428641000003</v>
          </cell>
          <cell r="K5724">
            <v>5.2655000000000003</v>
          </cell>
          <cell r="L5724">
            <v>10472.2171720801</v>
          </cell>
          <cell r="M5724">
            <v>4530</v>
          </cell>
          <cell r="N5724">
            <v>5.0221126661</v>
          </cell>
          <cell r="O5724">
            <v>5.2655000000000003</v>
          </cell>
          <cell r="P5724">
            <v>-0.2433873339</v>
          </cell>
          <cell r="Q5724">
            <v>22750.170377433002</v>
          </cell>
          <cell r="R5724">
            <v>-1.246</v>
          </cell>
        </row>
        <row r="5725">
          <cell r="E5725" t="str">
            <v>TST0001882</v>
          </cell>
          <cell r="F5725" t="str">
            <v>SAPH440卷材余料</v>
          </cell>
          <cell r="H5725" t="str">
            <v>KG</v>
          </cell>
          <cell r="I5725">
            <v>3314</v>
          </cell>
          <cell r="J5725">
            <v>4.5821985920000001</v>
          </cell>
          <cell r="K5725">
            <v>4.9656000000000002</v>
          </cell>
          <cell r="L5725">
            <v>15185.406133888</v>
          </cell>
          <cell r="M5725">
            <v>0</v>
          </cell>
          <cell r="N5725">
            <v>4.736074951</v>
          </cell>
          <cell r="O5725">
            <v>4.9656000000000002</v>
          </cell>
          <cell r="P5725">
            <v>-0.22952504900000001</v>
          </cell>
          <cell r="Q5725">
            <v>0</v>
          </cell>
          <cell r="R5725">
            <v>0</v>
          </cell>
        </row>
        <row r="5726">
          <cell r="E5726" t="str">
            <v>TST0001883</v>
          </cell>
          <cell r="F5726" t="str">
            <v>SPFH590卷材余料</v>
          </cell>
          <cell r="H5726" t="str">
            <v>KG</v>
          </cell>
          <cell r="I5726">
            <v>3873</v>
          </cell>
          <cell r="J5726">
            <v>4.8589428641000003</v>
          </cell>
          <cell r="K5726">
            <v>5.2655000000000003</v>
          </cell>
          <cell r="L5726">
            <v>18818.685712659299</v>
          </cell>
          <cell r="M5726">
            <v>0</v>
          </cell>
          <cell r="N5726">
            <v>5.0221126661</v>
          </cell>
          <cell r="O5726">
            <v>5.2655000000000003</v>
          </cell>
          <cell r="P5726">
            <v>-0.2433873339</v>
          </cell>
          <cell r="Q5726">
            <v>0</v>
          </cell>
          <cell r="R5726">
            <v>0</v>
          </cell>
        </row>
        <row r="5727">
          <cell r="E5727" t="str">
            <v>TST0001884</v>
          </cell>
          <cell r="F5727" t="str">
            <v>SPHC卷材余料</v>
          </cell>
          <cell r="H5727" t="str">
            <v>KG</v>
          </cell>
          <cell r="I5727">
            <v>414</v>
          </cell>
          <cell r="J5727">
            <v>5.0467303245000004</v>
          </cell>
          <cell r="K5727">
            <v>5.4690000000000003</v>
          </cell>
          <cell r="L5727">
            <v>2089.3463543429998</v>
          </cell>
          <cell r="M5727">
            <v>0</v>
          </cell>
          <cell r="N5727">
            <v>5.2162062806999998</v>
          </cell>
          <cell r="O5727">
            <v>5.4690000000000003</v>
          </cell>
          <cell r="P5727">
            <v>-0.2527937193</v>
          </cell>
          <cell r="Q5727">
            <v>0</v>
          </cell>
          <cell r="R5727">
            <v>0</v>
          </cell>
        </row>
        <row r="5728">
          <cell r="E5728" t="str">
            <v>TST0001893</v>
          </cell>
          <cell r="F5728" t="str">
            <v>板材SPHC</v>
          </cell>
          <cell r="G5728" t="str">
            <v>6.0*1500*3000</v>
          </cell>
          <cell r="H5728" t="str">
            <v>KG</v>
          </cell>
          <cell r="I5728">
            <v>0</v>
          </cell>
          <cell r="J5728">
            <v>4.9000000000000004</v>
          </cell>
          <cell r="K5728">
            <v>4.9000000000000004</v>
          </cell>
          <cell r="L5728">
            <v>0</v>
          </cell>
          <cell r="M5728">
            <v>3570</v>
          </cell>
          <cell r="N5728">
            <v>4.6735071813999998</v>
          </cell>
          <cell r="O5728">
            <v>4.9000000000000004</v>
          </cell>
          <cell r="P5728">
            <v>-0.22649281860000001</v>
          </cell>
          <cell r="Q5728">
            <v>16684.420637597999</v>
          </cell>
          <cell r="R5728">
            <v>-1260</v>
          </cell>
        </row>
        <row r="5729">
          <cell r="E5729" t="str">
            <v>TST0001894</v>
          </cell>
          <cell r="F5729" t="str">
            <v>卷材SPCC</v>
          </cell>
          <cell r="G5729" t="str">
            <v>1.0*1280</v>
          </cell>
          <cell r="H5729" t="str">
            <v>KG</v>
          </cell>
          <cell r="I5729">
            <v>3680</v>
          </cell>
          <cell r="J5729">
            <v>4.8997301159999997</v>
          </cell>
          <cell r="K5729">
            <v>5.3097000000000003</v>
          </cell>
          <cell r="L5729">
            <v>18031.006826879999</v>
          </cell>
          <cell r="M5729">
            <v>0</v>
          </cell>
          <cell r="N5729">
            <v>5.0642696084000001</v>
          </cell>
          <cell r="O5729">
            <v>5.3097000000000003</v>
          </cell>
          <cell r="P5729">
            <v>-0.24543039159999999</v>
          </cell>
          <cell r="Q5729">
            <v>0</v>
          </cell>
          <cell r="R5729">
            <v>0</v>
          </cell>
        </row>
        <row r="5730">
          <cell r="E5730" t="str">
            <v>TST0001896</v>
          </cell>
          <cell r="F5730" t="str">
            <v>卷材SPHC</v>
          </cell>
          <cell r="G5730" t="str">
            <v>3.0*137</v>
          </cell>
          <cell r="H5730" t="str">
            <v>KG</v>
          </cell>
          <cell r="I5730">
            <v>9094.84</v>
          </cell>
          <cell r="J5730">
            <v>4.0749417516999999</v>
          </cell>
          <cell r="K5730">
            <v>4.4158999999999997</v>
          </cell>
          <cell r="L5730">
            <v>37060.9432410312</v>
          </cell>
          <cell r="M5730">
            <v>0</v>
          </cell>
          <cell r="N5730">
            <v>4.2117837474000002</v>
          </cell>
          <cell r="O5730">
            <v>4.4158999999999997</v>
          </cell>
          <cell r="P5730">
            <v>-0.20411625259999999</v>
          </cell>
          <cell r="Q5730">
            <v>0</v>
          </cell>
          <cell r="R5730">
            <v>-4.84</v>
          </cell>
        </row>
        <row r="5731">
          <cell r="E5731" t="str">
            <v>TST0001898</v>
          </cell>
          <cell r="F5731" t="str">
            <v>卷材SAPH440</v>
          </cell>
          <cell r="G5731" t="str">
            <v>2.5*225</v>
          </cell>
          <cell r="H5731" t="str">
            <v>KG</v>
          </cell>
          <cell r="I5731">
            <v>4190</v>
          </cell>
          <cell r="J5731">
            <v>4.1566085343000001</v>
          </cell>
          <cell r="K5731">
            <v>4.5044000000000004</v>
          </cell>
          <cell r="L5731">
            <v>17416.189758716999</v>
          </cell>
          <cell r="M5731">
            <v>0</v>
          </cell>
          <cell r="N5731">
            <v>4.2961930097999996</v>
          </cell>
          <cell r="O5731">
            <v>4.5044000000000004</v>
          </cell>
          <cell r="P5731">
            <v>-0.2082069902</v>
          </cell>
          <cell r="Q5731">
            <v>0</v>
          </cell>
          <cell r="R5731">
            <v>0</v>
          </cell>
        </row>
        <row r="5732">
          <cell r="E5732" t="str">
            <v>TWT0000001</v>
          </cell>
          <cell r="F5732" t="str">
            <v>φ1.0焊丝</v>
          </cell>
          <cell r="H5732" t="str">
            <v>KG</v>
          </cell>
          <cell r="I5732">
            <v>4936.287154314</v>
          </cell>
          <cell r="J5732">
            <v>5.1447304636000002</v>
          </cell>
          <cell r="K5732">
            <v>5.5751999999999997</v>
          </cell>
          <cell r="L5732">
            <v>25395.866899876601</v>
          </cell>
          <cell r="M5732">
            <v>0</v>
          </cell>
          <cell r="N5732">
            <v>5.3174973955000002</v>
          </cell>
          <cell r="O5732">
            <v>5.5751999999999997</v>
          </cell>
          <cell r="P5732">
            <v>-0.25770260449999999</v>
          </cell>
          <cell r="Q5732">
            <v>0</v>
          </cell>
          <cell r="R5732">
            <v>-559.81925351999996</v>
          </cell>
        </row>
        <row r="5733">
          <cell r="E5733" t="str">
            <v>TWT0000002</v>
          </cell>
          <cell r="F5733" t="str">
            <v>CO2保护气体</v>
          </cell>
          <cell r="H5733" t="str">
            <v>KG</v>
          </cell>
          <cell r="I5733">
            <v>0</v>
          </cell>
          <cell r="J5733">
            <v>0.73280000000000001</v>
          </cell>
          <cell r="K5733">
            <v>0.73280000000000001</v>
          </cell>
          <cell r="L5733">
            <v>0</v>
          </cell>
          <cell r="M5733">
            <v>18340</v>
          </cell>
          <cell r="N5733">
            <v>0.73280000000000001</v>
          </cell>
          <cell r="O5733">
            <v>0.73280000000000001</v>
          </cell>
          <cell r="P5733">
            <v>0</v>
          </cell>
          <cell r="Q5733">
            <v>13439.552</v>
          </cell>
          <cell r="R5733">
            <v>-18340</v>
          </cell>
        </row>
        <row r="5734">
          <cell r="E5734" t="str">
            <v>TWT0000012</v>
          </cell>
          <cell r="F5734" t="str">
            <v>焊管Q195</v>
          </cell>
          <cell r="G5734" t="str">
            <v>φ12*1.5*6000</v>
          </cell>
          <cell r="H5734" t="str">
            <v>KG</v>
          </cell>
          <cell r="I5734">
            <v>112</v>
          </cell>
          <cell r="J5734">
            <v>4.0178211434</v>
          </cell>
          <cell r="K5734">
            <v>4.3540000000000001</v>
          </cell>
          <cell r="L5734">
            <v>449.99596806080001</v>
          </cell>
          <cell r="M5734">
            <v>0</v>
          </cell>
          <cell r="N5734">
            <v>4.1527449526</v>
          </cell>
          <cell r="O5734">
            <v>4.3540000000000001</v>
          </cell>
          <cell r="P5734">
            <v>-0.2012550474</v>
          </cell>
          <cell r="Q5734">
            <v>0</v>
          </cell>
          <cell r="R5734">
            <v>0</v>
          </cell>
        </row>
        <row r="5735">
          <cell r="E5735" t="str">
            <v>TWT0000014</v>
          </cell>
          <cell r="F5735" t="str">
            <v>焊管Q195黑管</v>
          </cell>
          <cell r="G5735" t="str">
            <v>φ25*2.0*6000</v>
          </cell>
          <cell r="H5735" t="str">
            <v>KG</v>
          </cell>
          <cell r="I5735">
            <v>466</v>
          </cell>
          <cell r="J5735">
            <v>3.9606082562</v>
          </cell>
          <cell r="K5735">
            <v>4.2919999999999998</v>
          </cell>
          <cell r="L5735">
            <v>1845.6434473892</v>
          </cell>
          <cell r="M5735">
            <v>7625</v>
          </cell>
          <cell r="N5735">
            <v>4.0936107800999997</v>
          </cell>
          <cell r="O5735">
            <v>4.2919999999999998</v>
          </cell>
          <cell r="P5735">
            <v>-0.1983892199</v>
          </cell>
          <cell r="Q5735">
            <v>31213.782198262499</v>
          </cell>
          <cell r="R5735">
            <v>-5656.9999999299998</v>
          </cell>
        </row>
        <row r="5736">
          <cell r="E5736" t="str">
            <v>TWT0000015</v>
          </cell>
          <cell r="F5736" t="str">
            <v>方管Q235</v>
          </cell>
          <cell r="G5736" t="str">
            <v>20*10*1.5*6000</v>
          </cell>
          <cell r="H5736" t="str">
            <v>KG</v>
          </cell>
          <cell r="I5736">
            <v>1212</v>
          </cell>
          <cell r="J5736">
            <v>4.7936094380999998</v>
          </cell>
          <cell r="K5736">
            <v>5.1947000000000001</v>
          </cell>
          <cell r="L5736">
            <v>5809.8546389772</v>
          </cell>
          <cell r="M5736">
            <v>0</v>
          </cell>
          <cell r="N5736">
            <v>4.9545852561999997</v>
          </cell>
          <cell r="O5736">
            <v>5.1947000000000001</v>
          </cell>
          <cell r="P5736">
            <v>-0.2401147438</v>
          </cell>
          <cell r="Q5736">
            <v>0</v>
          </cell>
          <cell r="R5736">
            <v>-374</v>
          </cell>
        </row>
        <row r="5737">
          <cell r="E5737" t="str">
            <v>TWT0000016</v>
          </cell>
          <cell r="F5737" t="str">
            <v>焊管SPCC</v>
          </cell>
          <cell r="G5737" t="str">
            <v>φ22*1.5*6000</v>
          </cell>
          <cell r="H5737" t="str">
            <v>KG</v>
          </cell>
          <cell r="I5737">
            <v>1781</v>
          </cell>
          <cell r="J5737">
            <v>4.0014877869000003</v>
          </cell>
          <cell r="K5737">
            <v>4.3362999999999996</v>
          </cell>
          <cell r="L5737">
            <v>7126.6497484688998</v>
          </cell>
          <cell r="M5737">
            <v>3611</v>
          </cell>
          <cell r="N5737">
            <v>4.1358631001999999</v>
          </cell>
          <cell r="O5737">
            <v>4.3362999999999996</v>
          </cell>
          <cell r="P5737">
            <v>-0.20043689980000001</v>
          </cell>
          <cell r="Q5737">
            <v>14934.6016548222</v>
          </cell>
          <cell r="R5737">
            <v>-2875.4112</v>
          </cell>
        </row>
        <row r="5738">
          <cell r="E5738" t="str">
            <v>TWT0000017</v>
          </cell>
          <cell r="F5738" t="str">
            <v>焊管Q195</v>
          </cell>
          <cell r="G5738" t="str">
            <v>φ22*2.0*6000</v>
          </cell>
          <cell r="H5738" t="str">
            <v>KG</v>
          </cell>
          <cell r="I5738">
            <v>490</v>
          </cell>
          <cell r="J5738">
            <v>5.8656128424</v>
          </cell>
          <cell r="K5738">
            <v>6.3563999999999998</v>
          </cell>
          <cell r="L5738">
            <v>2874.1502927759998</v>
          </cell>
          <cell r="M5738">
            <v>0</v>
          </cell>
          <cell r="N5738">
            <v>4.3637204196999999</v>
          </cell>
          <cell r="O5738">
            <v>6.3563999999999998</v>
          </cell>
          <cell r="P5738">
            <v>-1.9926795802999999</v>
          </cell>
          <cell r="Q5738">
            <v>0</v>
          </cell>
          <cell r="R5738">
            <v>0</v>
          </cell>
        </row>
        <row r="5739">
          <cell r="E5739" t="str">
            <v>TWT0000019</v>
          </cell>
          <cell r="F5739" t="str">
            <v>方管Q345</v>
          </cell>
          <cell r="G5739" t="str">
            <v>40*30*3.0*6000</v>
          </cell>
          <cell r="H5739" t="str">
            <v>KG</v>
          </cell>
          <cell r="I5739">
            <v>796</v>
          </cell>
          <cell r="J5739">
            <v>5.8960648630000003</v>
          </cell>
          <cell r="K5739">
            <v>6.3894000000000002</v>
          </cell>
          <cell r="L5739">
            <v>4693.2676309480003</v>
          </cell>
          <cell r="M5739">
            <v>11722</v>
          </cell>
          <cell r="N5739">
            <v>6.0940626091999999</v>
          </cell>
          <cell r="O5739">
            <v>6.3894000000000002</v>
          </cell>
          <cell r="P5739">
            <v>-0.29533739079999999</v>
          </cell>
          <cell r="Q5739">
            <v>71434.601905042393</v>
          </cell>
          <cell r="R5739">
            <v>-7192</v>
          </cell>
        </row>
        <row r="5740">
          <cell r="E5740" t="str">
            <v>TWT0000023</v>
          </cell>
          <cell r="F5740" t="str">
            <v>冷拔焊管Q235</v>
          </cell>
          <cell r="G5740" t="str">
            <v>φ10*1.5*6000</v>
          </cell>
          <cell r="H5740" t="str">
            <v>KG</v>
          </cell>
          <cell r="I5740">
            <v>201.57300000000001</v>
          </cell>
          <cell r="J5740">
            <v>4.6547297683000002</v>
          </cell>
          <cell r="K5740">
            <v>5.0442</v>
          </cell>
          <cell r="L5740">
            <v>938.26784358550003</v>
          </cell>
          <cell r="M5740">
            <v>5419</v>
          </cell>
          <cell r="N5740">
            <v>4.8110418212999999</v>
          </cell>
          <cell r="O5740">
            <v>5.0442</v>
          </cell>
          <cell r="P5740">
            <v>-0.2331581787</v>
          </cell>
          <cell r="Q5740">
            <v>26071.035629624701</v>
          </cell>
          <cell r="R5740">
            <v>-3735.5039999999999</v>
          </cell>
        </row>
        <row r="5741">
          <cell r="E5741" t="str">
            <v>TWT0000027</v>
          </cell>
          <cell r="F5741" t="str">
            <v>方管Q235</v>
          </cell>
          <cell r="G5741" t="str">
            <v>20*20*1.5*6000</v>
          </cell>
          <cell r="H5741" t="str">
            <v>KG</v>
          </cell>
          <cell r="I5741">
            <v>3426</v>
          </cell>
          <cell r="J5741">
            <v>4.4914884821000003</v>
          </cell>
          <cell r="K5741">
            <v>4.8673000000000002</v>
          </cell>
          <cell r="L5741">
            <v>15387.8395396746</v>
          </cell>
          <cell r="M5741">
            <v>2400</v>
          </cell>
          <cell r="N5741">
            <v>4.6423186743000002</v>
          </cell>
          <cell r="O5741">
            <v>4.8673000000000002</v>
          </cell>
          <cell r="P5741">
            <v>-0.22498132570000001</v>
          </cell>
          <cell r="Q5741">
            <v>11141.564818319999</v>
          </cell>
          <cell r="R5741">
            <v>-3171.999999957</v>
          </cell>
        </row>
        <row r="5742">
          <cell r="E5742" t="str">
            <v>TWT0000028</v>
          </cell>
          <cell r="F5742" t="str">
            <v>方管Q235</v>
          </cell>
          <cell r="G5742" t="str">
            <v>25*25*1.5*5820</v>
          </cell>
          <cell r="H5742" t="str">
            <v>KG</v>
          </cell>
          <cell r="I5742">
            <v>4284</v>
          </cell>
          <cell r="J5742">
            <v>6.0430650716000001</v>
          </cell>
          <cell r="K5742">
            <v>6.5487000000000002</v>
          </cell>
          <cell r="L5742">
            <v>25888.490766734401</v>
          </cell>
          <cell r="M5742">
            <v>0</v>
          </cell>
          <cell r="N5742">
            <v>4.64602</v>
          </cell>
          <cell r="O5742">
            <v>6.5487000000000002</v>
          </cell>
          <cell r="P5742">
            <v>-1.9026799999999999</v>
          </cell>
          <cell r="Q5742">
            <v>0</v>
          </cell>
          <cell r="R5742">
            <v>-4284</v>
          </cell>
        </row>
        <row r="5743">
          <cell r="E5743" t="str">
            <v>TWT0000032</v>
          </cell>
          <cell r="F5743" t="str">
            <v>方管黑管Q235</v>
          </cell>
          <cell r="G5743" t="str">
            <v>40*20*2.0*6000</v>
          </cell>
          <cell r="H5743" t="str">
            <v>KG</v>
          </cell>
          <cell r="I5743">
            <v>1.0000000000000001E-9</v>
          </cell>
          <cell r="J5743">
            <v>3.7564874391999998</v>
          </cell>
          <cell r="K5743">
            <v>4.0708000000000002</v>
          </cell>
          <cell r="L5743">
            <v>3.8000000000000001E-9</v>
          </cell>
          <cell r="M5743">
            <v>0</v>
          </cell>
          <cell r="N5743">
            <v>3.8826353131000002</v>
          </cell>
          <cell r="O5743">
            <v>4.0708000000000002</v>
          </cell>
          <cell r="P5743">
            <v>-0.18816468689999999</v>
          </cell>
          <cell r="Q5743">
            <v>0</v>
          </cell>
          <cell r="R5743">
            <v>0</v>
          </cell>
        </row>
        <row r="5744">
          <cell r="E5744" t="str">
            <v>TWT0000034</v>
          </cell>
          <cell r="F5744" t="str">
            <v>焊管SAPH400</v>
          </cell>
          <cell r="G5744" t="str">
            <v>Φ18*2.3*6050</v>
          </cell>
          <cell r="H5744" t="str">
            <v>KG</v>
          </cell>
          <cell r="I5744">
            <v>7330</v>
          </cell>
          <cell r="J5744">
            <v>6.4105194536000001</v>
          </cell>
          <cell r="K5744">
            <v>6.9469000000000003</v>
          </cell>
          <cell r="L5744">
            <v>46989.107594888002</v>
          </cell>
          <cell r="M5744">
            <v>0</v>
          </cell>
          <cell r="N5744">
            <v>6.6257932732000002</v>
          </cell>
          <cell r="O5744">
            <v>6.9469000000000003</v>
          </cell>
          <cell r="P5744">
            <v>-0.32110672680000002</v>
          </cell>
          <cell r="Q5744">
            <v>0</v>
          </cell>
          <cell r="R5744">
            <v>-518</v>
          </cell>
        </row>
        <row r="5745">
          <cell r="E5745" t="str">
            <v>TWT0000059</v>
          </cell>
          <cell r="F5745" t="str">
            <v>焊管Q195</v>
          </cell>
          <cell r="G5745" t="str">
            <v>φ32*2.0*6400</v>
          </cell>
          <cell r="H5745" t="str">
            <v>KG</v>
          </cell>
          <cell r="I5745">
            <v>1976</v>
          </cell>
          <cell r="J5745">
            <v>3.9198210043000001</v>
          </cell>
          <cell r="K5745">
            <v>4.2477999999999998</v>
          </cell>
          <cell r="L5745">
            <v>7745.5663044967996</v>
          </cell>
          <cell r="M5745">
            <v>6824</v>
          </cell>
          <cell r="N5745">
            <v>4.0514538377999996</v>
          </cell>
          <cell r="O5745">
            <v>4.2477999999999998</v>
          </cell>
          <cell r="P5745">
            <v>-0.19634616220000001</v>
          </cell>
          <cell r="Q5745">
            <v>27647.120989147199</v>
          </cell>
          <cell r="R5745">
            <v>-7064.0000000099999</v>
          </cell>
        </row>
        <row r="5746">
          <cell r="E5746" t="str">
            <v>TWT0000062</v>
          </cell>
          <cell r="F5746" t="str">
            <v>焊管Q195</v>
          </cell>
          <cell r="G5746" t="str">
            <v>φ38*2.5*6000</v>
          </cell>
          <cell r="H5746" t="str">
            <v>KG</v>
          </cell>
          <cell r="I5746">
            <v>3022</v>
          </cell>
          <cell r="J5746">
            <v>4.6139425164999999</v>
          </cell>
          <cell r="K5746">
            <v>5</v>
          </cell>
          <cell r="L5746">
            <v>13943.334284863</v>
          </cell>
          <cell r="M5746">
            <v>0</v>
          </cell>
          <cell r="N5746">
            <v>4.7688848789999998</v>
          </cell>
          <cell r="O5746">
            <v>5</v>
          </cell>
          <cell r="P5746">
            <v>-0.23111512100000001</v>
          </cell>
          <cell r="Q5746">
            <v>0</v>
          </cell>
          <cell r="R5746">
            <v>0</v>
          </cell>
        </row>
        <row r="5747">
          <cell r="E5747" t="str">
            <v>TWT0000063</v>
          </cell>
          <cell r="F5747" t="str">
            <v>φ0.8焊丝</v>
          </cell>
          <cell r="H5747" t="str">
            <v>KG</v>
          </cell>
          <cell r="I5747">
            <v>8880.1113895830003</v>
          </cell>
          <cell r="J5747">
            <v>5.3080640286999996</v>
          </cell>
          <cell r="K5747">
            <v>5.7522000000000002</v>
          </cell>
          <cell r="L5747">
            <v>47136.199837894703</v>
          </cell>
          <cell r="M5747">
            <v>2520</v>
          </cell>
          <cell r="N5747">
            <v>5.4863159202</v>
          </cell>
          <cell r="O5747">
            <v>5.7522000000000002</v>
          </cell>
          <cell r="P5747">
            <v>-0.26588407980000001</v>
          </cell>
          <cell r="Q5747">
            <v>13825.516118904001</v>
          </cell>
          <cell r="R5747">
            <v>-1482.7252132680001</v>
          </cell>
        </row>
        <row r="5748">
          <cell r="E5748" t="str">
            <v>TWT0000064</v>
          </cell>
          <cell r="F5748" t="str">
            <v>φ1.2焊丝</v>
          </cell>
          <cell r="H5748" t="str">
            <v>KG</v>
          </cell>
          <cell r="I5748">
            <v>5083.3952038409998</v>
          </cell>
          <cell r="J5748">
            <v>4.7363965509000003</v>
          </cell>
          <cell r="K5748">
            <v>5.1326999999999998</v>
          </cell>
          <cell r="L5748">
            <v>24076.975510334101</v>
          </cell>
          <cell r="M5748">
            <v>5040</v>
          </cell>
          <cell r="N5748">
            <v>4.8954510837000003</v>
          </cell>
          <cell r="O5748">
            <v>5.1326999999999998</v>
          </cell>
          <cell r="P5748">
            <v>-0.2372489163</v>
          </cell>
          <cell r="Q5748">
            <v>24673.073461847998</v>
          </cell>
          <cell r="R5748">
            <v>-2499.4216255609999</v>
          </cell>
        </row>
        <row r="5749">
          <cell r="E5749" t="str">
            <v>TWT0000065</v>
          </cell>
          <cell r="F5749" t="str">
            <v>焊管SAPH400</v>
          </cell>
          <cell r="G5749" t="str">
            <v>φ36*3.0*6000</v>
          </cell>
          <cell r="H5749" t="str">
            <v>KG</v>
          </cell>
          <cell r="I5749">
            <v>1948</v>
          </cell>
          <cell r="J5749">
            <v>5.8960648630000003</v>
          </cell>
          <cell r="K5749">
            <v>6.3894000000000002</v>
          </cell>
          <cell r="L5749">
            <v>11485.534353124</v>
          </cell>
          <cell r="M5749">
            <v>9508</v>
          </cell>
          <cell r="N5749">
            <v>6.0940626091999999</v>
          </cell>
          <cell r="O5749">
            <v>6.3894000000000002</v>
          </cell>
          <cell r="P5749">
            <v>-0.29533739079999999</v>
          </cell>
          <cell r="Q5749">
            <v>57942.347288273602</v>
          </cell>
          <cell r="R5749">
            <v>-11442</v>
          </cell>
        </row>
        <row r="5750">
          <cell r="E5750" t="str">
            <v>TWT0000069</v>
          </cell>
          <cell r="F5750" t="str">
            <v>方管不锈钢</v>
          </cell>
          <cell r="G5750" t="str">
            <v>10*10*6000</v>
          </cell>
          <cell r="H5750" t="str">
            <v>M</v>
          </cell>
          <cell r="I5750">
            <v>120</v>
          </cell>
          <cell r="J5750">
            <v>17.601452469600002</v>
          </cell>
          <cell r="K5750">
            <v>19.074200000000001</v>
          </cell>
          <cell r="L5750">
            <v>2112.1742963520001</v>
          </cell>
          <cell r="M5750">
            <v>0</v>
          </cell>
          <cell r="N5750">
            <v>18.192532791800001</v>
          </cell>
          <cell r="O5750">
            <v>19.074200000000001</v>
          </cell>
          <cell r="P5750">
            <v>-0.8816672082</v>
          </cell>
          <cell r="Q5750">
            <v>0</v>
          </cell>
          <cell r="R5750">
            <v>0</v>
          </cell>
        </row>
        <row r="5751">
          <cell r="E5751" t="str">
            <v>TWT0000078</v>
          </cell>
          <cell r="F5751" t="str">
            <v>无缝管20#</v>
          </cell>
          <cell r="G5751" t="str">
            <v>φ18*2.5*4000</v>
          </cell>
          <cell r="H5751" t="str">
            <v>KG</v>
          </cell>
          <cell r="I5751">
            <v>1851</v>
          </cell>
          <cell r="J5751">
            <v>7.2679745308000001</v>
          </cell>
          <cell r="K5751">
            <v>7.8761000000000001</v>
          </cell>
          <cell r="L5751">
            <v>13453.020856510801</v>
          </cell>
          <cell r="M5751">
            <v>0</v>
          </cell>
          <cell r="N5751">
            <v>7.5120428391000003</v>
          </cell>
          <cell r="O5751">
            <v>7.8761000000000001</v>
          </cell>
          <cell r="P5751">
            <v>-0.36405716090000001</v>
          </cell>
          <cell r="Q5751">
            <v>0</v>
          </cell>
          <cell r="R5751">
            <v>0</v>
          </cell>
        </row>
        <row r="5752">
          <cell r="E5752" t="str">
            <v>TWT0000089</v>
          </cell>
          <cell r="F5752" t="str">
            <v>焊管Q195</v>
          </cell>
          <cell r="G5752" t="str">
            <v>φ22*1.5*6000</v>
          </cell>
          <cell r="H5752" t="str">
            <v>KG</v>
          </cell>
          <cell r="I5752">
            <v>2331</v>
          </cell>
          <cell r="J5752">
            <v>6.0904041217999998</v>
          </cell>
          <cell r="K5752">
            <v>6.6</v>
          </cell>
          <cell r="L5752">
            <v>14196.7320079158</v>
          </cell>
          <cell r="M5752">
            <v>0</v>
          </cell>
          <cell r="N5752">
            <v>6.2949280403000003</v>
          </cell>
          <cell r="O5752">
            <v>6.6</v>
          </cell>
          <cell r="P5752">
            <v>-0.30507195970000001</v>
          </cell>
          <cell r="Q5752">
            <v>0</v>
          </cell>
          <cell r="R5752">
            <v>0</v>
          </cell>
        </row>
        <row r="5753">
          <cell r="E5753" t="str">
            <v>TWT0000091</v>
          </cell>
          <cell r="F5753" t="str">
            <v>焊管Q195</v>
          </cell>
          <cell r="G5753" t="str">
            <v>φ25*1.5*6000</v>
          </cell>
          <cell r="H5753" t="str">
            <v>KG</v>
          </cell>
          <cell r="I5753">
            <v>443.84</v>
          </cell>
          <cell r="J5753">
            <v>4.0422750386999997</v>
          </cell>
          <cell r="K5753">
            <v>4.3804999999999996</v>
          </cell>
          <cell r="L5753">
            <v>1794.1233531765999</v>
          </cell>
          <cell r="M5753">
            <v>0</v>
          </cell>
          <cell r="N5753">
            <v>4.1780200425</v>
          </cell>
          <cell r="O5753">
            <v>4.3804999999999996</v>
          </cell>
          <cell r="P5753">
            <v>-0.2024799575</v>
          </cell>
          <cell r="Q5753">
            <v>0</v>
          </cell>
          <cell r="R5753">
            <v>0</v>
          </cell>
        </row>
        <row r="5754">
          <cell r="E5754" t="str">
            <v>TWT0000094</v>
          </cell>
          <cell r="F5754" t="str">
            <v>焊管Q235</v>
          </cell>
          <cell r="G5754" t="str">
            <v>φ17*1.5*6000</v>
          </cell>
          <cell r="H5754" t="str">
            <v>KG</v>
          </cell>
          <cell r="I5754">
            <v>1766.577</v>
          </cell>
          <cell r="J5754">
            <v>4.328154917</v>
          </cell>
          <cell r="K5754">
            <v>4.6902999999999997</v>
          </cell>
          <cell r="L5754">
            <v>7646.0189288090996</v>
          </cell>
          <cell r="M5754">
            <v>0</v>
          </cell>
          <cell r="N5754">
            <v>4.4735001496000004</v>
          </cell>
          <cell r="O5754">
            <v>4.6902999999999997</v>
          </cell>
          <cell r="P5754">
            <v>-0.21679985039999999</v>
          </cell>
          <cell r="Q5754">
            <v>0</v>
          </cell>
          <cell r="R5754">
            <v>-21.67</v>
          </cell>
        </row>
        <row r="5755">
          <cell r="E5755" t="str">
            <v>TWT0000096</v>
          </cell>
          <cell r="F5755" t="str">
            <v>焊管Q235</v>
          </cell>
          <cell r="G5755" t="str">
            <v>φ22*1.5*6000</v>
          </cell>
          <cell r="H5755" t="str">
            <v>KG</v>
          </cell>
          <cell r="I5755">
            <v>2284.0000048000002</v>
          </cell>
          <cell r="J5755">
            <v>5.7571851931999998</v>
          </cell>
          <cell r="K5755">
            <v>6.2389000000000001</v>
          </cell>
          <cell r="L5755">
            <v>13149.4110089033</v>
          </cell>
          <cell r="M5755">
            <v>0</v>
          </cell>
          <cell r="N5755">
            <v>4.2877997723999997</v>
          </cell>
          <cell r="O5755">
            <v>6.2389000000000001</v>
          </cell>
          <cell r="P5755">
            <v>-1.9511002276</v>
          </cell>
          <cell r="Q5755">
            <v>0</v>
          </cell>
          <cell r="R5755">
            <v>0</v>
          </cell>
        </row>
        <row r="5756">
          <cell r="E5756" t="str">
            <v>TWT0000097</v>
          </cell>
          <cell r="F5756" t="str">
            <v>焊管Q195</v>
          </cell>
          <cell r="G5756" t="str">
            <v>φ15*1.5*5900</v>
          </cell>
          <cell r="H5756" t="str">
            <v>KG</v>
          </cell>
          <cell r="I5756">
            <v>3500.2894999999999</v>
          </cell>
          <cell r="J5756">
            <v>5.1856099943</v>
          </cell>
          <cell r="K5756">
            <v>5.6195000000000004</v>
          </cell>
          <cell r="L5756">
            <v>18151.136214143298</v>
          </cell>
          <cell r="M5756">
            <v>0</v>
          </cell>
          <cell r="N5756">
            <v>5.3597497154999996</v>
          </cell>
          <cell r="O5756">
            <v>5.6195000000000004</v>
          </cell>
          <cell r="P5756">
            <v>-0.25975028449999998</v>
          </cell>
          <cell r="Q5756">
            <v>0</v>
          </cell>
          <cell r="R5756">
            <v>-89.153999999999996</v>
          </cell>
        </row>
        <row r="5757">
          <cell r="E5757" t="str">
            <v>TWT0000098</v>
          </cell>
          <cell r="F5757" t="str">
            <v>焊管Q195</v>
          </cell>
          <cell r="G5757" t="str">
            <v>φ20*2.0*6000</v>
          </cell>
          <cell r="H5757" t="str">
            <v>KG</v>
          </cell>
          <cell r="I5757">
            <v>856.30110001000003</v>
          </cell>
          <cell r="J5757">
            <v>5.8656128424</v>
          </cell>
          <cell r="K5757">
            <v>6.3563999999999998</v>
          </cell>
          <cell r="L5757">
            <v>5022.7307291798998</v>
          </cell>
          <cell r="M5757">
            <v>3237</v>
          </cell>
          <cell r="N5757">
            <v>4.4987847772</v>
          </cell>
          <cell r="O5757">
            <v>6.3563999999999998</v>
          </cell>
          <cell r="P5757">
            <v>-1.8576152228</v>
          </cell>
          <cell r="Q5757">
            <v>14562.5663237964</v>
          </cell>
          <cell r="R5757">
            <v>-1175.74</v>
          </cell>
        </row>
        <row r="5758">
          <cell r="E5758" t="str">
            <v>TWT0000099</v>
          </cell>
          <cell r="F5758" t="str">
            <v>焊管Q195</v>
          </cell>
          <cell r="G5758" t="str">
            <v>φ28*1.5*6000</v>
          </cell>
          <cell r="H5758" t="str">
            <v>KG</v>
          </cell>
          <cell r="I5758">
            <v>1084.9007999999999</v>
          </cell>
          <cell r="J5758">
            <v>5.8656128424</v>
          </cell>
          <cell r="K5758">
            <v>6.3563999999999998</v>
          </cell>
          <cell r="L5758">
            <v>6363.6080652099999</v>
          </cell>
          <cell r="M5758">
            <v>0</v>
          </cell>
          <cell r="N5758">
            <v>6.062587969</v>
          </cell>
          <cell r="O5758">
            <v>6.3563999999999998</v>
          </cell>
          <cell r="P5758">
            <v>-0.29381203099999997</v>
          </cell>
          <cell r="Q5758">
            <v>0</v>
          </cell>
          <cell r="R5758">
            <v>-611.78309999999999</v>
          </cell>
        </row>
        <row r="5759">
          <cell r="E5759" t="str">
            <v>TWT0000102</v>
          </cell>
          <cell r="F5759" t="str">
            <v>焊管Q235</v>
          </cell>
          <cell r="G5759" t="str">
            <v>φ22*2.0*6000</v>
          </cell>
          <cell r="H5759" t="str">
            <v>KG</v>
          </cell>
          <cell r="I5759">
            <v>1851.6450922199999</v>
          </cell>
          <cell r="J5759">
            <v>4.2872753863000002</v>
          </cell>
          <cell r="K5759">
            <v>4.6459999999999999</v>
          </cell>
          <cell r="L5759">
            <v>7938.5124280379996</v>
          </cell>
          <cell r="M5759">
            <v>0</v>
          </cell>
          <cell r="N5759">
            <v>4.4312478296000002</v>
          </cell>
          <cell r="O5759">
            <v>4.6459999999999999</v>
          </cell>
          <cell r="P5759">
            <v>-0.2147521704</v>
          </cell>
          <cell r="Q5759">
            <v>0</v>
          </cell>
          <cell r="R5759">
            <v>0</v>
          </cell>
        </row>
        <row r="5760">
          <cell r="E5760" t="str">
            <v>TWT0000106</v>
          </cell>
          <cell r="F5760" t="str">
            <v>钢管Q195</v>
          </cell>
          <cell r="G5760" t="str">
            <v>φ18*1.5*6000</v>
          </cell>
          <cell r="H5760" t="str">
            <v>KG</v>
          </cell>
          <cell r="I5760">
            <v>1280.5187000000001</v>
          </cell>
          <cell r="J5760">
            <v>6.0904041217999998</v>
          </cell>
          <cell r="K5760">
            <v>6.6</v>
          </cell>
          <cell r="L5760">
            <v>7798.8763685220001</v>
          </cell>
          <cell r="M5760">
            <v>0</v>
          </cell>
          <cell r="N5760">
            <v>6.2949280403000003</v>
          </cell>
          <cell r="O5760">
            <v>6.6</v>
          </cell>
          <cell r="P5760">
            <v>-0.30507195970000001</v>
          </cell>
          <cell r="Q5760">
            <v>0</v>
          </cell>
          <cell r="R5760">
            <v>-115.6896</v>
          </cell>
        </row>
        <row r="5761">
          <cell r="E5761" t="str">
            <v>TWT0000110</v>
          </cell>
          <cell r="F5761" t="str">
            <v>焊管Q195光亮管</v>
          </cell>
          <cell r="G5761" t="str">
            <v>φ20*1.5*6000</v>
          </cell>
          <cell r="H5761" t="str">
            <v>KG</v>
          </cell>
          <cell r="I5761">
            <v>1260.152</v>
          </cell>
          <cell r="J5761">
            <v>4.0422750386999997</v>
          </cell>
          <cell r="K5761">
            <v>4.3804999999999996</v>
          </cell>
          <cell r="L5761">
            <v>5093.8809745679</v>
          </cell>
          <cell r="M5761">
            <v>3248</v>
          </cell>
          <cell r="N5761">
            <v>4.1780200425</v>
          </cell>
          <cell r="O5761">
            <v>4.3804999999999996</v>
          </cell>
          <cell r="P5761">
            <v>-0.2024799575</v>
          </cell>
          <cell r="Q5761">
            <v>13570.209098040001</v>
          </cell>
          <cell r="R5761">
            <v>-1396</v>
          </cell>
        </row>
        <row r="5762">
          <cell r="E5762" t="str">
            <v>TWT0000113</v>
          </cell>
          <cell r="F5762" t="str">
            <v>焊管SPCC</v>
          </cell>
          <cell r="G5762" t="str">
            <v>φ18*1.2*6000</v>
          </cell>
          <cell r="H5762" t="str">
            <v>KG</v>
          </cell>
          <cell r="I5762">
            <v>1998.6656</v>
          </cell>
          <cell r="J5762">
            <v>5.9981252714000002</v>
          </cell>
          <cell r="K5762">
            <v>6.5</v>
          </cell>
          <cell r="L5762">
            <v>11988.246644437801</v>
          </cell>
          <cell r="M5762">
            <v>0</v>
          </cell>
          <cell r="N5762">
            <v>6.1995503427000003</v>
          </cell>
          <cell r="O5762">
            <v>6.5</v>
          </cell>
          <cell r="P5762">
            <v>-0.30044965730000001</v>
          </cell>
          <cell r="Q5762">
            <v>0</v>
          </cell>
          <cell r="R5762">
            <v>0</v>
          </cell>
        </row>
        <row r="5763">
          <cell r="E5763" t="str">
            <v>TWT0000114</v>
          </cell>
          <cell r="F5763" t="str">
            <v>焊管Q235</v>
          </cell>
          <cell r="G5763" t="str">
            <v>φ25*1.5*6000</v>
          </cell>
          <cell r="H5763" t="str">
            <v>KG</v>
          </cell>
          <cell r="I5763">
            <v>235.59280000000001</v>
          </cell>
          <cell r="J5763">
            <v>5.3897308111999997</v>
          </cell>
          <cell r="K5763">
            <v>5.8407</v>
          </cell>
          <cell r="L5763">
            <v>1269.7817730569</v>
          </cell>
          <cell r="M5763">
            <v>15899</v>
          </cell>
          <cell r="N5763">
            <v>4.3299757902999998</v>
          </cell>
          <cell r="O5763">
            <v>5.8407</v>
          </cell>
          <cell r="P5763">
            <v>-1.5107242097</v>
          </cell>
          <cell r="Q5763">
            <v>68842.285089979705</v>
          </cell>
          <cell r="R5763">
            <v>-11307</v>
          </cell>
        </row>
        <row r="5764">
          <cell r="E5764" t="str">
            <v>TWT0000115</v>
          </cell>
          <cell r="F5764" t="str">
            <v>焊管B340LA</v>
          </cell>
          <cell r="G5764" t="str">
            <v>φ25*2.0*6000</v>
          </cell>
          <cell r="H5764" t="str">
            <v>KG</v>
          </cell>
          <cell r="I5764">
            <v>3451.2132000000001</v>
          </cell>
          <cell r="J5764">
            <v>5.9368521147999997</v>
          </cell>
          <cell r="K5764">
            <v>6.4336000000000002</v>
          </cell>
          <cell r="L5764">
            <v>20489.3423850457</v>
          </cell>
          <cell r="M5764">
            <v>0</v>
          </cell>
          <cell r="N5764">
            <v>6.1362195515</v>
          </cell>
          <cell r="O5764">
            <v>6.4336000000000002</v>
          </cell>
          <cell r="P5764">
            <v>-0.29738044850000001</v>
          </cell>
          <cell r="Q5764">
            <v>0</v>
          </cell>
          <cell r="R5764">
            <v>0</v>
          </cell>
        </row>
        <row r="5765">
          <cell r="E5765" t="str">
            <v>TWT0000116</v>
          </cell>
          <cell r="F5765" t="str">
            <v>焊管QSTE340TM</v>
          </cell>
          <cell r="G5765" t="str">
            <v>φ25*2.0*6000</v>
          </cell>
          <cell r="H5765" t="str">
            <v>KG</v>
          </cell>
          <cell r="I5765">
            <v>3406.0000000099999</v>
          </cell>
          <cell r="J5765">
            <v>6.0904041217999998</v>
          </cell>
          <cell r="K5765">
            <v>6.6</v>
          </cell>
          <cell r="L5765">
            <v>20743.9164389117</v>
          </cell>
          <cell r="M5765">
            <v>4592</v>
          </cell>
          <cell r="N5765">
            <v>6.2949280403000003</v>
          </cell>
          <cell r="O5765">
            <v>6.6</v>
          </cell>
          <cell r="P5765">
            <v>-0.30507195970000001</v>
          </cell>
          <cell r="Q5765">
            <v>28906.309561057598</v>
          </cell>
          <cell r="R5765">
            <v>-1292.000000001</v>
          </cell>
        </row>
        <row r="5766">
          <cell r="E5766" t="str">
            <v>TWT0000117</v>
          </cell>
          <cell r="F5766" t="str">
            <v>焊管QSTE340TM</v>
          </cell>
          <cell r="G5766" t="str">
            <v>φ20*2.0*6000</v>
          </cell>
          <cell r="H5766" t="str">
            <v>KG</v>
          </cell>
          <cell r="I5766">
            <v>3641.9999999900001</v>
          </cell>
          <cell r="J5766">
            <v>6.0021855409000002</v>
          </cell>
          <cell r="K5766">
            <v>6.5044000000000004</v>
          </cell>
          <cell r="L5766">
            <v>21859.9597398978</v>
          </cell>
          <cell r="M5766">
            <v>4592</v>
          </cell>
          <cell r="N5766">
            <v>6.2037469614000003</v>
          </cell>
          <cell r="O5766">
            <v>6.5044000000000004</v>
          </cell>
          <cell r="P5766">
            <v>-0.30065303859999998</v>
          </cell>
          <cell r="Q5766">
            <v>28487.606046748799</v>
          </cell>
          <cell r="R5766">
            <v>-446</v>
          </cell>
        </row>
        <row r="5767">
          <cell r="E5767" t="str">
            <v>TWT0000119</v>
          </cell>
          <cell r="F5767" t="str">
            <v>焊管HC420AL</v>
          </cell>
          <cell r="G5767" t="str">
            <v>φ19*1.5*6000</v>
          </cell>
          <cell r="H5767" t="str">
            <v>KG</v>
          </cell>
          <cell r="I5767">
            <v>490.12330000999998</v>
          </cell>
          <cell r="J5767">
            <v>5.7571851931999998</v>
          </cell>
          <cell r="K5767">
            <v>6.2389000000000001</v>
          </cell>
          <cell r="L5767">
            <v>2821.7306056599</v>
          </cell>
          <cell r="M5767">
            <v>0</v>
          </cell>
          <cell r="N5767">
            <v>5.9505191743000001</v>
          </cell>
          <cell r="O5767">
            <v>6.2389000000000001</v>
          </cell>
          <cell r="P5767">
            <v>-0.28838082570000001</v>
          </cell>
          <cell r="Q5767">
            <v>0</v>
          </cell>
          <cell r="R5767">
            <v>0</v>
          </cell>
        </row>
        <row r="5768">
          <cell r="E5768" t="str">
            <v>TWT0000120</v>
          </cell>
          <cell r="F5768" t="str">
            <v>焊管Q235</v>
          </cell>
          <cell r="G5768" t="str">
            <v>φ20*1.5*6000</v>
          </cell>
          <cell r="H5768" t="str">
            <v>KG</v>
          </cell>
          <cell r="I5768">
            <v>1467.5630000000001</v>
          </cell>
          <cell r="J5768">
            <v>5.3897308111999997</v>
          </cell>
          <cell r="K5768">
            <v>5.8407</v>
          </cell>
          <cell r="L5768">
            <v>7909.7695184771001</v>
          </cell>
          <cell r="M5768">
            <v>2292</v>
          </cell>
          <cell r="N5768">
            <v>4.4312669051000002</v>
          </cell>
          <cell r="O5768">
            <v>5.8407</v>
          </cell>
          <cell r="P5768">
            <v>-1.4094330949</v>
          </cell>
          <cell r="Q5768">
            <v>10156.4637464892</v>
          </cell>
          <cell r="R5768">
            <v>-3565.5629999910002</v>
          </cell>
        </row>
        <row r="5769">
          <cell r="E5769" t="str">
            <v>TWT0000121</v>
          </cell>
          <cell r="F5769" t="str">
            <v>焊管Q195</v>
          </cell>
          <cell r="G5769" t="str">
            <v>φ20*1.2*6000</v>
          </cell>
          <cell r="H5769" t="str">
            <v>KG</v>
          </cell>
          <cell r="I5769">
            <v>1623.49</v>
          </cell>
          <cell r="J5769">
            <v>6.0904041217999998</v>
          </cell>
          <cell r="K5769">
            <v>6.6</v>
          </cell>
          <cell r="L5769">
            <v>9887.7101877010991</v>
          </cell>
          <cell r="M5769">
            <v>0</v>
          </cell>
          <cell r="N5769">
            <v>6.2949280403000003</v>
          </cell>
          <cell r="O5769">
            <v>6.6</v>
          </cell>
          <cell r="P5769">
            <v>-0.30507195970000001</v>
          </cell>
          <cell r="Q5769">
            <v>0</v>
          </cell>
          <cell r="R5769">
            <v>-139.49</v>
          </cell>
        </row>
        <row r="5770">
          <cell r="E5770" t="str">
            <v>TWT0000122</v>
          </cell>
          <cell r="F5770" t="str">
            <v>焊管Q235</v>
          </cell>
          <cell r="G5770" t="str">
            <v>φ25*2.0*6000</v>
          </cell>
          <cell r="H5770" t="str">
            <v>KG</v>
          </cell>
          <cell r="I5770">
            <v>6842</v>
          </cell>
          <cell r="J5770">
            <v>3.8952748301</v>
          </cell>
          <cell r="K5770">
            <v>4.2211999999999996</v>
          </cell>
          <cell r="L5770">
            <v>26651.470387544199</v>
          </cell>
          <cell r="M5770">
            <v>0</v>
          </cell>
          <cell r="N5770">
            <v>4.0260833702000003</v>
          </cell>
          <cell r="O5770">
            <v>4.2211999999999996</v>
          </cell>
          <cell r="P5770">
            <v>-0.1951166298</v>
          </cell>
          <cell r="Q5770">
            <v>0</v>
          </cell>
          <cell r="R5770">
            <v>-4437.8878000000004</v>
          </cell>
        </row>
        <row r="5771">
          <cell r="E5771" t="str">
            <v>TWT0000125</v>
          </cell>
          <cell r="F5771" t="str">
            <v>焊管Q195光亮管</v>
          </cell>
          <cell r="G5771" t="str">
            <v>φ25*2.0*6300</v>
          </cell>
          <cell r="H5771" t="str">
            <v>KG</v>
          </cell>
          <cell r="I5771">
            <v>1340.777409066</v>
          </cell>
          <cell r="J5771">
            <v>3.9606082562</v>
          </cell>
          <cell r="K5771">
            <v>4.2919999999999998</v>
          </cell>
          <cell r="L5771">
            <v>5310.2940760731999</v>
          </cell>
          <cell r="M5771">
            <v>14304</v>
          </cell>
          <cell r="N5771">
            <v>4.0936107800999997</v>
          </cell>
          <cell r="O5771">
            <v>4.2919999999999998</v>
          </cell>
          <cell r="P5771">
            <v>-0.1983892199</v>
          </cell>
          <cell r="Q5771">
            <v>58555.008598550397</v>
          </cell>
          <cell r="R5771">
            <v>-10513.999999955</v>
          </cell>
        </row>
        <row r="5772">
          <cell r="E5772" t="str">
            <v>TWT0000131</v>
          </cell>
          <cell r="F5772" t="str">
            <v>方管B340LA</v>
          </cell>
          <cell r="G5772" t="str">
            <v>10*20*1.5*6000</v>
          </cell>
          <cell r="H5772" t="str">
            <v>KG</v>
          </cell>
          <cell r="I5772">
            <v>3356</v>
          </cell>
          <cell r="J5772">
            <v>6.4921862361000002</v>
          </cell>
          <cell r="K5772">
            <v>7.0354000000000001</v>
          </cell>
          <cell r="L5772">
            <v>21787.777008351601</v>
          </cell>
          <cell r="M5772">
            <v>0</v>
          </cell>
          <cell r="N5772">
            <v>6.7102025354999997</v>
          </cell>
          <cell r="O5772">
            <v>7.0354000000000001</v>
          </cell>
          <cell r="P5772">
            <v>-0.32519746449999998</v>
          </cell>
          <cell r="Q5772">
            <v>0</v>
          </cell>
          <cell r="R5772">
            <v>0</v>
          </cell>
        </row>
        <row r="5773">
          <cell r="E5773" t="str">
            <v>TWT0000134</v>
          </cell>
          <cell r="F5773" t="str">
            <v>焊管Q195</v>
          </cell>
          <cell r="G5773" t="str">
            <v>φ19*1.5*6000</v>
          </cell>
          <cell r="H5773" t="str">
            <v>KG</v>
          </cell>
          <cell r="I5773">
            <v>1736.4685999999999</v>
          </cell>
          <cell r="J5773">
            <v>5.2836101332999998</v>
          </cell>
          <cell r="K5773">
            <v>5.7256999999999998</v>
          </cell>
          <cell r="L5773">
            <v>9174.8230911172996</v>
          </cell>
          <cell r="M5773">
            <v>0</v>
          </cell>
          <cell r="N5773">
            <v>4.3468385671999998</v>
          </cell>
          <cell r="O5773">
            <v>5.7256999999999998</v>
          </cell>
          <cell r="P5773">
            <v>-1.3788614328</v>
          </cell>
          <cell r="Q5773">
            <v>0</v>
          </cell>
          <cell r="R5773">
            <v>-617.31269999999995</v>
          </cell>
        </row>
        <row r="5774">
          <cell r="E5774" t="str">
            <v>TWT0000135</v>
          </cell>
          <cell r="F5774" t="str">
            <v>方管Q195</v>
          </cell>
          <cell r="G5774" t="str">
            <v>50*50*4.0*6000</v>
          </cell>
          <cell r="H5774" t="str">
            <v>KG</v>
          </cell>
          <cell r="I5774">
            <v>384</v>
          </cell>
          <cell r="J5774">
            <v>4.7949936207999997</v>
          </cell>
          <cell r="K5774">
            <v>5.1962000000000002</v>
          </cell>
          <cell r="L5774">
            <v>1841.2775503872001</v>
          </cell>
          <cell r="M5774">
            <v>0</v>
          </cell>
          <cell r="N5774">
            <v>4.9560159216999997</v>
          </cell>
          <cell r="O5774">
            <v>5.1962000000000002</v>
          </cell>
          <cell r="P5774">
            <v>-0.24018407829999999</v>
          </cell>
          <cell r="Q5774">
            <v>0</v>
          </cell>
          <cell r="R5774">
            <v>-18</v>
          </cell>
        </row>
        <row r="5775">
          <cell r="E5775" t="str">
            <v>TWT0000139</v>
          </cell>
          <cell r="F5775" t="str">
            <v>焊管SPCC</v>
          </cell>
          <cell r="G5775" t="str">
            <v>φ25*1.5*6000</v>
          </cell>
          <cell r="H5775" t="str">
            <v>KG</v>
          </cell>
          <cell r="I5775">
            <v>1425.9999999950001</v>
          </cell>
          <cell r="J5775">
            <v>4.2872753863000002</v>
          </cell>
          <cell r="K5775">
            <v>4.6459999999999999</v>
          </cell>
          <cell r="L5775">
            <v>6113.6547008424004</v>
          </cell>
          <cell r="M5775">
            <v>5240</v>
          </cell>
          <cell r="N5775">
            <v>4.4312478296000002</v>
          </cell>
          <cell r="O5775">
            <v>4.6459999999999999</v>
          </cell>
          <cell r="P5775">
            <v>-0.2147521704</v>
          </cell>
          <cell r="Q5775">
            <v>23219.738627104001</v>
          </cell>
          <cell r="R5775">
            <v>-2517.6185999999998</v>
          </cell>
        </row>
        <row r="5776">
          <cell r="E5776" t="str">
            <v>TWT0000140</v>
          </cell>
          <cell r="F5776" t="str">
            <v>矩形光亮管Q235</v>
          </cell>
          <cell r="G5776" t="str">
            <v>20*40*2.0*6000</v>
          </cell>
          <cell r="H5776" t="str">
            <v>KG</v>
          </cell>
          <cell r="I5776">
            <v>910.5539</v>
          </cell>
          <cell r="J5776">
            <v>4.328154917</v>
          </cell>
          <cell r="K5776">
            <v>4.6902999999999997</v>
          </cell>
          <cell r="L5776">
            <v>3941.0183394784999</v>
          </cell>
          <cell r="M5776">
            <v>15644</v>
          </cell>
          <cell r="N5776">
            <v>4.4735001496000004</v>
          </cell>
          <cell r="O5776">
            <v>4.6902999999999997</v>
          </cell>
          <cell r="P5776">
            <v>-0.21679985039999999</v>
          </cell>
          <cell r="Q5776">
            <v>69983.436340342407</v>
          </cell>
          <cell r="R5776">
            <v>-12998.553900000001</v>
          </cell>
        </row>
      </sheetData>
    </sheetDataSet>
  </externalBook>
</externalLink>
</file>

<file path=xl/externalLinks/externalLink4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标价格"/>
      <sheetName val="汇总表"/>
      <sheetName val="河北金属件目标价格"/>
      <sheetName val="冲压工序费"/>
      <sheetName val="航天宏达按集团"/>
      <sheetName val="航天宏达按库房"/>
    </sheetNames>
    <sheetDataSet>
      <sheetData sheetId="0" refreshError="1"/>
      <sheetData sheetId="1" refreshError="1">
        <row r="2">
          <cell r="B2" t="str">
            <v>物料代码</v>
          </cell>
          <cell r="C2" t="str">
            <v>零件号</v>
          </cell>
          <cell r="D2" t="str">
            <v>名  称</v>
          </cell>
          <cell r="E2" t="str">
            <v>2023.4月使用量</v>
          </cell>
          <cell r="F2" t="str">
            <v>未税目标价（不含模摊）</v>
          </cell>
        </row>
        <row r="4">
          <cell r="B4" t="str">
            <v>SHT0016053</v>
          </cell>
          <cell r="C4" t="str">
            <v>SHT0016053</v>
          </cell>
          <cell r="D4" t="str">
            <v>气囊下支架</v>
          </cell>
          <cell r="E4" t="e">
            <v>#N/A</v>
          </cell>
          <cell r="F4">
            <v>5.0129369231199998</v>
          </cell>
        </row>
        <row r="5">
          <cell r="B5" t="str">
            <v>SHT0011638</v>
          </cell>
          <cell r="C5" t="str">
            <v>SHT0011638</v>
          </cell>
          <cell r="D5" t="str">
            <v>下框横梁</v>
          </cell>
          <cell r="E5" t="e">
            <v>#N/A</v>
          </cell>
          <cell r="F5">
            <v>2.7518044377600002</v>
          </cell>
        </row>
        <row r="6">
          <cell r="B6" t="str">
            <v>SHT0015093</v>
          </cell>
          <cell r="C6" t="str">
            <v>SHT0015093</v>
          </cell>
          <cell r="D6" t="str">
            <v>下框后横梁组件</v>
          </cell>
          <cell r="E6" t="e">
            <v>#N/A</v>
          </cell>
          <cell r="F6">
            <v>4.1232558505599997</v>
          </cell>
        </row>
        <row r="7">
          <cell r="B7" t="str">
            <v>SHT0001256</v>
          </cell>
          <cell r="C7" t="str">
            <v>SHT0001256</v>
          </cell>
          <cell r="D7" t="str">
            <v>阻尼器连接螺栓</v>
          </cell>
          <cell r="E7">
            <v>5180</v>
          </cell>
          <cell r="F7">
            <v>0.39</v>
          </cell>
        </row>
        <row r="8">
          <cell r="B8" t="str">
            <v>BFA0000561</v>
          </cell>
          <cell r="C8" t="str">
            <v>SQX3000-6805460</v>
          </cell>
          <cell r="D8" t="str">
            <v>销轴</v>
          </cell>
          <cell r="E8">
            <v>3334</v>
          </cell>
          <cell r="F8">
            <v>0.435</v>
          </cell>
        </row>
        <row r="9">
          <cell r="B9" t="str">
            <v>BFA0000400</v>
          </cell>
          <cell r="C9" t="str">
            <v>BFA0000400</v>
          </cell>
          <cell r="D9" t="str">
            <v>安全带固定螺母7/16</v>
          </cell>
          <cell r="E9">
            <v>12287</v>
          </cell>
          <cell r="F9">
            <v>0.255</v>
          </cell>
        </row>
        <row r="10">
          <cell r="B10" t="str">
            <v>SLT0002817</v>
          </cell>
          <cell r="C10" t="str">
            <v>SLT0002817</v>
          </cell>
          <cell r="D10" t="str">
            <v>外盘簧支架K1司机调角器</v>
          </cell>
          <cell r="E10">
            <v>9168</v>
          </cell>
          <cell r="F10">
            <v>0.1995893305</v>
          </cell>
        </row>
        <row r="11">
          <cell r="B11" t="str">
            <v>SLT0010891</v>
          </cell>
          <cell r="C11" t="str">
            <v>SLT0010891</v>
          </cell>
          <cell r="D11" t="str">
            <v>二级调节解锁手柄欧马可升级</v>
          </cell>
          <cell r="E11">
            <v>518</v>
          </cell>
          <cell r="F11">
            <v>0.19573411199999999</v>
          </cell>
        </row>
        <row r="12">
          <cell r="B12" t="str">
            <v>SCS0004400</v>
          </cell>
          <cell r="C12" t="str">
            <v>SCS0004400</v>
          </cell>
          <cell r="D12" t="str">
            <v>中改调角器限位支架B40L中改后排</v>
          </cell>
          <cell r="E12">
            <v>4383</v>
          </cell>
          <cell r="F12">
            <v>0.25474025472</v>
          </cell>
        </row>
        <row r="13">
          <cell r="B13" t="str">
            <v>SLT0002815</v>
          </cell>
          <cell r="C13" t="str">
            <v>SLT0002815</v>
          </cell>
          <cell r="D13" t="str">
            <v>内盘簧支架K1司机调角器</v>
          </cell>
          <cell r="E13">
            <v>9168</v>
          </cell>
          <cell r="F13">
            <v>0.18835740000000001</v>
          </cell>
        </row>
        <row r="14">
          <cell r="B14" t="str">
            <v>SLT0010959</v>
          </cell>
          <cell r="C14" t="str">
            <v>SLT0010959</v>
          </cell>
          <cell r="D14" t="str">
            <v>护盖挂接片欧马可升级</v>
          </cell>
          <cell r="E14">
            <v>61</v>
          </cell>
          <cell r="F14">
            <v>0.33098705919999999</v>
          </cell>
        </row>
        <row r="15">
          <cell r="B15" t="str">
            <v>SLT0010955</v>
          </cell>
          <cell r="C15" t="str">
            <v>SLT0010955</v>
          </cell>
          <cell r="D15" t="str">
            <v>驾驶员座垫前固定支架欧马可升级</v>
          </cell>
          <cell r="E15">
            <v>122</v>
          </cell>
          <cell r="F15">
            <v>0.50030674624000004</v>
          </cell>
        </row>
        <row r="16">
          <cell r="B16" t="str">
            <v>SLT0010956</v>
          </cell>
          <cell r="C16" t="str">
            <v>SLT0010956</v>
          </cell>
          <cell r="D16" t="str">
            <v>驾驶员座垫固定支架RH欧马可升级</v>
          </cell>
          <cell r="E16">
            <v>61</v>
          </cell>
          <cell r="F16">
            <v>0.69370116256000003</v>
          </cell>
        </row>
        <row r="17">
          <cell r="B17" t="str">
            <v>SLT0002813</v>
          </cell>
          <cell r="C17" t="str">
            <v>SLT0002813</v>
          </cell>
          <cell r="D17" t="str">
            <v>左手柄K1司机调角器</v>
          </cell>
          <cell r="E17">
            <v>1219</v>
          </cell>
          <cell r="F17">
            <v>1.0671385004</v>
          </cell>
        </row>
        <row r="18">
          <cell r="B18" t="str">
            <v>SLT0002814</v>
          </cell>
          <cell r="C18" t="str">
            <v>SLT0002814</v>
          </cell>
          <cell r="D18" t="str">
            <v>右手柄K1司机调角器</v>
          </cell>
          <cell r="E18">
            <v>2300</v>
          </cell>
          <cell r="F18">
            <v>1.0671385004</v>
          </cell>
        </row>
        <row r="19">
          <cell r="B19" t="str">
            <v>SHT0012098</v>
          </cell>
          <cell r="C19" t="str">
            <v>SHT0012098</v>
          </cell>
          <cell r="D19" t="str">
            <v>后升降手柄焊接总成1.3平台-M4</v>
          </cell>
          <cell r="E19">
            <v>400</v>
          </cell>
          <cell r="F19">
            <v>1.3694588096</v>
          </cell>
        </row>
        <row r="20">
          <cell r="B20" t="str">
            <v>SHT0012102</v>
          </cell>
          <cell r="C20" t="str">
            <v>SHT0012102</v>
          </cell>
          <cell r="D20" t="str">
            <v>前升降手柄焊接总成1.3平台-M4</v>
          </cell>
          <cell r="E20">
            <v>0</v>
          </cell>
          <cell r="F20">
            <v>1.6251859366400001</v>
          </cell>
        </row>
        <row r="21">
          <cell r="B21" t="str">
            <v>SLT0010905</v>
          </cell>
          <cell r="C21" t="str">
            <v>SLT0010905</v>
          </cell>
          <cell r="D21" t="str">
            <v>二级调节上连接板点焊总成欧马可升级</v>
          </cell>
          <cell r="E21">
            <v>518</v>
          </cell>
          <cell r="F21">
            <v>3.43451226064</v>
          </cell>
        </row>
        <row r="22">
          <cell r="B22" t="str">
            <v>SCS0004388</v>
          </cell>
          <cell r="C22" t="str">
            <v>SCS0004388</v>
          </cell>
          <cell r="D22" t="str">
            <v>右座椅左侧仰卧器连接板组合</v>
          </cell>
          <cell r="E22">
            <v>1955</v>
          </cell>
          <cell r="F22">
            <v>3.43451226064</v>
          </cell>
        </row>
        <row r="23">
          <cell r="B23" t="str">
            <v>SCS0004385</v>
          </cell>
          <cell r="C23" t="str">
            <v>SCS0004385</v>
          </cell>
          <cell r="D23" t="str">
            <v>右侧调角器下连接板组合B40L中改后排左座椅</v>
          </cell>
          <cell r="E23">
            <v>2108</v>
          </cell>
          <cell r="F23">
            <v>3.9293690672000001</v>
          </cell>
        </row>
        <row r="24">
          <cell r="B24" t="str">
            <v>SHT0010725</v>
          </cell>
          <cell r="C24" t="str">
            <v>SHT0010725</v>
          </cell>
          <cell r="D24" t="str">
            <v>司机副边调角器下连接钣BH6</v>
          </cell>
          <cell r="E24">
            <v>263</v>
          </cell>
          <cell r="F24">
            <v>3.5111500927999999</v>
          </cell>
        </row>
        <row r="25">
          <cell r="B25" t="str">
            <v>SHT0010723</v>
          </cell>
          <cell r="C25" t="str">
            <v>SHT0010723</v>
          </cell>
          <cell r="D25" t="str">
            <v>司机主边调角器下连接板B</v>
          </cell>
          <cell r="E25">
            <v>263</v>
          </cell>
          <cell r="F25">
            <v>3.5111500927999999</v>
          </cell>
        </row>
        <row r="26">
          <cell r="B26" t="str">
            <v>SCS0004387</v>
          </cell>
          <cell r="C26" t="str">
            <v>SCS0004387</v>
          </cell>
          <cell r="D26" t="str">
            <v>右侧调角器下连接板组合B40L中改后排右座椅</v>
          </cell>
          <cell r="E26">
            <v>2275</v>
          </cell>
          <cell r="F26">
            <v>4.50890932192</v>
          </cell>
        </row>
        <row r="27">
          <cell r="B27" t="str">
            <v>SCS0004386</v>
          </cell>
          <cell r="C27" t="str">
            <v>SCS0004386</v>
          </cell>
          <cell r="D27" t="str">
            <v>中改左侧调角器下连接板B40L中改后排左座椅</v>
          </cell>
          <cell r="E27">
            <v>2108</v>
          </cell>
          <cell r="F27">
            <v>4.50890932192</v>
          </cell>
        </row>
        <row r="28">
          <cell r="B28" t="str">
            <v>SCS0004396</v>
          </cell>
          <cell r="C28" t="str">
            <v>SCS0004396</v>
          </cell>
          <cell r="D28" t="str">
            <v>右侧地锁安装支架点焊组件B40L中改后排左座椅</v>
          </cell>
          <cell r="E28">
            <v>2271</v>
          </cell>
          <cell r="F28">
            <v>4.9381763239999996</v>
          </cell>
        </row>
        <row r="29">
          <cell r="B29" t="str">
            <v>SCS0004395</v>
          </cell>
          <cell r="C29" t="str">
            <v>SCS0004395</v>
          </cell>
          <cell r="D29" t="str">
            <v>中改右座椅右侧地锁安装B40L中改后排</v>
          </cell>
          <cell r="E29">
            <v>2045</v>
          </cell>
          <cell r="F29">
            <v>4.8473005158999998</v>
          </cell>
        </row>
        <row r="30">
          <cell r="B30" t="str">
            <v>SCS0004397</v>
          </cell>
          <cell r="C30" t="str">
            <v>SCS0004397</v>
          </cell>
          <cell r="D30" t="str">
            <v>左侧地锁安装支架点焊组件B40L中改后排左座椅</v>
          </cell>
          <cell r="E30">
            <v>4758</v>
          </cell>
          <cell r="F30">
            <v>4.8473005158999998</v>
          </cell>
        </row>
        <row r="31">
          <cell r="B31" t="str">
            <v>SLT0010877</v>
          </cell>
          <cell r="C31" t="str">
            <v>SLT0010877</v>
          </cell>
          <cell r="D31" t="str">
            <v>一级调节左旁接板焊接总成基础款欧马可升级</v>
          </cell>
          <cell r="E31">
            <v>269</v>
          </cell>
          <cell r="F31">
            <v>5.6766727281599998</v>
          </cell>
        </row>
        <row r="32">
          <cell r="B32" t="str">
            <v>SCS0004382</v>
          </cell>
          <cell r="C32" t="str">
            <v>SCS0004382</v>
          </cell>
          <cell r="D32" t="str">
            <v>左侧调角器上连接板B40L中改后排</v>
          </cell>
          <cell r="E32">
            <v>4383</v>
          </cell>
          <cell r="F32">
            <v>5.8563722252000003</v>
          </cell>
        </row>
        <row r="33">
          <cell r="B33" t="str">
            <v>SCS0004381</v>
          </cell>
          <cell r="C33" t="str">
            <v>SCS0004381</v>
          </cell>
          <cell r="D33" t="str">
            <v>右侧调角器上连接板B40L中改后排</v>
          </cell>
          <cell r="E33">
            <v>4386</v>
          </cell>
          <cell r="F33">
            <v>5.8563722252000003</v>
          </cell>
        </row>
        <row r="34">
          <cell r="B34" t="str">
            <v>SLT0011033</v>
          </cell>
          <cell r="C34" t="str">
            <v>SLT0011033</v>
          </cell>
          <cell r="D34" t="str">
            <v>副驾靠背右侧装车钣金焊接欧马可升级</v>
          </cell>
          <cell r="E34">
            <v>382</v>
          </cell>
          <cell r="F34">
            <v>5.4089856676799997</v>
          </cell>
        </row>
        <row r="35">
          <cell r="B35" t="str">
            <v>SLT0011089</v>
          </cell>
          <cell r="C35" t="str">
            <v>SLT0011089</v>
          </cell>
          <cell r="D35" t="str">
            <v>靠背拉线解锁手柄欧马可升级</v>
          </cell>
          <cell r="E35">
            <v>414</v>
          </cell>
          <cell r="F35">
            <v>0.19265321599999999</v>
          </cell>
        </row>
        <row r="36">
          <cell r="B36" t="str">
            <v>SHT0000999</v>
          </cell>
          <cell r="C36" t="str">
            <v>SHT0000999</v>
          </cell>
          <cell r="D36" t="str">
            <v>调角器左下连接板一汽</v>
          </cell>
          <cell r="E36">
            <v>0</v>
          </cell>
          <cell r="F36">
            <v>3.0663846651200002</v>
          </cell>
        </row>
        <row r="37">
          <cell r="B37" t="str">
            <v>SHT0000998</v>
          </cell>
          <cell r="C37" t="str">
            <v>SHT0000998</v>
          </cell>
          <cell r="D37" t="str">
            <v>调角器右下连接板一汽</v>
          </cell>
          <cell r="E37">
            <v>0</v>
          </cell>
          <cell r="F37">
            <v>3.0663846651200002</v>
          </cell>
        </row>
        <row r="38">
          <cell r="B38" t="str">
            <v>SLT0010754</v>
          </cell>
          <cell r="C38" t="str">
            <v>SLT0010754</v>
          </cell>
          <cell r="D38" t="str">
            <v>驾驶员靠背网簧固定钣金</v>
          </cell>
          <cell r="E38">
            <v>2604</v>
          </cell>
          <cell r="F38">
            <v>9.4478596799999995E-2</v>
          </cell>
        </row>
        <row r="39">
          <cell r="B39" t="str">
            <v>SHT0013841</v>
          </cell>
          <cell r="C39" t="str">
            <v>SHT0013841</v>
          </cell>
          <cell r="D39" t="str">
            <v>气管支架</v>
          </cell>
          <cell r="E39">
            <v>600</v>
          </cell>
          <cell r="F39">
            <v>0.50650836600000004</v>
          </cell>
        </row>
        <row r="40">
          <cell r="B40" t="str">
            <v>SHT0013238</v>
          </cell>
          <cell r="C40" t="str">
            <v>SHT0013238</v>
          </cell>
          <cell r="D40" t="str">
            <v>VDC阀上支架总成</v>
          </cell>
          <cell r="E40">
            <v>368</v>
          </cell>
          <cell r="F40">
            <v>0.9093781312</v>
          </cell>
        </row>
        <row r="41">
          <cell r="B41" t="str">
            <v>SHT0013239</v>
          </cell>
          <cell r="C41" t="str">
            <v>SHT0013239</v>
          </cell>
          <cell r="D41" t="str">
            <v>VDC阀下支架总成</v>
          </cell>
          <cell r="E41">
            <v>368</v>
          </cell>
          <cell r="F41">
            <v>0.82722040799999996</v>
          </cell>
        </row>
        <row r="42">
          <cell r="B42" t="str">
            <v>SHT0013120</v>
          </cell>
          <cell r="C42" t="str">
            <v>SHT0013120</v>
          </cell>
          <cell r="D42" t="str">
            <v>扶手旋转轴</v>
          </cell>
          <cell r="E42">
            <v>221</v>
          </cell>
          <cell r="F42">
            <v>3.7163571200000001</v>
          </cell>
        </row>
        <row r="43">
          <cell r="B43" t="str">
            <v>SHT0013140</v>
          </cell>
          <cell r="C43" t="str">
            <v>SHT0013140</v>
          </cell>
          <cell r="D43" t="str">
            <v>扶手旋转轴</v>
          </cell>
          <cell r="E43">
            <v>730</v>
          </cell>
          <cell r="F43">
            <v>5.2429383999999999</v>
          </cell>
        </row>
        <row r="44">
          <cell r="B44" t="str">
            <v>SHT0014366</v>
          </cell>
          <cell r="C44" t="str">
            <v>SHT0014366</v>
          </cell>
          <cell r="D44" t="str">
            <v>扶手支架总成H4-2.1靠背</v>
          </cell>
          <cell r="E44">
            <v>1375</v>
          </cell>
          <cell r="F44">
            <v>5.3249953212400003</v>
          </cell>
        </row>
        <row r="45">
          <cell r="B45" t="str">
            <v>BAS0000056</v>
          </cell>
          <cell r="C45" t="str">
            <v>SQX3000-6805425</v>
          </cell>
          <cell r="D45" t="str">
            <v>内绞架钢轴套</v>
          </cell>
          <cell r="E45">
            <v>9432</v>
          </cell>
          <cell r="F45">
            <v>1.2072247711999999</v>
          </cell>
        </row>
        <row r="46">
          <cell r="B46" t="str">
            <v>BAS0000055</v>
          </cell>
          <cell r="C46" t="str">
            <v>SQX3000-6805473</v>
          </cell>
          <cell r="D46" t="str">
            <v>螺纹轴套</v>
          </cell>
          <cell r="E46">
            <v>9382</v>
          </cell>
          <cell r="F46">
            <v>0.69788205759999999</v>
          </cell>
        </row>
        <row r="47">
          <cell r="B47" t="str">
            <v>SLT0011664</v>
          </cell>
          <cell r="C47" t="str">
            <v>SLT0011664</v>
          </cell>
          <cell r="D47" t="str">
            <v>靠背调角器侧板联动钣金欧马可升级</v>
          </cell>
          <cell r="E47">
            <v>0</v>
          </cell>
          <cell r="F47">
            <v>2.0500294723999999</v>
          </cell>
        </row>
        <row r="48">
          <cell r="B48" t="str">
            <v>SBS0010257</v>
          </cell>
          <cell r="C48" t="str">
            <v>SBS0010257</v>
          </cell>
          <cell r="D48" t="str">
            <v>胎压钣金焊接总成</v>
          </cell>
          <cell r="E48">
            <v>1824</v>
          </cell>
          <cell r="F48">
            <v>0.31092473599999998</v>
          </cell>
        </row>
        <row r="49">
          <cell r="B49" t="str">
            <v>SLT0010549</v>
          </cell>
          <cell r="C49" t="str">
            <v>SLT0010549</v>
          </cell>
          <cell r="D49" t="str">
            <v>外绞架加强板</v>
          </cell>
          <cell r="E49">
            <v>1530</v>
          </cell>
          <cell r="F49">
            <v>1.0230387999999999</v>
          </cell>
        </row>
        <row r="50">
          <cell r="B50" t="str">
            <v>SLT0010725</v>
          </cell>
          <cell r="C50" t="str">
            <v>SLT0010725</v>
          </cell>
          <cell r="D50" t="str">
            <v>中间靠背左侧装车钣金总成</v>
          </cell>
          <cell r="E50">
            <v>836</v>
          </cell>
          <cell r="F50">
            <v>4.3792490216999997</v>
          </cell>
        </row>
        <row r="51">
          <cell r="B51" t="str">
            <v>SLT0010353</v>
          </cell>
          <cell r="C51" t="str">
            <v>SLT0010353</v>
          </cell>
          <cell r="D51" t="str">
            <v>副驾靠背右侧装车钣金</v>
          </cell>
          <cell r="E51">
            <v>1578</v>
          </cell>
          <cell r="F51">
            <v>3.5974604806000001</v>
          </cell>
        </row>
        <row r="52">
          <cell r="B52" t="str">
            <v>SLT0010366</v>
          </cell>
          <cell r="C52" t="str">
            <v>SLT0010366</v>
          </cell>
          <cell r="D52" t="str">
            <v>中间靠背支撑钣金</v>
          </cell>
          <cell r="E52">
            <v>1672</v>
          </cell>
          <cell r="F52">
            <v>0.61630492000000003</v>
          </cell>
        </row>
        <row r="53">
          <cell r="B53" t="str">
            <v>SLT0010380</v>
          </cell>
          <cell r="C53" t="str">
            <v>SLT0010380</v>
          </cell>
          <cell r="D53" t="str">
            <v>驾驶员左侧护板固定支架B</v>
          </cell>
          <cell r="E53">
            <v>1309</v>
          </cell>
          <cell r="F53">
            <v>0.16150631839999999</v>
          </cell>
        </row>
        <row r="54">
          <cell r="B54" t="str">
            <v>SLT0010449</v>
          </cell>
          <cell r="C54" t="str">
            <v>SLT0010449</v>
          </cell>
          <cell r="D54" t="str">
            <v>拉簧挂接钣金</v>
          </cell>
          <cell r="E54">
            <v>836</v>
          </cell>
          <cell r="F54">
            <v>0.132156416</v>
          </cell>
        </row>
        <row r="55">
          <cell r="B55" t="str">
            <v>SHT0010720</v>
          </cell>
          <cell r="C55" t="str">
            <v>SHT0010720</v>
          </cell>
          <cell r="D55" t="str">
            <v>调角器解锁手柄（正左）</v>
          </cell>
          <cell r="E55">
            <v>3251</v>
          </cell>
          <cell r="F55">
            <v>0.45916497760000002</v>
          </cell>
        </row>
        <row r="56">
          <cell r="B56" t="str">
            <v>SHT0010721</v>
          </cell>
          <cell r="C56" t="str">
            <v>SHT0010721</v>
          </cell>
          <cell r="D56" t="str">
            <v>调角器解锁手柄（副右）</v>
          </cell>
          <cell r="E56">
            <v>3136</v>
          </cell>
          <cell r="F56">
            <v>0.45916497760000002</v>
          </cell>
        </row>
        <row r="57">
          <cell r="B57" t="str">
            <v>SHT0013914</v>
          </cell>
          <cell r="C57" t="str">
            <v>SHT0013914</v>
          </cell>
          <cell r="D57" t="str">
            <v>右侧调角器解锁把手 X5000副驾</v>
          </cell>
          <cell r="E57">
            <v>0</v>
          </cell>
          <cell r="F57">
            <v>0.478946436266667</v>
          </cell>
        </row>
        <row r="58">
          <cell r="B58" t="str">
            <v>BFA0000361</v>
          </cell>
          <cell r="C58" t="str">
            <v>BFA0000361</v>
          </cell>
          <cell r="D58" t="str">
            <v>调节螺杆(长)</v>
          </cell>
          <cell r="E58">
            <v>349</v>
          </cell>
          <cell r="F58">
            <v>3.4415922239999999</v>
          </cell>
        </row>
        <row r="59">
          <cell r="B59" t="str">
            <v>SHT0001141</v>
          </cell>
          <cell r="C59" t="str">
            <v>SHT0001141</v>
          </cell>
          <cell r="D59" t="str">
            <v>连接杆3</v>
          </cell>
          <cell r="E59">
            <v>801</v>
          </cell>
          <cell r="F59">
            <v>2.0328449792000001</v>
          </cell>
        </row>
        <row r="60">
          <cell r="B60" t="str">
            <v>SHT0014205</v>
          </cell>
          <cell r="C60" t="str">
            <v>SHT0014205</v>
          </cell>
          <cell r="D60" t="str">
            <v>下框左连接梁总成</v>
          </cell>
          <cell r="E60">
            <v>0</v>
          </cell>
          <cell r="F60">
            <v>3.3387904927999998</v>
          </cell>
        </row>
        <row r="61">
          <cell r="B61" t="str">
            <v>SHT0014359</v>
          </cell>
          <cell r="C61" t="str">
            <v>SHT0014359</v>
          </cell>
          <cell r="D61" t="str">
            <v>下框右连接梁总成</v>
          </cell>
          <cell r="E61">
            <v>0</v>
          </cell>
          <cell r="F61">
            <v>3.3387904927999998</v>
          </cell>
        </row>
        <row r="62">
          <cell r="B62" t="str">
            <v>SLT0011383</v>
          </cell>
          <cell r="D62" t="str">
            <v>左侧调角器下连接板</v>
          </cell>
          <cell r="E62">
            <v>340</v>
          </cell>
          <cell r="F62">
            <v>1.8416312656</v>
          </cell>
        </row>
        <row r="63">
          <cell r="B63" t="str">
            <v>SLT0011384</v>
          </cell>
          <cell r="D63" t="str">
            <v>右侧调角器下连接板</v>
          </cell>
          <cell r="E63">
            <v>100</v>
          </cell>
          <cell r="F63">
            <v>2.3616831615999998</v>
          </cell>
        </row>
        <row r="64">
          <cell r="B64" t="str">
            <v>SBS0010286</v>
          </cell>
          <cell r="D64" t="str">
            <v>右侧调角器上限位板</v>
          </cell>
          <cell r="E64">
            <v>100</v>
          </cell>
          <cell r="F64">
            <v>0.39997657279999999</v>
          </cell>
        </row>
        <row r="65">
          <cell r="B65" t="str">
            <v>SLT0010876</v>
          </cell>
          <cell r="D65" t="str">
            <v>二级调节左侧上连接板焊接总成</v>
          </cell>
          <cell r="E65">
            <v>518</v>
          </cell>
          <cell r="F65">
            <v>3.2241887999999999</v>
          </cell>
        </row>
        <row r="66">
          <cell r="B66" t="str">
            <v>SLT0010894</v>
          </cell>
          <cell r="D66" t="str">
            <v>二级调节调角器上连接板LH</v>
          </cell>
          <cell r="E66" t="e">
            <v>#N/A</v>
          </cell>
          <cell r="F66">
            <v>2.5705077103999998</v>
          </cell>
        </row>
        <row r="67">
          <cell r="B67" t="str">
            <v>SLT0010899</v>
          </cell>
          <cell r="D67" t="str">
            <v>一级调节上接板铆接总成</v>
          </cell>
          <cell r="E67">
            <v>518</v>
          </cell>
          <cell r="F67">
            <v>3.8077154559999999</v>
          </cell>
        </row>
        <row r="68">
          <cell r="B68" t="str">
            <v>SLT0010901</v>
          </cell>
          <cell r="D68" t="str">
            <v>一级调节右旁接板焊接总成</v>
          </cell>
          <cell r="E68">
            <v>269</v>
          </cell>
          <cell r="F68">
            <v>3.9838812103999999</v>
          </cell>
        </row>
        <row r="69">
          <cell r="B69" t="str">
            <v>SLT0010908</v>
          </cell>
          <cell r="D69" t="str">
            <v>扶手支架总成</v>
          </cell>
          <cell r="E69">
            <v>518</v>
          </cell>
          <cell r="F69">
            <v>1.4378453420799999</v>
          </cell>
        </row>
        <row r="70">
          <cell r="B70" t="str">
            <v>SLT0011087</v>
          </cell>
          <cell r="D70" t="str">
            <v>小背下连接边板</v>
          </cell>
          <cell r="E70">
            <v>414</v>
          </cell>
          <cell r="F70">
            <v>3.8707373039999999</v>
          </cell>
        </row>
        <row r="71">
          <cell r="B71" t="str">
            <v>SLT0011098</v>
          </cell>
          <cell r="D71" t="str">
            <v>小背旋转轴固定板焊接总成</v>
          </cell>
          <cell r="E71">
            <v>414</v>
          </cell>
          <cell r="F71">
            <v>5.4592589811599996</v>
          </cell>
        </row>
        <row r="72">
          <cell r="B72" t="str">
            <v>SLT0011251</v>
          </cell>
          <cell r="D72" t="str">
            <v>一级调节左旁接板焊接总成</v>
          </cell>
          <cell r="E72">
            <v>418</v>
          </cell>
          <cell r="F72">
            <v>5.95217671168</v>
          </cell>
        </row>
        <row r="73">
          <cell r="B73" t="str">
            <v>SLT0010540</v>
          </cell>
          <cell r="D73" t="str">
            <v>滚轮下滑槽</v>
          </cell>
          <cell r="E73" t="e">
            <v>#N/A</v>
          </cell>
          <cell r="F73">
            <v>0.76241931248000006</v>
          </cell>
        </row>
        <row r="74">
          <cell r="B74" t="str">
            <v>SLT0010557</v>
          </cell>
          <cell r="D74" t="str">
            <v>外绞架支撑板组件</v>
          </cell>
          <cell r="E74">
            <v>3060</v>
          </cell>
          <cell r="F74">
            <v>9.7008087896158894</v>
          </cell>
        </row>
        <row r="75">
          <cell r="B75" t="str">
            <v>SLT0010556</v>
          </cell>
          <cell r="D75" t="str">
            <v>内绞架支撑板组件</v>
          </cell>
          <cell r="E75">
            <v>3068</v>
          </cell>
          <cell r="F75">
            <v>6.7933057695999999</v>
          </cell>
        </row>
        <row r="76">
          <cell r="B76" t="str">
            <v>SLT0010564</v>
          </cell>
          <cell r="D76" t="str">
            <v>滚轮上滑槽</v>
          </cell>
          <cell r="E76" t="e">
            <v>#N/A</v>
          </cell>
          <cell r="F76">
            <v>0.73537186407999999</v>
          </cell>
        </row>
        <row r="77">
          <cell r="B77" t="str">
            <v>SHT0014219</v>
          </cell>
          <cell r="C77" t="str">
            <v>SHT0014219</v>
          </cell>
          <cell r="D77" t="str">
            <v>车身手柄安装支架减震器连接钣金焊接总成</v>
          </cell>
          <cell r="E77">
            <v>0</v>
          </cell>
          <cell r="F77">
            <v>5.3359066745600003</v>
          </cell>
        </row>
        <row r="78">
          <cell r="B78" t="str">
            <v>SLT0002816</v>
          </cell>
          <cell r="D78" t="str">
            <v>罩壳支架</v>
          </cell>
          <cell r="E78">
            <v>7542</v>
          </cell>
          <cell r="F78">
            <v>0.18213770689655201</v>
          </cell>
        </row>
        <row r="79">
          <cell r="B79" t="str">
            <v>SLT0002820</v>
          </cell>
          <cell r="D79" t="str">
            <v>手柄左</v>
          </cell>
          <cell r="E79">
            <v>5063</v>
          </cell>
          <cell r="F79">
            <v>0.63316421874999995</v>
          </cell>
        </row>
        <row r="80">
          <cell r="B80" t="str">
            <v>SLT0002821</v>
          </cell>
          <cell r="D80" t="str">
            <v>手柄右</v>
          </cell>
          <cell r="E80">
            <v>5133</v>
          </cell>
          <cell r="F80">
            <v>0.63316421874999995</v>
          </cell>
        </row>
        <row r="81">
          <cell r="B81" t="str">
            <v>SLT0002819</v>
          </cell>
          <cell r="D81" t="str">
            <v>上板</v>
          </cell>
          <cell r="E81">
            <v>17711</v>
          </cell>
          <cell r="F81">
            <v>1.53070254166667</v>
          </cell>
        </row>
        <row r="82">
          <cell r="B82" t="str">
            <v>SLT0002833</v>
          </cell>
          <cell r="D82" t="str">
            <v>上板</v>
          </cell>
          <cell r="E82" t="e">
            <v>#N/A</v>
          </cell>
          <cell r="F82">
            <v>1.53361454166667</v>
          </cell>
        </row>
        <row r="83">
          <cell r="B83" t="str">
            <v>SLT0011654</v>
          </cell>
          <cell r="D83" t="str">
            <v>防滑铝板安装钣金分总成</v>
          </cell>
          <cell r="E83">
            <v>0</v>
          </cell>
          <cell r="F83">
            <v>6.7992180800000002</v>
          </cell>
        </row>
        <row r="84">
          <cell r="B84" t="str">
            <v>SLT0011652</v>
          </cell>
          <cell r="D84" t="str">
            <v>防滑铝板安装钣金分总成</v>
          </cell>
          <cell r="E84">
            <v>0</v>
          </cell>
          <cell r="F84">
            <v>6.5878521279999998</v>
          </cell>
        </row>
        <row r="85">
          <cell r="B85" t="str">
            <v>SLT0011638</v>
          </cell>
          <cell r="D85" t="str">
            <v>驾驶员座垫固定支架</v>
          </cell>
          <cell r="E85">
            <v>8</v>
          </cell>
          <cell r="F85">
            <v>1.0953060105600001</v>
          </cell>
        </row>
        <row r="86">
          <cell r="B86" t="str">
            <v>SLT0011650</v>
          </cell>
          <cell r="D86" t="str">
            <v>驾驶员座垫右侧安装板分总成</v>
          </cell>
          <cell r="E86">
            <v>0</v>
          </cell>
          <cell r="F86">
            <v>7.2296833128799998</v>
          </cell>
        </row>
        <row r="87">
          <cell r="B87" t="str">
            <v>SLT0011602</v>
          </cell>
          <cell r="D87" t="str">
            <v>坐垫横梁焊接总成</v>
          </cell>
          <cell r="E87" t="e">
            <v>#N/A</v>
          </cell>
          <cell r="F87">
            <v>23.172559864831999</v>
          </cell>
        </row>
        <row r="88">
          <cell r="B88" t="str">
            <v>SLT0011593</v>
          </cell>
          <cell r="D88" t="str">
            <v>驾驶员调角器下连接板</v>
          </cell>
          <cell r="E88">
            <v>4</v>
          </cell>
          <cell r="F88">
            <v>8.6021027007999997</v>
          </cell>
        </row>
        <row r="89">
          <cell r="B89" t="str">
            <v>SHT0014875</v>
          </cell>
          <cell r="D89" t="str">
            <v>坐垫翻折限位钣金</v>
          </cell>
          <cell r="E89" t="e">
            <v>#N/A</v>
          </cell>
          <cell r="F89">
            <v>2.5669792</v>
          </cell>
        </row>
        <row r="90">
          <cell r="B90" t="str">
            <v>SHT0014221</v>
          </cell>
          <cell r="D90" t="str">
            <v>车身手柄连接支架焊接总成</v>
          </cell>
          <cell r="E90" t="e">
            <v>#N/A</v>
          </cell>
          <cell r="F90">
            <v>7.9160953536000003</v>
          </cell>
        </row>
        <row r="91">
          <cell r="B91" t="str">
            <v>SHT0014861</v>
          </cell>
          <cell r="C91" t="str">
            <v>SHT0014861</v>
          </cell>
          <cell r="D91" t="str">
            <v>左罩壳固定钣金总成</v>
          </cell>
          <cell r="E91" t="e">
            <v>#N/A</v>
          </cell>
          <cell r="F91">
            <v>0.41155520000000001</v>
          </cell>
        </row>
        <row r="92">
          <cell r="B92" t="str">
            <v>SLT0011367</v>
          </cell>
          <cell r="C92" t="str">
            <v>SLT0011367</v>
          </cell>
          <cell r="D92" t="str">
            <v>下底板焊接总成</v>
          </cell>
          <cell r="E92">
            <v>299</v>
          </cell>
          <cell r="F92">
            <v>44.05702144144</v>
          </cell>
        </row>
        <row r="93">
          <cell r="B93" t="str">
            <v>SLT0011371</v>
          </cell>
          <cell r="C93" t="str">
            <v>SLT0011371</v>
          </cell>
          <cell r="D93" t="str">
            <v>上盖板焊接总成</v>
          </cell>
          <cell r="E93">
            <v>290</v>
          </cell>
          <cell r="F93">
            <v>39.594639253371803</v>
          </cell>
        </row>
        <row r="94">
          <cell r="B94" t="str">
            <v>SLT0010551</v>
          </cell>
          <cell r="C94" t="str">
            <v>SLT0010551</v>
          </cell>
          <cell r="D94" t="str">
            <v>上盖板焊接总成一汽轻卡减震</v>
          </cell>
          <cell r="E94">
            <v>1500</v>
          </cell>
          <cell r="F94">
            <v>39.570407836829702</v>
          </cell>
        </row>
        <row r="95">
          <cell r="B95" t="str">
            <v>SLT0010550</v>
          </cell>
          <cell r="C95" t="str">
            <v>SLT0010550</v>
          </cell>
          <cell r="D95" t="str">
            <v>下底板焊接总成一汽轻卡减震</v>
          </cell>
          <cell r="E95">
            <v>1500</v>
          </cell>
          <cell r="F95">
            <v>42.728081360159997</v>
          </cell>
        </row>
        <row r="96">
          <cell r="B96" t="str">
            <v>SLT0011616</v>
          </cell>
          <cell r="C96" t="str">
            <v>SLT0011616</v>
          </cell>
          <cell r="D96" t="str">
            <v>下底板焊接分总成铁马</v>
          </cell>
          <cell r="E96" t="e">
            <v>#N/A</v>
          </cell>
          <cell r="F96">
            <v>33.644005150559998</v>
          </cell>
        </row>
        <row r="97">
          <cell r="B97" t="str">
            <v>SLT0011620</v>
          </cell>
          <cell r="C97" t="str">
            <v>SLT0011620</v>
          </cell>
          <cell r="D97" t="str">
            <v>减震器上盖板分总成铁马</v>
          </cell>
          <cell r="E97" t="e">
            <v>#N/A</v>
          </cell>
          <cell r="F97">
            <v>27.06420194016</v>
          </cell>
        </row>
        <row r="98">
          <cell r="B98" t="str">
            <v>SHT0001854</v>
          </cell>
          <cell r="C98" t="str">
            <v>SQX3000-6805414</v>
          </cell>
          <cell r="D98" t="str">
            <v>左纵梁</v>
          </cell>
          <cell r="E98">
            <v>5855</v>
          </cell>
          <cell r="F98">
            <v>3.6009470442399998</v>
          </cell>
        </row>
        <row r="99">
          <cell r="B99" t="str">
            <v>SHT0001855</v>
          </cell>
          <cell r="C99" t="str">
            <v>SQX3000-6805415</v>
          </cell>
          <cell r="D99" t="str">
            <v>右纵梁</v>
          </cell>
          <cell r="E99">
            <v>2838</v>
          </cell>
          <cell r="F99">
            <v>3.6009470442399998</v>
          </cell>
        </row>
        <row r="100">
          <cell r="B100" t="str">
            <v>SHT0001856</v>
          </cell>
          <cell r="C100" t="str">
            <v>SQX3000-6805416</v>
          </cell>
          <cell r="D100" t="str">
            <v>上框前横梁</v>
          </cell>
          <cell r="E100">
            <v>4858</v>
          </cell>
          <cell r="F100">
            <v>2.6840241416800001</v>
          </cell>
        </row>
        <row r="101">
          <cell r="B101" t="str">
            <v>SHT0012159</v>
          </cell>
          <cell r="C101" t="str">
            <v>SHT0012159</v>
          </cell>
          <cell r="D101" t="str">
            <v>左纵梁焊接组件</v>
          </cell>
          <cell r="E101">
            <v>2098</v>
          </cell>
          <cell r="F101">
            <v>4.0837470442399999</v>
          </cell>
        </row>
        <row r="102">
          <cell r="B102" t="str">
            <v>SHT0012160</v>
          </cell>
          <cell r="C102" t="str">
            <v>SHT0012160</v>
          </cell>
          <cell r="D102" t="str">
            <v>右纵梁焊接组件</v>
          </cell>
          <cell r="E102">
            <v>2029</v>
          </cell>
          <cell r="F102">
            <v>4.0837470442399999</v>
          </cell>
        </row>
        <row r="103">
          <cell r="B103" t="str">
            <v>SHT0002318</v>
          </cell>
          <cell r="C103" t="str">
            <v>SQXM3000-6805833</v>
          </cell>
          <cell r="D103" t="str">
            <v>纵梁支撑架</v>
          </cell>
          <cell r="E103">
            <v>6170</v>
          </cell>
          <cell r="F103">
            <v>2.9154133299199998</v>
          </cell>
        </row>
        <row r="104">
          <cell r="B104" t="str">
            <v>SHT0001970</v>
          </cell>
          <cell r="C104" t="str">
            <v>SHT0010442</v>
          </cell>
          <cell r="D104" t="str">
            <v>座框前连接板</v>
          </cell>
          <cell r="E104">
            <v>481</v>
          </cell>
          <cell r="F104">
            <v>2.55036044032</v>
          </cell>
        </row>
        <row r="105">
          <cell r="B105" t="str">
            <v>SHT0001934</v>
          </cell>
          <cell r="C105" t="str">
            <v>H5-6802109</v>
          </cell>
          <cell r="D105" t="str">
            <v>左侧主板总成</v>
          </cell>
          <cell r="E105">
            <v>4214</v>
          </cell>
          <cell r="F105">
            <v>4.6836636407199999</v>
          </cell>
        </row>
        <row r="106">
          <cell r="B106" t="str">
            <v>SHT0001936</v>
          </cell>
          <cell r="C106" t="str">
            <v>H5-6802111</v>
          </cell>
          <cell r="D106" t="str">
            <v>右主板总成</v>
          </cell>
          <cell r="E106">
            <v>4212</v>
          </cell>
          <cell r="F106">
            <v>4.6836636407199999</v>
          </cell>
        </row>
        <row r="107">
          <cell r="B107" t="str">
            <v>SHT0001860</v>
          </cell>
          <cell r="C107" t="str">
            <v>SQX3000-6805422</v>
          </cell>
          <cell r="D107" t="str">
            <v>下框左纵梁</v>
          </cell>
          <cell r="E107">
            <v>5003</v>
          </cell>
          <cell r="F107">
            <v>3.9682486367999998</v>
          </cell>
        </row>
        <row r="108">
          <cell r="B108" t="str">
            <v>SHT0001861</v>
          </cell>
          <cell r="C108" t="str">
            <v>SQX3000-6805423</v>
          </cell>
          <cell r="D108" t="str">
            <v>下框右纵梁</v>
          </cell>
          <cell r="E108">
            <v>5003</v>
          </cell>
          <cell r="F108">
            <v>3.9682486367999998</v>
          </cell>
        </row>
        <row r="109">
          <cell r="B109" t="str">
            <v>SHT0001900</v>
          </cell>
          <cell r="C109" t="str">
            <v>SQX3000-6805321</v>
          </cell>
          <cell r="D109" t="str">
            <v>卡板</v>
          </cell>
          <cell r="E109">
            <v>2764</v>
          </cell>
          <cell r="F109">
            <v>1.7817072448</v>
          </cell>
        </row>
        <row r="110">
          <cell r="B110" t="str">
            <v>SHT0001901</v>
          </cell>
          <cell r="C110" t="str">
            <v>SQX3000-6805314</v>
          </cell>
          <cell r="D110" t="str">
            <v>右侧限位支座焊接总成</v>
          </cell>
          <cell r="E110">
            <v>991</v>
          </cell>
          <cell r="F110">
            <v>1.3005429888</v>
          </cell>
        </row>
        <row r="111">
          <cell r="B111" t="str">
            <v>SHT0001904</v>
          </cell>
          <cell r="C111" t="str">
            <v>SQX3000-6805315</v>
          </cell>
          <cell r="D111" t="str">
            <v>左侧限位支座焊接总成</v>
          </cell>
          <cell r="E111">
            <v>1379</v>
          </cell>
          <cell r="F111">
            <v>1.3005429888</v>
          </cell>
        </row>
        <row r="112">
          <cell r="B112" t="str">
            <v>BAS0000032</v>
          </cell>
          <cell r="C112" t="str">
            <v>BAS0000032</v>
          </cell>
          <cell r="D112" t="str">
            <v>座垫前倾角定位片衬套</v>
          </cell>
          <cell r="E112">
            <v>8266</v>
          </cell>
          <cell r="F112">
            <v>0.319824</v>
          </cell>
        </row>
        <row r="113">
          <cell r="B113" t="str">
            <v>SHT0001864</v>
          </cell>
          <cell r="C113" t="str">
            <v>SQX3000-6805432</v>
          </cell>
          <cell r="D113" t="str">
            <v>气囊下支架</v>
          </cell>
          <cell r="E113">
            <v>5795</v>
          </cell>
          <cell r="F113">
            <v>5.4240683391999998</v>
          </cell>
        </row>
        <row r="114">
          <cell r="B114" t="str">
            <v>SHT0010999</v>
          </cell>
          <cell r="C114" t="str">
            <v>SHT0010999</v>
          </cell>
          <cell r="D114" t="str">
            <v>滑轨左上连接钣金焊接总成</v>
          </cell>
          <cell r="E114">
            <v>488</v>
          </cell>
          <cell r="F114">
            <v>6.69907989358272</v>
          </cell>
        </row>
        <row r="115">
          <cell r="B115" t="str">
            <v>SHT0011003</v>
          </cell>
          <cell r="C115" t="str">
            <v>SHT0011003</v>
          </cell>
          <cell r="D115" t="str">
            <v>滑轨右上连接钣金焊接总成</v>
          </cell>
          <cell r="E115">
            <v>491</v>
          </cell>
          <cell r="F115">
            <v>6.69907989358272</v>
          </cell>
        </row>
        <row r="116">
          <cell r="B116" t="str">
            <v>SHT0010521</v>
          </cell>
          <cell r="C116" t="str">
            <v>SHT0010521</v>
          </cell>
          <cell r="D116" t="str">
            <v>气囊上支撑板</v>
          </cell>
          <cell r="E116">
            <v>5271</v>
          </cell>
          <cell r="F116">
            <v>6.1200961808000001</v>
          </cell>
        </row>
        <row r="117">
          <cell r="B117" t="str">
            <v>SHT0010451</v>
          </cell>
          <cell r="C117" t="str">
            <v>SHT0010451</v>
          </cell>
          <cell r="D117" t="str">
            <v>座框前连接板焊接组件</v>
          </cell>
          <cell r="E117">
            <v>777</v>
          </cell>
          <cell r="F117">
            <v>2.8402804403199999</v>
          </cell>
        </row>
        <row r="118">
          <cell r="B118" t="str">
            <v>SHT0001133</v>
          </cell>
          <cell r="C118" t="str">
            <v>SHT0001133</v>
          </cell>
          <cell r="D118" t="str">
            <v>减震垫支撑板组件</v>
          </cell>
          <cell r="E118">
            <v>11880</v>
          </cell>
          <cell r="F118">
            <v>0.37364339936000002</v>
          </cell>
        </row>
        <row r="119">
          <cell r="B119" t="str">
            <v>SHT0001862</v>
          </cell>
          <cell r="C119" t="str">
            <v>SQX3000-6805424</v>
          </cell>
          <cell r="D119" t="str">
            <v>左滑轨链接钣</v>
          </cell>
          <cell r="E119">
            <v>1553</v>
          </cell>
          <cell r="F119">
            <v>2.7632850503999999</v>
          </cell>
        </row>
        <row r="120">
          <cell r="B120" t="str">
            <v>SHT0001863</v>
          </cell>
          <cell r="C120" t="str">
            <v>SQX3000-6805428</v>
          </cell>
          <cell r="D120" t="str">
            <v>右滑轨链接钣</v>
          </cell>
          <cell r="E120">
            <v>1553</v>
          </cell>
          <cell r="F120">
            <v>2.7632850503999999</v>
          </cell>
        </row>
        <row r="121">
          <cell r="B121" t="str">
            <v>SHT0001899</v>
          </cell>
          <cell r="C121" t="str">
            <v>SQX3000-6805318</v>
          </cell>
          <cell r="D121" t="str">
            <v>左滑块托架</v>
          </cell>
          <cell r="E121">
            <v>6586</v>
          </cell>
          <cell r="F121">
            <v>0.69990045607999996</v>
          </cell>
        </row>
        <row r="122">
          <cell r="B122" t="str">
            <v>SHT0001769</v>
          </cell>
          <cell r="C122" t="str">
            <v>SQX3000-6805497</v>
          </cell>
          <cell r="D122" t="str">
            <v>拉线固定支架</v>
          </cell>
          <cell r="E122">
            <v>3000</v>
          </cell>
          <cell r="F122">
            <v>0.52184979616000005</v>
          </cell>
        </row>
        <row r="123">
          <cell r="B123" t="str">
            <v>SHT0012974</v>
          </cell>
          <cell r="C123" t="str">
            <v>SHT0012974</v>
          </cell>
          <cell r="D123" t="str">
            <v>副驾驶安全带上悬置固定板总成</v>
          </cell>
          <cell r="E123">
            <v>1267</v>
          </cell>
          <cell r="F123">
            <v>3.7200370326400001</v>
          </cell>
        </row>
        <row r="124">
          <cell r="B124" t="str">
            <v>SHT0012150</v>
          </cell>
          <cell r="C124" t="str">
            <v>SHT0012150</v>
          </cell>
          <cell r="D124" t="str">
            <v>齿板锁舌</v>
          </cell>
          <cell r="E124">
            <v>6716</v>
          </cell>
          <cell r="F124">
            <v>0.45015884591999999</v>
          </cell>
        </row>
        <row r="125">
          <cell r="B125" t="str">
            <v>SHT0012268</v>
          </cell>
          <cell r="C125" t="str">
            <v>SHT0012268</v>
          </cell>
          <cell r="D125" t="str">
            <v>左侧调角连接板焊接总成</v>
          </cell>
          <cell r="E125">
            <v>5823</v>
          </cell>
          <cell r="F125">
            <v>4.6684750509999997</v>
          </cell>
        </row>
        <row r="126">
          <cell r="B126" t="str">
            <v>SHT0012269</v>
          </cell>
          <cell r="C126" t="str">
            <v>SHT0012269</v>
          </cell>
          <cell r="D126" t="str">
            <v>右侧调角连接板焊接总成</v>
          </cell>
          <cell r="E126">
            <v>5868</v>
          </cell>
          <cell r="F126">
            <v>4.6684750509999997</v>
          </cell>
        </row>
        <row r="127">
          <cell r="B127" t="str">
            <v>SHT0012153</v>
          </cell>
          <cell r="C127" t="str">
            <v>SHT0012153</v>
          </cell>
          <cell r="D127" t="str">
            <v>左侧边框分总成</v>
          </cell>
          <cell r="E127">
            <v>2561</v>
          </cell>
          <cell r="F127">
            <v>6.6467559299200003</v>
          </cell>
        </row>
        <row r="128">
          <cell r="B128" t="str">
            <v>SHT0012154</v>
          </cell>
          <cell r="C128" t="str">
            <v>SHT0012154</v>
          </cell>
          <cell r="D128" t="str">
            <v>右侧边框分总成</v>
          </cell>
          <cell r="E128">
            <v>2557</v>
          </cell>
          <cell r="F128">
            <v>6.6467559299200003</v>
          </cell>
        </row>
        <row r="129">
          <cell r="B129" t="str">
            <v>SHT0012140</v>
          </cell>
          <cell r="C129" t="str">
            <v>SHT0012140</v>
          </cell>
          <cell r="D129" t="str">
            <v>座框左侧内边板</v>
          </cell>
          <cell r="E129">
            <v>2551</v>
          </cell>
          <cell r="F129">
            <v>4.7736360526399997</v>
          </cell>
        </row>
        <row r="130">
          <cell r="B130" t="str">
            <v>SHT0012142</v>
          </cell>
          <cell r="C130" t="str">
            <v>SHT0012142</v>
          </cell>
          <cell r="D130" t="str">
            <v>座框右侧内边板</v>
          </cell>
          <cell r="E130">
            <v>2516</v>
          </cell>
          <cell r="F130">
            <v>4.7736360526399997</v>
          </cell>
        </row>
        <row r="131">
          <cell r="B131" t="str">
            <v>SHT0012146</v>
          </cell>
          <cell r="C131" t="str">
            <v>SHT0012146</v>
          </cell>
          <cell r="D131" t="str">
            <v>座框前边板</v>
          </cell>
          <cell r="E131" t="e">
            <v>#N/A</v>
          </cell>
          <cell r="F131">
            <v>1.8527990275199999</v>
          </cell>
        </row>
        <row r="132">
          <cell r="B132" t="str">
            <v>SHT0013131</v>
          </cell>
          <cell r="C132" t="str">
            <v>SHT0013131</v>
          </cell>
          <cell r="D132" t="str">
            <v>座框前边板焊接分总成</v>
          </cell>
          <cell r="E132">
            <v>2440</v>
          </cell>
          <cell r="F132">
            <v>2.1427190275200001</v>
          </cell>
        </row>
        <row r="133">
          <cell r="B133" t="str">
            <v>SHT0013818</v>
          </cell>
          <cell r="C133" t="str">
            <v>SHT0013818</v>
          </cell>
          <cell r="D133" t="str">
            <v>防尘罩前支架</v>
          </cell>
          <cell r="E133">
            <v>5754</v>
          </cell>
          <cell r="F133">
            <v>0.72211353199999995</v>
          </cell>
        </row>
        <row r="134">
          <cell r="B134" t="str">
            <v>SHT0013819</v>
          </cell>
          <cell r="C134" t="str">
            <v>SHT0013819</v>
          </cell>
          <cell r="D134" t="str">
            <v>防尘罩侧支架</v>
          </cell>
          <cell r="E134">
            <v>5856</v>
          </cell>
          <cell r="F134">
            <v>0.35018384800000002</v>
          </cell>
        </row>
        <row r="135">
          <cell r="B135" t="str">
            <v>SHT0013822</v>
          </cell>
          <cell r="C135" t="str">
            <v>SHT0013822</v>
          </cell>
          <cell r="D135" t="str">
            <v>防尘罩前支架</v>
          </cell>
          <cell r="E135">
            <v>2</v>
          </cell>
          <cell r="F135">
            <v>0.61859011200000003</v>
          </cell>
        </row>
        <row r="136">
          <cell r="B136" t="str">
            <v>SHT0012145</v>
          </cell>
          <cell r="C136" t="str">
            <v>SHT0012145</v>
          </cell>
          <cell r="D136" t="str">
            <v>右侧仰角卡板</v>
          </cell>
          <cell r="E136">
            <v>1937</v>
          </cell>
          <cell r="F136">
            <v>2.3538157439999998</v>
          </cell>
        </row>
        <row r="137">
          <cell r="B137" t="str">
            <v>SHT0012144</v>
          </cell>
          <cell r="C137" t="str">
            <v>SHT0012144</v>
          </cell>
          <cell r="D137" t="str">
            <v>左侧仰角卡板</v>
          </cell>
          <cell r="E137">
            <v>2321</v>
          </cell>
          <cell r="F137">
            <v>2.3538157439999998</v>
          </cell>
        </row>
        <row r="138">
          <cell r="B138" t="str">
            <v>SHT0001971</v>
          </cell>
          <cell r="C138" t="str">
            <v>SQX3000-6805323</v>
          </cell>
          <cell r="D138" t="str">
            <v>限位门</v>
          </cell>
          <cell r="E138">
            <v>3091</v>
          </cell>
          <cell r="F138">
            <v>0.37734366180000001</v>
          </cell>
        </row>
        <row r="139">
          <cell r="B139" t="str">
            <v>SHT0001857</v>
          </cell>
          <cell r="C139" t="str">
            <v>SQX3000-6805464</v>
          </cell>
          <cell r="D139" t="str">
            <v>上框后横梁总成</v>
          </cell>
          <cell r="E139">
            <v>4321</v>
          </cell>
          <cell r="F139">
            <v>3.07477283344</v>
          </cell>
        </row>
        <row r="140">
          <cell r="B140" t="str">
            <v>SHT0001859</v>
          </cell>
          <cell r="C140" t="str">
            <v>SQX3000-6805421</v>
          </cell>
          <cell r="D140" t="str">
            <v>下框横梁</v>
          </cell>
          <cell r="E140">
            <v>5049</v>
          </cell>
          <cell r="F140">
            <v>2.23479280864</v>
          </cell>
        </row>
        <row r="141">
          <cell r="B141" t="str">
            <v>SHT0015606</v>
          </cell>
          <cell r="C141" t="str">
            <v>SHT0015606</v>
          </cell>
          <cell r="D141" t="str">
            <v>缓冲块支架组件</v>
          </cell>
          <cell r="E141" t="e">
            <v>#N/A</v>
          </cell>
          <cell r="F141">
            <v>0.37963066344000002</v>
          </cell>
        </row>
        <row r="142">
          <cell r="B142" t="str">
            <v>SHT0001967</v>
          </cell>
          <cell r="C142" t="str">
            <v>SQX3000-6805479</v>
          </cell>
          <cell r="D142" t="str">
            <v>悬浮机构支架组件</v>
          </cell>
          <cell r="E142">
            <v>4348</v>
          </cell>
          <cell r="F142">
            <v>0.41042350160000002</v>
          </cell>
        </row>
        <row r="143">
          <cell r="B143" t="str">
            <v>SHT0012971</v>
          </cell>
          <cell r="C143" t="str">
            <v>SHT0012971</v>
          </cell>
          <cell r="D143" t="str">
            <v>安全带上悬置固定板总成</v>
          </cell>
          <cell r="E143">
            <v>2668</v>
          </cell>
          <cell r="F143">
            <v>3.7200370326400001</v>
          </cell>
        </row>
        <row r="144">
          <cell r="B144" t="str">
            <v>SHT0011804</v>
          </cell>
          <cell r="C144" t="str">
            <v>SHT0011804</v>
          </cell>
          <cell r="D144" t="str">
            <v>仰角调节机构钣金件1</v>
          </cell>
          <cell r="E144">
            <v>3899</v>
          </cell>
          <cell r="F144">
            <v>0.65939022380000001</v>
          </cell>
        </row>
        <row r="145">
          <cell r="B145" t="str">
            <v>SHT0013062</v>
          </cell>
          <cell r="C145" t="str">
            <v>SHT0013062</v>
          </cell>
          <cell r="D145" t="str">
            <v>仰角调节机构钣金件1</v>
          </cell>
          <cell r="E145" t="e">
            <v>#N/A</v>
          </cell>
          <cell r="F145">
            <v>0.65939022380000001</v>
          </cell>
        </row>
        <row r="146">
          <cell r="B146" t="str">
            <v>SHT0011806</v>
          </cell>
          <cell r="C146" t="str">
            <v>SHT0011806</v>
          </cell>
          <cell r="D146" t="str">
            <v>仰角调节机构钣金件2</v>
          </cell>
          <cell r="E146">
            <v>3899</v>
          </cell>
          <cell r="F146">
            <v>0.13304222288000001</v>
          </cell>
        </row>
        <row r="147">
          <cell r="B147" t="str">
            <v>SHT0001058</v>
          </cell>
          <cell r="C147" t="str">
            <v>H4A-6805325</v>
          </cell>
          <cell r="D147" t="str">
            <v>仰角调节机构手柄钣金件</v>
          </cell>
          <cell r="E147">
            <v>3530</v>
          </cell>
          <cell r="F147">
            <v>0.1475642868</v>
          </cell>
        </row>
        <row r="148">
          <cell r="B148" t="str">
            <v>SHT0001117</v>
          </cell>
          <cell r="C148" t="str">
            <v>SHT0001117</v>
          </cell>
          <cell r="D148" t="str">
            <v>绞架连接轴</v>
          </cell>
          <cell r="E148">
            <v>617</v>
          </cell>
          <cell r="F148">
            <v>1.0862940480000001</v>
          </cell>
        </row>
        <row r="149">
          <cell r="B149" t="str">
            <v>SHT0000823</v>
          </cell>
          <cell r="C149" t="str">
            <v>H4681010070A0</v>
          </cell>
          <cell r="D149" t="str">
            <v>底支架总成</v>
          </cell>
          <cell r="E149">
            <v>1197</v>
          </cell>
          <cell r="F149">
            <v>51.37026804768</v>
          </cell>
        </row>
        <row r="150">
          <cell r="B150" t="str">
            <v>SHT0001051</v>
          </cell>
          <cell r="C150" t="str">
            <v>H4A-6805314</v>
          </cell>
          <cell r="D150" t="str">
            <v>罩壳前固定钣金件左</v>
          </cell>
          <cell r="E150">
            <v>894</v>
          </cell>
          <cell r="F150">
            <v>0.33767094759999999</v>
          </cell>
        </row>
        <row r="151">
          <cell r="B151" t="str">
            <v>SHT0001050</v>
          </cell>
          <cell r="C151" t="str">
            <v>H4A-6805315</v>
          </cell>
          <cell r="D151" t="str">
            <v>罩壳前固定钣金件右</v>
          </cell>
          <cell r="E151">
            <v>864</v>
          </cell>
          <cell r="F151">
            <v>0.33767094759999999</v>
          </cell>
        </row>
        <row r="152">
          <cell r="B152" t="str">
            <v>SHT0012829</v>
          </cell>
          <cell r="C152" t="str">
            <v>SHT0012829</v>
          </cell>
          <cell r="D152" t="str">
            <v>五挡仰角卡板</v>
          </cell>
          <cell r="E152">
            <v>1316</v>
          </cell>
          <cell r="F152">
            <v>1.6438926448</v>
          </cell>
        </row>
        <row r="153">
          <cell r="B153" t="str">
            <v>SHT0001898</v>
          </cell>
          <cell r="C153" t="str">
            <v>SQX3000-6805319</v>
          </cell>
          <cell r="D153" t="str">
            <v>右侧边板</v>
          </cell>
          <cell r="E153">
            <v>3299</v>
          </cell>
          <cell r="F153">
            <v>4.0182482502400001</v>
          </cell>
        </row>
        <row r="154">
          <cell r="B154" t="str">
            <v>SHT0001903</v>
          </cell>
          <cell r="C154" t="str">
            <v>SQX3000-6805317</v>
          </cell>
          <cell r="D154" t="str">
            <v>左侧边板</v>
          </cell>
          <cell r="E154">
            <v>3300</v>
          </cell>
          <cell r="F154">
            <v>4.0182482502400001</v>
          </cell>
        </row>
        <row r="155">
          <cell r="B155" t="str">
            <v>SHT0001085</v>
          </cell>
          <cell r="C155" t="str">
            <v>SHT0001085</v>
          </cell>
          <cell r="D155" t="str">
            <v>阻尼器下支架总成</v>
          </cell>
          <cell r="E155">
            <v>4576</v>
          </cell>
          <cell r="F155">
            <v>0.71006084128000002</v>
          </cell>
        </row>
        <row r="156">
          <cell r="B156" t="str">
            <v>SHT0010522</v>
          </cell>
          <cell r="C156" t="str">
            <v>SHT0010522</v>
          </cell>
          <cell r="D156" t="str">
            <v>阻尼销轴支架</v>
          </cell>
          <cell r="E156">
            <v>4526</v>
          </cell>
          <cell r="F156">
            <v>0.97650428623999996</v>
          </cell>
        </row>
        <row r="157">
          <cell r="B157" t="str">
            <v>SLT0010357</v>
          </cell>
          <cell r="C157" t="str">
            <v>SLT0010357</v>
          </cell>
          <cell r="D157" t="str">
            <v>副驾靠背旋转轴固定座</v>
          </cell>
          <cell r="E157">
            <v>3836</v>
          </cell>
          <cell r="F157">
            <v>0.57955528960000002</v>
          </cell>
        </row>
        <row r="158">
          <cell r="B158" t="str">
            <v>SLT0010342</v>
          </cell>
          <cell r="C158" t="str">
            <v>SLT0010342</v>
          </cell>
          <cell r="D158" t="str">
            <v>驾驶员左侧护板固定支架A</v>
          </cell>
          <cell r="E158">
            <v>1309</v>
          </cell>
          <cell r="F158">
            <v>0.2133852</v>
          </cell>
        </row>
        <row r="159">
          <cell r="B159" t="str">
            <v>SLT0010607</v>
          </cell>
          <cell r="C159" t="str">
            <v>SLT0010607</v>
          </cell>
          <cell r="D159" t="str">
            <v>前排靠背复位卷簧限位支架</v>
          </cell>
          <cell r="E159">
            <v>526</v>
          </cell>
          <cell r="F159">
            <v>0.42473163712000001</v>
          </cell>
        </row>
        <row r="160">
          <cell r="B160" t="str">
            <v>SLT0010375</v>
          </cell>
          <cell r="C160" t="str">
            <v>SLT0010375</v>
          </cell>
          <cell r="D160" t="str">
            <v>中间固定支架焊接总成</v>
          </cell>
          <cell r="E160">
            <v>946</v>
          </cell>
          <cell r="F160">
            <v>3.6167996750400002</v>
          </cell>
        </row>
        <row r="161">
          <cell r="B161" t="str">
            <v>SLT0010698</v>
          </cell>
          <cell r="C161" t="str">
            <v>SLT0010698</v>
          </cell>
          <cell r="D161" t="str">
            <v>扶手安装支架焊接总成</v>
          </cell>
          <cell r="E161">
            <v>287</v>
          </cell>
          <cell r="F161">
            <v>3.9979129267200002</v>
          </cell>
        </row>
        <row r="162">
          <cell r="B162" t="str">
            <v>SLT0010433</v>
          </cell>
          <cell r="C162" t="str">
            <v>SLT0010433</v>
          </cell>
          <cell r="D162" t="str">
            <v>副驾靠背右侧上连接板</v>
          </cell>
          <cell r="E162">
            <v>1434</v>
          </cell>
          <cell r="F162">
            <v>3.5216911519999998</v>
          </cell>
        </row>
        <row r="163">
          <cell r="B163" t="str">
            <v>SHT0014256</v>
          </cell>
          <cell r="C163" t="str">
            <v>SHT0014256</v>
          </cell>
          <cell r="D163" t="str">
            <v>线束护套固定钣金</v>
          </cell>
          <cell r="E163">
            <v>0</v>
          </cell>
          <cell r="F163">
            <v>0.72872289280000002</v>
          </cell>
        </row>
        <row r="164">
          <cell r="B164" t="str">
            <v>SHT0014099</v>
          </cell>
          <cell r="C164" t="str">
            <v>SHT0014099</v>
          </cell>
          <cell r="D164" t="str">
            <v>左侧立板加强板</v>
          </cell>
          <cell r="E164">
            <v>50</v>
          </cell>
          <cell r="F164">
            <v>3.524265668</v>
          </cell>
        </row>
        <row r="165">
          <cell r="B165" t="str">
            <v>SHT0014100</v>
          </cell>
          <cell r="C165" t="str">
            <v>SHT0014100</v>
          </cell>
          <cell r="D165" t="str">
            <v>右侧立板加强板H6副驾底座</v>
          </cell>
          <cell r="E165">
            <v>50</v>
          </cell>
          <cell r="F165">
            <v>3.5097056680000001</v>
          </cell>
        </row>
        <row r="166">
          <cell r="B166" t="str">
            <v>SHT0015414</v>
          </cell>
          <cell r="C166" t="str">
            <v>SHT0015414</v>
          </cell>
          <cell r="D166" t="str">
            <v>换挡扶手支架焊接组件</v>
          </cell>
          <cell r="E166">
            <v>306</v>
          </cell>
          <cell r="F166">
            <v>1.580218892</v>
          </cell>
        </row>
        <row r="167">
          <cell r="B167" t="str">
            <v>SCS0004393</v>
          </cell>
          <cell r="C167" t="str">
            <v>SCS0004393</v>
          </cell>
          <cell r="D167" t="str">
            <v>地脚固定板组合左右共用总成（中期改款）</v>
          </cell>
          <cell r="E167">
            <v>4755</v>
          </cell>
          <cell r="F167">
            <v>10.9089234333333</v>
          </cell>
        </row>
        <row r="168">
          <cell r="B168" t="str">
            <v>SCS0004392</v>
          </cell>
          <cell r="C168" t="str">
            <v>SCS0004392</v>
          </cell>
          <cell r="D168" t="str">
            <v>右侧地脚固定板组合B40L中改后排左座椅</v>
          </cell>
          <cell r="E168">
            <v>2266</v>
          </cell>
          <cell r="F168">
            <v>9.6725003666666698</v>
          </cell>
        </row>
        <row r="169">
          <cell r="B169" t="str">
            <v>SCS0004391</v>
          </cell>
          <cell r="C169" t="str">
            <v>SCS0004391</v>
          </cell>
          <cell r="D169" t="str">
            <v>左侧地脚固定板组合B40L中改后排右座椅</v>
          </cell>
          <cell r="E169">
            <v>2489</v>
          </cell>
          <cell r="F169">
            <v>9.9513803666666707</v>
          </cell>
        </row>
        <row r="170">
          <cell r="B170" t="str">
            <v>SLT0010629</v>
          </cell>
          <cell r="C170" t="str">
            <v>SLT0010629</v>
          </cell>
          <cell r="D170" t="str">
            <v>扶手安装支架</v>
          </cell>
          <cell r="E170">
            <v>298</v>
          </cell>
          <cell r="F170">
            <v>1.3623632148</v>
          </cell>
        </row>
        <row r="171">
          <cell r="B171" t="str">
            <v>SHT0013862</v>
          </cell>
          <cell r="C171" t="str">
            <v>SHT0013862</v>
          </cell>
          <cell r="D171" t="str">
            <v>升降左后固定钣金</v>
          </cell>
          <cell r="E171">
            <v>628</v>
          </cell>
          <cell r="F171">
            <v>1.0162980939999999</v>
          </cell>
        </row>
        <row r="172">
          <cell r="B172" t="str">
            <v>SHT0013864</v>
          </cell>
          <cell r="C172" t="str">
            <v>SHT0013864</v>
          </cell>
          <cell r="D172" t="str">
            <v>升降右后固定钣金</v>
          </cell>
          <cell r="E172">
            <v>628</v>
          </cell>
          <cell r="F172">
            <v>1.0162980939999999</v>
          </cell>
        </row>
        <row r="173">
          <cell r="B173" t="str">
            <v>SHT0013865</v>
          </cell>
          <cell r="C173" t="str">
            <v>SHT0013865</v>
          </cell>
          <cell r="D173" t="str">
            <v>升降左前固定钣金</v>
          </cell>
          <cell r="E173">
            <v>429</v>
          </cell>
          <cell r="F173">
            <v>0.55890677639999997</v>
          </cell>
        </row>
        <row r="174">
          <cell r="B174" t="str">
            <v>SHT0013866</v>
          </cell>
          <cell r="C174" t="str">
            <v>SHT0013866</v>
          </cell>
          <cell r="D174" t="str">
            <v>升降右前固定钣金</v>
          </cell>
          <cell r="E174">
            <v>509</v>
          </cell>
          <cell r="F174">
            <v>0.55890677639999997</v>
          </cell>
        </row>
        <row r="175">
          <cell r="B175" t="str">
            <v>SHT0013388</v>
          </cell>
          <cell r="C175" t="str">
            <v>SHT0013388</v>
          </cell>
          <cell r="D175" t="str">
            <v>后升降长连杆</v>
          </cell>
          <cell r="E175">
            <v>3193</v>
          </cell>
          <cell r="F175">
            <v>1.4056935256</v>
          </cell>
        </row>
        <row r="176">
          <cell r="B176" t="str">
            <v>SHT0013389</v>
          </cell>
          <cell r="C176" t="str">
            <v>SHT0013389</v>
          </cell>
          <cell r="D176" t="str">
            <v>后升降短连杆</v>
          </cell>
          <cell r="E176">
            <v>3681</v>
          </cell>
          <cell r="F176">
            <v>1.0024684319999999</v>
          </cell>
        </row>
        <row r="177">
          <cell r="B177" t="str">
            <v>SHT0013256</v>
          </cell>
          <cell r="C177" t="str">
            <v>SHT0013256</v>
          </cell>
          <cell r="D177" t="str">
            <v>防尘罩</v>
          </cell>
          <cell r="E177">
            <v>4034</v>
          </cell>
          <cell r="F177">
            <v>31.5</v>
          </cell>
        </row>
        <row r="178">
          <cell r="B178" t="str">
            <v>SHT0001147</v>
          </cell>
          <cell r="C178" t="str">
            <v>RC026807007</v>
          </cell>
          <cell r="D178" t="str">
            <v>上限位缓冲块</v>
          </cell>
          <cell r="E178">
            <v>11473</v>
          </cell>
          <cell r="F178">
            <v>0.378</v>
          </cell>
        </row>
        <row r="179">
          <cell r="B179" t="str">
            <v>SHT0002184</v>
          </cell>
          <cell r="C179" t="str">
            <v>SQX3000-6805600</v>
          </cell>
          <cell r="D179" t="str">
            <v>防尘罩</v>
          </cell>
          <cell r="E179">
            <v>1138</v>
          </cell>
          <cell r="F179">
            <v>26</v>
          </cell>
        </row>
        <row r="180">
          <cell r="B180" t="str">
            <v>SHT0013129</v>
          </cell>
          <cell r="C180" t="str">
            <v>SHT0013129</v>
          </cell>
          <cell r="D180" t="str">
            <v>防尘罩</v>
          </cell>
          <cell r="E180">
            <v>3</v>
          </cell>
          <cell r="F180">
            <v>26</v>
          </cell>
        </row>
        <row r="181">
          <cell r="B181" t="str">
            <v>SHT0012215</v>
          </cell>
          <cell r="C181" t="str">
            <v>SHT0012215</v>
          </cell>
          <cell r="D181" t="str">
            <v>连接梁本体</v>
          </cell>
          <cell r="E181" t="e">
            <v>#N/A</v>
          </cell>
          <cell r="F181">
            <v>3.1282015116799999</v>
          </cell>
        </row>
        <row r="182">
          <cell r="B182" t="str">
            <v>SHT0012216</v>
          </cell>
          <cell r="C182" t="str">
            <v>SHT0012216</v>
          </cell>
          <cell r="D182" t="str">
            <v>连接梁加强钣金</v>
          </cell>
          <cell r="E182" t="e">
            <v>#N/A</v>
          </cell>
          <cell r="F182">
            <v>0.91656136208000005</v>
          </cell>
        </row>
        <row r="183">
          <cell r="B183" t="str">
            <v>SLT0010599</v>
          </cell>
          <cell r="C183" t="str">
            <v>SLT0010599</v>
          </cell>
          <cell r="D183" t="str">
            <v>左侧装车钣金焊接总成</v>
          </cell>
          <cell r="E183">
            <v>489</v>
          </cell>
          <cell r="F183">
            <v>3.1798233809999998</v>
          </cell>
        </row>
        <row r="184">
          <cell r="B184" t="str">
            <v>SHT0011694</v>
          </cell>
          <cell r="C184" t="str">
            <v>SHT0011694</v>
          </cell>
          <cell r="D184" t="str">
            <v>IGS尼龙轴套</v>
          </cell>
          <cell r="E184">
            <v>21445</v>
          </cell>
          <cell r="F184" t="str">
            <v>持续寻找国产替代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iterien"/>
      <sheetName val="601_602"/>
      <sheetName val="PR-Nr."/>
      <sheetName val="PR-Nr ungültig"/>
      <sheetName val="Legende"/>
      <sheetName val="Udo"/>
      <sheetName val="Tabelle1"/>
      <sheetName val="60D"/>
      <sheetName val="Basic"/>
      <sheetName val="STOCKGRGIDATA"/>
      <sheetName val="BU Summary Data"/>
      <sheetName val="Barwertberechnung (3)"/>
      <sheetName val="Vorbereitende Eingaben (Teil 1)"/>
      <sheetName val="GMAR Data"/>
      <sheetName val="Reference"/>
      <sheetName val="Model"/>
      <sheetName val="HP1AMLIST"/>
      <sheetName val="94B"/>
      <sheetName val="eqpmad2"/>
      <sheetName val="社外運転"/>
      <sheetName val="M1master"/>
      <sheetName val="見積依頼"/>
      <sheetName val="HISI Opt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iterien"/>
      <sheetName val="601_602"/>
      <sheetName val="PR-Nr."/>
      <sheetName val="PR-Nr ungültig"/>
      <sheetName val="Legende"/>
      <sheetName val="Udo"/>
      <sheetName val="Tabelle1"/>
      <sheetName val="60D"/>
      <sheetName val="Basic"/>
      <sheetName val="STOCKGRGIDATA"/>
      <sheetName val="BU Summary Data"/>
      <sheetName val="Barwertberechnung (3)"/>
      <sheetName val="Vorbereitende Eingaben (Teil 1)"/>
      <sheetName val="GMAR Data"/>
      <sheetName val="Reference"/>
      <sheetName val="Model"/>
      <sheetName val="HP1AMLIST"/>
      <sheetName val="94B"/>
      <sheetName val="eqpmad2"/>
      <sheetName val="社外運転"/>
      <sheetName val="M1master"/>
      <sheetName val="見積依頼"/>
      <sheetName val="HISI Opt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el 16"/>
      <sheetName val="spider"/>
      <sheetName val="99_AVRV"/>
      <sheetName val="AVRV_PP&amp;T"/>
      <sheetName val="AVRV_MSSM"/>
      <sheetName val="601_6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el 16"/>
      <sheetName val="spider"/>
      <sheetName val="99_AVRV"/>
      <sheetName val="AVRV_PP&amp;T"/>
      <sheetName val="AVRV_MSSM"/>
      <sheetName val="601_6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작성양식"/>
      <sheetName val="18 M Scrap B8 "/>
      <sheetName val="Account"/>
      <sheetName val="ORDER"/>
      <sheetName val="AVRV_MSS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작성양식"/>
      <sheetName val="18 M Scrap B8 "/>
      <sheetName val="Account"/>
      <sheetName val="ORDER"/>
      <sheetName val="AVRV_MSS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대외공문"/>
      <sheetName val="18 M Scrap B8 "/>
      <sheetName val="내수1.8GL"/>
      <sheetName val="CVT산정"/>
      <sheetName val="작성양식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대외공문"/>
      <sheetName val="18 M Scrap B8 "/>
      <sheetName val="내수1.8GL"/>
      <sheetName val="CVT산정"/>
      <sheetName val="작성양식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USD"/>
      <sheetName val="_REF"/>
    </sheetNames>
    <sheetDataSet>
      <sheetData sheetId="0" refreshError="1"/>
      <sheetData sheetId="1" refreshError="1"/>
      <sheetData sheetId="2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 Format"/>
      <sheetName val="AVRV_MSSM"/>
      <sheetName val="2.대외공문"/>
    </sheetNames>
    <definedNames>
      <definedName name="○表示"/>
      <definedName name="Format張り付け"/>
      <definedName name="シート追加"/>
      <definedName name="改暦マーク記入1"/>
      <definedName name="改暦マーク記入2"/>
      <definedName name="改暦マーク記入3"/>
      <definedName name="項目入力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 Format"/>
      <sheetName val="AVRV_MSSM"/>
      <sheetName val="2.대외공문"/>
    </sheetNames>
    <definedNames>
      <definedName name="○表示"/>
      <definedName name="Format張り付け"/>
      <definedName name="シート追加"/>
      <definedName name="改暦マーク記入1"/>
      <definedName name="改暦マーク記入2"/>
      <definedName name="改暦マーク記入3"/>
      <definedName name="項目入力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 Format95"/>
    </sheetNames>
    <definedNames>
      <definedName name="○表示_95"/>
      <definedName name="formatcopy_95"/>
      <definedName name="シート追加_95"/>
      <definedName name="ダイアログ1_95"/>
      <definedName name="ダイアログ10_95"/>
      <definedName name="ダイアログ11_95"/>
      <definedName name="ダイアログ12_95"/>
      <definedName name="ダイアログ2_95"/>
      <definedName name="ダイアログ3_95"/>
      <definedName name="ダイアログ4_95"/>
      <definedName name="ダイアログ5_95"/>
      <definedName name="ダイアログ6_95"/>
      <definedName name="ダイアログ7_95"/>
      <definedName name="ダイアログ8_95"/>
      <definedName name="ダイアログ9_95"/>
      <definedName name="改暦マーク記入1_95"/>
      <definedName name="改暦マーク記入2_95"/>
      <definedName name="改暦マーク記入3_95"/>
      <definedName name="改暦マーク記入4_95"/>
      <definedName name="改暦マーク記入5_95"/>
      <definedName name="改暦マーク記入6_95"/>
      <definedName name="項目入力_95"/>
    </defined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 Format95"/>
    </sheetNames>
    <definedNames>
      <definedName name="○表示_95"/>
      <definedName name="formatcopy_95"/>
      <definedName name="シート追加_95"/>
      <definedName name="ダイアログ1_95"/>
      <definedName name="ダイアログ10_95"/>
      <definedName name="ダイアログ11_95"/>
      <definedName name="ダイアログ12_95"/>
      <definedName name="ダイアログ2_95"/>
      <definedName name="ダイアログ3_95"/>
      <definedName name="ダイアログ4_95"/>
      <definedName name="ダイアログ5_95"/>
      <definedName name="ダイアログ6_95"/>
      <definedName name="ダイアログ7_95"/>
      <definedName name="ダイアログ8_95"/>
      <definedName name="ダイアログ9_95"/>
      <definedName name="改暦マーク記入1_95"/>
      <definedName name="改暦マーク記入2_95"/>
      <definedName name="改暦マーク記入3_95"/>
      <definedName name="改暦マーク記入4_95"/>
      <definedName name="改暦マーク記入5_95"/>
      <definedName name="改暦マーク記入6_95"/>
      <definedName name="項目入力_95"/>
    </defined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안"/>
      <sheetName val="Import"/>
      <sheetName val="总表"/>
      <sheetName val="Barwertberechnung (3)"/>
      <sheetName val="Vorbereitende Eingaben (Teil 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안"/>
      <sheetName val="Import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. Summ."/>
      <sheetName val="Fin. Summ."/>
      <sheetName val="Investment"/>
      <sheetName val="Assumptions"/>
      <sheetName val="Inc. Stmt."/>
      <sheetName val="Summary"/>
      <sheetName val="Sensitivity"/>
      <sheetName val="Lease_Potential"/>
      <sheetName val="BVSL"/>
      <sheetName val="Lessor"/>
      <sheetName val="MACRS Table"/>
      <sheetName val="FX"/>
      <sheetName val="Email From Jana"/>
      <sheetName val="Price &amp; Material"/>
      <sheetName val="headcount"/>
      <sheetName val="Tax Rates"/>
      <sheetName val="Leas &amp; Rental"/>
      <sheetName val="Equipment Fehrer"/>
      <sheetName val="local equipment"/>
      <sheetName val="Support from Fehrer"/>
      <sheetName val="Utilites"/>
      <sheetName val="Late Localization"/>
      <sheetName val="C6 information"/>
      <sheetName val="PAR_C6 foam China_063004"/>
      <sheetName val="AVRV_MS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. Summ."/>
      <sheetName val="Fin. Summ."/>
      <sheetName val="Investment"/>
      <sheetName val="Assumptions"/>
      <sheetName val="Inc. Stmt."/>
      <sheetName val="Summary"/>
      <sheetName val="Sensitivity"/>
      <sheetName val="Lease_Potential"/>
      <sheetName val="BVSL"/>
      <sheetName val="Lessor"/>
      <sheetName val="MACRS Table"/>
      <sheetName val="FX"/>
      <sheetName val="Email From Jana"/>
      <sheetName val="Price &amp; Material"/>
      <sheetName val="headcount"/>
      <sheetName val="Tax Rates"/>
      <sheetName val="Leas &amp; Rental"/>
      <sheetName val="Equipment Fehrer"/>
      <sheetName val="local equipment"/>
      <sheetName val="Support from Fehrer"/>
      <sheetName val="Utilites"/>
      <sheetName val="Late Localization"/>
      <sheetName val="C6 information"/>
      <sheetName val="PAR_C6 foam China_063004"/>
      <sheetName val="AVRV_MS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ﾓﾃﾞﾙ別(Pass_Dom)86〜"/>
      <sheetName val="検索条件メイク"/>
      <sheetName val="検索条件クラスタイプ"/>
      <sheetName val="132下実施期GAP"/>
      <sheetName val="チーム案2英語"/>
      <sheetName val="長計対比"/>
      <sheetName val="J56A 5HB"/>
      <sheetName val="JIKAN_K"/>
      <sheetName val="Tax Rates"/>
      <sheetName val="#REF"/>
      <sheetName val="USD"/>
      <sheetName val="AVRV_MSSM"/>
      <sheetName val="98_7Dome Pass DB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ﾓﾃﾞﾙ別(Pass_Dom)86〜"/>
      <sheetName val="検索条件メイク"/>
      <sheetName val="検索条件クラスタイプ"/>
      <sheetName val="132下実施期GAP"/>
      <sheetName val="チーム案2英語"/>
      <sheetName val="長計対比"/>
      <sheetName val="J56A 5HB"/>
      <sheetName val="JIKAN_K"/>
      <sheetName val="Tax Rates"/>
      <sheetName val="#REF"/>
      <sheetName val="USD"/>
      <sheetName val="AVRV_MSSM"/>
      <sheetName val="98_7Dome Pass DB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USD"/>
      <sheetName val="_REF"/>
    </sheetNames>
    <sheetDataSet>
      <sheetData sheetId="0" refreshError="1"/>
      <sheetData sheetId="1" refreshError="1"/>
      <sheetData sheetId="2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D変換"/>
      <sheetName val="R&amp;D変換サブ"/>
      <sheetName val="R&amp;D一致"/>
      <sheetName val="R&amp;D整合"/>
      <sheetName val="効果の確認整合"/>
      <sheetName val="R_D変換"/>
      <sheetName val="R_D変換サブ"/>
      <sheetName val="R_D一致"/>
      <sheetName val="R_D整合"/>
      <sheetName val="装備比較"/>
      <sheetName val="検索条件メイク"/>
      <sheetName val="TAMU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D変換"/>
      <sheetName val="R&amp;D変換サブ"/>
      <sheetName val="R&amp;D一致"/>
      <sheetName val="R&amp;D整合"/>
      <sheetName val="効果の確認整合"/>
      <sheetName val="R_D変換"/>
      <sheetName val="R_D変換サブ"/>
      <sheetName val="R_D一致"/>
      <sheetName val="R_D整合"/>
      <sheetName val="装備比較"/>
      <sheetName val="検索条件メイク"/>
      <sheetName val="TAMU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put"/>
      <sheetName val="Eq-list"/>
      <sheetName val="Staff"/>
      <sheetName val="Standardtime"/>
      <sheetName val="BOM"/>
      <sheetName val="Layout"/>
      <sheetName val="Logistic"/>
      <sheetName val="R&amp;D一致"/>
      <sheetName val="R&amp;D変換サブ"/>
      <sheetName val="R&amp;D整合"/>
      <sheetName val="R&amp;D変換"/>
      <sheetName val="効果の確認整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put"/>
      <sheetName val="Eq-list"/>
      <sheetName val="Staff"/>
      <sheetName val="Standardtime"/>
      <sheetName val="BOM"/>
      <sheetName val="Layout"/>
      <sheetName val="Logistic"/>
      <sheetName val="R&amp;D一致"/>
      <sheetName val="R&amp;D変換サブ"/>
      <sheetName val="R&amp;D整合"/>
      <sheetName val="R&amp;D変換"/>
      <sheetName val="効果の確認整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eat"/>
      <sheetName val="文件名"/>
      <sheetName val="Logistic"/>
      <sheetName val="Eq-list"/>
      <sheetName val="Layout"/>
      <sheetName val="Standardtime"/>
      <sheetName val="Input"/>
      <sheetName val="Staff"/>
    </sheetNames>
    <definedNames>
      <definedName name="AddColumnSet"/>
      <definedName name="Button4_Click"/>
      <definedName name="ChangeLaborRate"/>
      <definedName name="DropDown3_Change"/>
      <definedName name="GetLetter"/>
      <definedName name="J37E_Z3V"/>
      <definedName name="J48C"/>
      <definedName name="Module1.GetLetter"/>
      <definedName name="Module1.ReganFocus"/>
      <definedName name="PALS_Number"/>
      <definedName name="RandomIndex"/>
      <definedName name="ReganFocus"/>
      <definedName name="reganfocus1"/>
      <definedName name="ReSetView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eat"/>
      <sheetName val="文件名"/>
      <sheetName val="Logistic"/>
      <sheetName val="Eq-list"/>
      <sheetName val="Layout"/>
      <sheetName val="Standardtime"/>
      <sheetName val="Input"/>
      <sheetName val="Staff"/>
    </sheetNames>
    <definedNames>
      <definedName name="AddColumnSet"/>
      <definedName name="Button4_Click"/>
      <definedName name="ChangeLaborRate"/>
      <definedName name="DropDown3_Change"/>
      <definedName name="GetLetter"/>
      <definedName name="J37E_Z3V"/>
      <definedName name="J48C"/>
      <definedName name="Module1.GetLetter"/>
      <definedName name="Module1.ReganFocus"/>
      <definedName name="PALS_Number"/>
      <definedName name="RandomIndex"/>
      <definedName name="ReganFocus"/>
      <definedName name="reganfocus1"/>
      <definedName name="ReSetView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装備比較"/>
      <sheetName val="____"/>
      <sheetName val="#REF"/>
      <sheetName val="#REF!"/>
      <sheetName val="Logistic"/>
      <sheetName val="Eq-list"/>
      <sheetName val="Layout"/>
      <sheetName val="Standardtime"/>
      <sheetName val="Input"/>
      <sheetName val="Staff"/>
      <sheetName val="LX-I4"/>
      <sheetName val="Rules"/>
      <sheetName val="131期確報"/>
      <sheetName val="作業数ALL"/>
      <sheetName val="検索条件メイク"/>
      <sheetName val="チーム案2英語"/>
      <sheetName val="実車委託書"/>
      <sheetName val="R&amp;D一致"/>
      <sheetName val="R&amp;D変換サブ"/>
      <sheetName val="R&amp;D整合"/>
      <sheetName val="R&amp;D変換"/>
      <sheetName val="効果の確認整合"/>
      <sheetName val="メーカー"/>
      <sheetName val="series pricing"/>
      <sheetName val="E"/>
      <sheetName val="XX98CALB"/>
      <sheetName val="MIA2"/>
      <sheetName val="DATA"/>
      <sheetName val="4.角色和职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装備比較"/>
      <sheetName val="____"/>
      <sheetName val="#REF"/>
      <sheetName val="#REF!"/>
      <sheetName val="Logistic"/>
      <sheetName val="Eq-list"/>
      <sheetName val="Layout"/>
      <sheetName val="Standardtime"/>
      <sheetName val="Input"/>
      <sheetName val="Staff"/>
      <sheetName val="LX-I4"/>
      <sheetName val="Rules"/>
      <sheetName val="131期確報"/>
      <sheetName val="作業数ALL"/>
      <sheetName val="検索条件メイク"/>
      <sheetName val="チーム案2英語"/>
      <sheetName val="実車委託書"/>
      <sheetName val="R&amp;D一致"/>
      <sheetName val="R&amp;D変換サブ"/>
      <sheetName val="R&amp;D整合"/>
      <sheetName val="R&amp;D変換"/>
      <sheetName val="効果の確認整合"/>
      <sheetName val="メーカー"/>
      <sheetName val="series pricing"/>
      <sheetName val="E"/>
      <sheetName val="XX98CALB"/>
      <sheetName val="MIA2"/>
      <sheetName val="DATA"/>
      <sheetName val="4.角色和职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本文"/>
      <sheetName val="全提案件数"/>
      <sheetName val="全提案金件"/>
      <sheetName val="評価比較件数"/>
      <sheetName val="採否比較金額"/>
      <sheetName val="BOM - Engineering"/>
      <sheetName val="指標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M車種別98.6"/>
      <sheetName val="装備比較"/>
    </sheetNames>
    <definedNames>
      <definedName name="AIM車種別"/>
    </definedNames>
    <sheetDataSet>
      <sheetData sheetId="0"/>
      <sheetData sheetId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M車種別98.6"/>
      <sheetName val="装備比較"/>
    </sheetNames>
    <definedNames>
      <definedName name="AIM車種別"/>
    </definedNames>
    <sheetDataSet>
      <sheetData sheetId="0"/>
      <sheetData sheetId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#REF"/>
      <sheetName val="チーム案2英語"/>
      <sheetName val="SUM14ZC1"/>
      <sheetName val="J21KPL"/>
      <sheetName val="検索条件メイク"/>
      <sheetName val="E"/>
      <sheetName val="RE燃費"/>
      <sheetName val="Top22(GBP)"/>
      <sheetName val="Top22(GER)"/>
      <sheetName val="翻訳完了"/>
      <sheetName val="HC"/>
      <sheetName val="ﾌｨﾛｿﾌｨ領域別工数集計結果"/>
      <sheetName val="部別工数集計結果"/>
      <sheetName val="ｾﾝﾀ別工数集計結果"/>
      <sheetName val="部_Gr別工数実績集計結果"/>
      <sheetName val="添付資料3-2.J39AEC予実"/>
      <sheetName val="添付資料3-3.J39AAC予実"/>
      <sheetName val="添付資料3-4.J25FJP予実"/>
      <sheetName val="添付資料3-5.J25FEC予実"/>
      <sheetName val="添付資料3-6.J16EJP予実"/>
      <sheetName val="添付資料3-7.J16EAC予実"/>
      <sheetName val="国内出荷"/>
      <sheetName val="車両質量一覧"/>
      <sheetName val="長計対比"/>
      <sheetName val="010109"/>
      <sheetName val="作業数ALL"/>
      <sheetName val="data"/>
      <sheetName val="KEI133"/>
      <sheetName val="部･ﾃｰﾏ"/>
      <sheetName val="重量測定依頼&amp;結果"/>
      <sheetName val="NA Ford Mgmt Sum"/>
      <sheetName val="NA 650a"/>
      <sheetName val="645a 9-18 PTO 4.3"/>
      <sheetName val="Cal"/>
      <sheetName val="Allocation"/>
      <sheetName val="Rev"/>
      <sheetName val="Map"/>
      <sheetName val="Volumes"/>
      <sheetName val="VL PBT"/>
      <sheetName val="LM 650b"/>
      <sheetName val="Percentage Allocation"/>
      <sheetName val="96totcstsum"/>
      <sheetName val="96isstoiss"/>
      <sheetName val="添付１"/>
      <sheetName val="装備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#REF"/>
      <sheetName val="チーム案2英語"/>
      <sheetName val="SUM14ZC1"/>
      <sheetName val="J21KPL"/>
      <sheetName val="検索条件メイク"/>
      <sheetName val="E"/>
      <sheetName val="RE燃費"/>
      <sheetName val="Top22(GBP)"/>
      <sheetName val="Top22(GER)"/>
      <sheetName val="翻訳完了"/>
      <sheetName val="HC"/>
      <sheetName val="ﾌｨﾛｿﾌｨ領域別工数集計結果"/>
      <sheetName val="部別工数集計結果"/>
      <sheetName val="ｾﾝﾀ別工数集計結果"/>
      <sheetName val="部_Gr別工数実績集計結果"/>
      <sheetName val="添付資料3-2.J39AEC予実"/>
      <sheetName val="添付資料3-3.J39AAC予実"/>
      <sheetName val="添付資料3-4.J25FJP予実"/>
      <sheetName val="添付資料3-5.J25FEC予実"/>
      <sheetName val="添付資料3-6.J16EJP予実"/>
      <sheetName val="添付資料3-7.J16EAC予実"/>
      <sheetName val="国内出荷"/>
      <sheetName val="車両質量一覧"/>
      <sheetName val="長計対比"/>
      <sheetName val="010109"/>
      <sheetName val="作業数ALL"/>
      <sheetName val="data"/>
      <sheetName val="KEI133"/>
      <sheetName val="部･ﾃｰﾏ"/>
      <sheetName val="重量測定依頼&amp;結果"/>
      <sheetName val="NA Ford Mgmt Sum"/>
      <sheetName val="NA 650a"/>
      <sheetName val="645a 9-18 PTO 4.3"/>
      <sheetName val="Cal"/>
      <sheetName val="Allocation"/>
      <sheetName val="Rev"/>
      <sheetName val="Map"/>
      <sheetName val="Volumes"/>
      <sheetName val="VL PBT"/>
      <sheetName val="LM 650b"/>
      <sheetName val="Percentage Allocation"/>
      <sheetName val="96totcstsum"/>
      <sheetName val="96isstoiss"/>
      <sheetName val="添付１"/>
      <sheetName val="装備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Files"/>
      <sheetName val="Template"/>
      <sheetName val="PartDetail"/>
      <sheetName val="Noun Name List"/>
      <sheetName val="#REF"/>
      <sheetName val="data"/>
      <sheetName val="KEI13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Files"/>
      <sheetName val="Template"/>
      <sheetName val="PartDetail"/>
      <sheetName val="Noun Name List"/>
      <sheetName val="#REF"/>
      <sheetName val="data"/>
      <sheetName val="KEI13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09-28"/>
      <sheetName val="Account"/>
      <sheetName val="Master Files"/>
    </sheetNames>
    <definedNames>
      <definedName name="Finished_Click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09-28"/>
      <sheetName val="Account"/>
      <sheetName val="Master Files"/>
    </sheetNames>
    <definedNames>
      <definedName name="Finished_Click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wan"/>
      <sheetName val="S. Africa"/>
      <sheetName val="assumptions"/>
      <sheetName val="Account"/>
      <sheetName val="B256 Profit Model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wan"/>
      <sheetName val="S. Africa"/>
      <sheetName val="assumptions"/>
      <sheetName val="Account"/>
      <sheetName val="B256 Profit Model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本文"/>
      <sheetName val="全提案件数"/>
      <sheetName val="全提案金件"/>
      <sheetName val="評価比較件数"/>
      <sheetName val="採否比較金額"/>
      <sheetName val="BOM - Engineering"/>
      <sheetName val="指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lly Acc. Status"/>
      <sheetName val="Rollforward"/>
      <sheetName val="Material Input"/>
      <sheetName val="Sheet2"/>
      <sheetName val="Sheet1"/>
      <sheetName val="Summary USD (Cycle Average)"/>
      <sheetName val="Summary USD (Cy Ave) Targets"/>
      <sheetName val="Summary USD (Job 1)"/>
      <sheetName val="Summary USD Target (Job 1)"/>
      <sheetName val="Paper Facer - 3f"/>
      <sheetName val="Mix&amp;Vol"/>
      <sheetName val="Model Summary"/>
      <sheetName val="Australia"/>
      <sheetName val="Japan"/>
      <sheetName val="Malaysia"/>
      <sheetName val="New Zealand"/>
      <sheetName val="Philippines"/>
      <sheetName val="S. Africa"/>
      <sheetName val="Taiwan"/>
      <sheetName val="Thailand"/>
      <sheetName val="Vietnam"/>
      <sheetName val="VC Comparison"/>
      <sheetName val="Fixed Allocations Detail"/>
      <sheetName val="FTLE Detail"/>
      <sheetName val="Margin Analysis"/>
      <sheetName val="assumptions"/>
      <sheetName val="Ocean Freight"/>
      <sheetName val="R&amp;O"/>
      <sheetName val="Key Assumption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lly Acc. Status"/>
      <sheetName val="Rollforward"/>
      <sheetName val="Material Input"/>
      <sheetName val="Sheet2"/>
      <sheetName val="Sheet1"/>
      <sheetName val="Summary USD (Cycle Average)"/>
      <sheetName val="Summary USD (Cy Ave) Targets"/>
      <sheetName val="Summary USD (Job 1)"/>
      <sheetName val="Summary USD Target (Job 1)"/>
      <sheetName val="Paper Facer - 3f"/>
      <sheetName val="Mix&amp;Vol"/>
      <sheetName val="Model Summary"/>
      <sheetName val="Australia"/>
      <sheetName val="Japan"/>
      <sheetName val="Malaysia"/>
      <sheetName val="New Zealand"/>
      <sheetName val="Philippines"/>
      <sheetName val="S. Africa"/>
      <sheetName val="Taiwan"/>
      <sheetName val="Thailand"/>
      <sheetName val="Vietnam"/>
      <sheetName val="VC Comparison"/>
      <sheetName val="Fixed Allocations Detail"/>
      <sheetName val="FTLE Detail"/>
      <sheetName val="Margin Analysis"/>
      <sheetName val="assumptions"/>
      <sheetName val="Ocean Freight"/>
      <sheetName val="R&amp;O"/>
      <sheetName val="Key Assumption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s&amp;Fixed Costs"/>
      <sheetName val="Taiwan"/>
    </sheetNames>
    <sheetDataSet>
      <sheetData sheetId="0" refreshError="1"/>
      <sheetData sheetId="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s&amp;Fixed Costs"/>
      <sheetName val="Taiwan"/>
    </sheetNames>
    <sheetDataSet>
      <sheetData sheetId="0"/>
      <sheetData sheetId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-Atachment2"/>
      <sheetName val="Cover P.-Attachment1(1-6)"/>
      <sheetName val="1.Volume-FPV"/>
      <sheetName val="Volume Modified by FHO 052702"/>
      <sheetName val="2. Competitor-Attachment1(3-6)"/>
      <sheetName val="3. Price-Attachment1(4-6) 2.0"/>
      <sheetName val="3. Price-Attachment1(4-6) 1.8"/>
      <sheetName val="Price-Attachment2 1.6 AT"/>
      <sheetName val="4. Positioning-Attachment1(5-6)"/>
      <sheetName val="Model-LineupS2"/>
      <sheetName val="Model-lineup-L3"/>
      <sheetName val="6. Strategy-Attachment1(6-6)"/>
      <sheetName val="ME-Page"/>
      <sheetName val="ME-FPV"/>
      <sheetName val="pricerecon"/>
      <sheetName val="CoverPage"/>
      <sheetName val="Exchang"/>
      <sheetName val="SHARE2003"/>
      <sheetName val="3_ Price_Attachment1_4_6_ 2_0"/>
      <sheetName val="Price_Attachment2 1_6 AT"/>
      <sheetName val="Vols&amp;Fixed Cost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-Atachment2"/>
      <sheetName val="Cover P.-Attachment1(1-6)"/>
      <sheetName val="1.Volume-FPV"/>
      <sheetName val="Volume Modified by FHO 052702"/>
      <sheetName val="2. Competitor-Attachment1(3-6)"/>
      <sheetName val="3. Price-Attachment1(4-6) 2.0"/>
      <sheetName val="3. Price-Attachment1(4-6) 1.8"/>
      <sheetName val="Price-Attachment2 1.6 AT"/>
      <sheetName val="4. Positioning-Attachment1(5-6)"/>
      <sheetName val="Model-LineupS2"/>
      <sheetName val="Model-lineup-L3"/>
      <sheetName val="6. Strategy-Attachment1(6-6)"/>
      <sheetName val="ME-Page"/>
      <sheetName val="ME-FPV"/>
      <sheetName val="pricerecon"/>
      <sheetName val="CoverPage"/>
      <sheetName val="Exchang"/>
      <sheetName val="SHARE2003"/>
      <sheetName val="3_ Price_Attachment1_4_6_ 2_0"/>
      <sheetName val="Price_Attachment2 1_6 AT"/>
      <sheetName val="Vols&amp;Fixed Cost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0"/>
      <sheetName val="Instructions"/>
      <sheetName val="Index-function"/>
      <sheetName val="Interior"/>
      <sheetName val="Seat"/>
      <sheetName val="Electronics"/>
      <sheetName val="Battery"/>
      <sheetName val="Causes"/>
      <sheetName val="Control"/>
      <sheetName val="PFMEA"/>
      <sheetName val="3. Price-Attachment1(4-6) 2.0"/>
      <sheetName val="Price-Attachment2 1.6 AT"/>
      <sheetName val="DGoff dfm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0"/>
      <sheetName val="Instructions"/>
      <sheetName val="Index-function"/>
      <sheetName val="Interior"/>
      <sheetName val="Seat"/>
      <sheetName val="Electronics"/>
      <sheetName val="Battery"/>
      <sheetName val="Causes"/>
      <sheetName val="Control"/>
      <sheetName val="PFMEA"/>
      <sheetName val="3. Price-Attachment1(4-6) 2.0"/>
      <sheetName val="Price-Attachment2 1.6 AT"/>
      <sheetName val="DGoff dfm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案2英語"/>
      <sheetName val="`[Ä2pê"/>
      <sheetName val="`_Ä2pê"/>
      <sheetName val="Battery"/>
    </sheetNames>
    <sheetDataSet>
      <sheetData sheetId="0"/>
      <sheetData sheetId="1"/>
      <sheetData sheetId="2"/>
      <sheetData sheetId="3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案2英語"/>
      <sheetName val="`[Ä2pê"/>
      <sheetName val="`_Ä2pê"/>
      <sheetName val="Battery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－ＣＡＲ"/>
      <sheetName val="報告用"/>
      <sheetName val="TOMO加工 "/>
      <sheetName val="DB-P1"/>
      <sheetName val="ｵｰﾄｸﾞﾗﾌﾃﾞｰﾀ最新版"/>
      <sheetName val="ｴﾈﾙｷﾞｰ比較"/>
      <sheetName val="採否比較金額"/>
      <sheetName val="評価比較件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X-I4"/>
      <sheetName val="ES"/>
      <sheetName val="J56J to Accord"/>
      <sheetName val="LX_I4"/>
      <sheetName val="チーム案2英語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X-I4"/>
      <sheetName val="ES"/>
      <sheetName val="J56J to Accord"/>
      <sheetName val="LX_I4"/>
      <sheetName val="チーム案2英語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USD"/>
      <sheetName val="XLS Avg Rev"/>
      <sheetName val="LX-I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USD"/>
      <sheetName val="XLS Avg Rev"/>
      <sheetName val="LX-I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Reference"/>
      <sheetName val="Model"/>
      <sheetName val="총괄표"/>
      <sheetName val="신규DEP"/>
      <sheetName val="总表"/>
    </sheetNames>
    <sheetDataSet>
      <sheetData sheetId="0" refreshError="1">
        <row r="4">
          <cell r="B4" t="str">
            <v>VARCHAR2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K389" t="str">
            <v>VARCHAR2</v>
          </cell>
          <cell r="L389" t="str">
            <v>VARCHAR2</v>
          </cell>
        </row>
        <row r="391">
          <cell r="K391">
            <v>3</v>
          </cell>
        </row>
        <row r="392">
          <cell r="K392">
            <v>3</v>
          </cell>
        </row>
        <row r="393">
          <cell r="K393">
            <v>6</v>
          </cell>
        </row>
        <row r="395">
          <cell r="K395">
            <v>8</v>
          </cell>
        </row>
        <row r="397">
          <cell r="K397">
            <v>1</v>
          </cell>
        </row>
        <row r="399">
          <cell r="K399">
            <v>8</v>
          </cell>
        </row>
        <row r="400">
          <cell r="K400">
            <v>1</v>
          </cell>
        </row>
        <row r="401">
          <cell r="K401">
            <v>4</v>
          </cell>
        </row>
        <row r="404">
          <cell r="K404">
            <v>1</v>
          </cell>
        </row>
        <row r="406">
          <cell r="K406">
            <v>8</v>
          </cell>
        </row>
        <row r="408">
          <cell r="K408">
            <v>3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Reference"/>
      <sheetName val="Model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"/>
      <sheetName val="outbound costs"/>
      <sheetName val="Import"/>
      <sheetName val="XLS Avg Rev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"/>
      <sheetName val="outbound costs"/>
      <sheetName val="Import"/>
      <sheetName val="XLS Avg Rev"/>
    </sheetNames>
    <sheetDataSet>
      <sheetData sheetId="0"/>
      <sheetData sheetId="1"/>
      <sheetData sheetId="2"/>
      <sheetData sheetId="3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00"/>
      <sheetName val="AU00"/>
      <sheetName val="BE00"/>
      <sheetName val="CH00"/>
      <sheetName val="DK00"/>
      <sheetName val="FR00"/>
      <sheetName val="GE00"/>
      <sheetName val="GR00"/>
      <sheetName val="IT00"/>
      <sheetName val="NL00"/>
      <sheetName val="NO00"/>
      <sheetName val="SQ00"/>
      <sheetName val="SW00"/>
      <sheetName val="UK00"/>
      <sheetName val="検索条件"/>
      <sheetName val="rpt01"/>
      <sheetName val="rpt02"/>
      <sheetName val="rpt03"/>
      <sheetName val="rpt04"/>
      <sheetName val="rpt05"/>
      <sheetName val="pc_seg"/>
      <sheetName val="bas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00"/>
      <sheetName val="AU00"/>
      <sheetName val="BE00"/>
      <sheetName val="CH00"/>
      <sheetName val="DK00"/>
      <sheetName val="FR00"/>
      <sheetName val="GE00"/>
      <sheetName val="GR00"/>
      <sheetName val="IT00"/>
      <sheetName val="NL00"/>
      <sheetName val="NO00"/>
      <sheetName val="SQ00"/>
      <sheetName val="SW00"/>
      <sheetName val="UK00"/>
      <sheetName val="検索条件"/>
      <sheetName val="rpt01"/>
      <sheetName val="rpt02"/>
      <sheetName val="rpt03"/>
      <sheetName val="rpt04"/>
      <sheetName val="rpt05"/>
      <sheetName val="pc_seg"/>
      <sheetName val="bas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workbookViewId="0">
      <selection sqref="A1:X1"/>
    </sheetView>
  </sheetViews>
  <sheetFormatPr defaultColWidth="9" defaultRowHeight="14.4"/>
  <cols>
    <col min="1" max="1" width="3.6640625" customWidth="1"/>
    <col min="2" max="2" width="11.33203125" customWidth="1"/>
    <col min="4" max="4" width="13.21875" customWidth="1"/>
    <col min="5" max="5" width="10.109375" customWidth="1"/>
    <col min="6" max="6" width="10.88671875" customWidth="1"/>
    <col min="7" max="7" width="4.6640625" customWidth="1"/>
    <col min="8" max="8" width="6.6640625" customWidth="1"/>
    <col min="9" max="10" width="7.109375" customWidth="1"/>
    <col min="11" max="11" width="5.44140625" customWidth="1"/>
    <col min="12" max="13" width="5.77734375" customWidth="1"/>
    <col min="14" max="15" width="9.44140625" customWidth="1"/>
    <col min="16" max="16" width="7.109375" customWidth="1"/>
    <col min="17" max="17" width="8" customWidth="1"/>
    <col min="18" max="18" width="6.88671875" customWidth="1"/>
    <col min="19" max="19" width="7.44140625" customWidth="1"/>
  </cols>
  <sheetData>
    <row r="1" spans="1:24" s="70" customFormat="1" ht="27.75" customHeight="1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</row>
    <row r="2" spans="1:24" s="70" customFormat="1" ht="19.5" customHeight="1">
      <c r="A2" s="121" t="s">
        <v>1</v>
      </c>
      <c r="B2" s="260" t="s">
        <v>2</v>
      </c>
      <c r="C2" s="260" t="s">
        <v>3</v>
      </c>
      <c r="D2" s="261" t="s">
        <v>4</v>
      </c>
      <c r="E2" s="260" t="s">
        <v>5</v>
      </c>
      <c r="F2" s="263" t="s">
        <v>6</v>
      </c>
      <c r="G2" s="260" t="s">
        <v>7</v>
      </c>
      <c r="H2" s="264" t="s">
        <v>8</v>
      </c>
      <c r="I2" s="257" t="s">
        <v>9</v>
      </c>
      <c r="J2" s="257"/>
      <c r="K2" s="257"/>
      <c r="L2" s="258" t="s">
        <v>10</v>
      </c>
      <c r="M2" s="258"/>
      <c r="N2" s="259" t="s">
        <v>11</v>
      </c>
      <c r="O2" s="259"/>
      <c r="P2" s="259"/>
      <c r="Q2" s="258" t="s">
        <v>12</v>
      </c>
      <c r="R2" s="258" t="s">
        <v>13</v>
      </c>
      <c r="S2" s="258"/>
      <c r="T2" s="258"/>
      <c r="U2" s="258"/>
      <c r="V2" s="258"/>
      <c r="W2" s="258" t="s">
        <v>14</v>
      </c>
      <c r="X2" s="271" t="s">
        <v>15</v>
      </c>
    </row>
    <row r="3" spans="1:24" s="70" customFormat="1" ht="21" customHeight="1">
      <c r="A3" s="122" t="s">
        <v>16</v>
      </c>
      <c r="B3" s="260"/>
      <c r="C3" s="260"/>
      <c r="D3" s="262"/>
      <c r="E3" s="260"/>
      <c r="F3" s="263"/>
      <c r="G3" s="260"/>
      <c r="H3" s="265"/>
      <c r="I3" s="160" t="s">
        <v>17</v>
      </c>
      <c r="J3" s="160" t="s">
        <v>18</v>
      </c>
      <c r="K3" s="160" t="s">
        <v>19</v>
      </c>
      <c r="L3" s="161" t="s">
        <v>20</v>
      </c>
      <c r="M3" s="161" t="s">
        <v>21</v>
      </c>
      <c r="N3" s="162" t="s">
        <v>22</v>
      </c>
      <c r="O3" s="162" t="s">
        <v>23</v>
      </c>
      <c r="P3" s="162" t="s">
        <v>21</v>
      </c>
      <c r="Q3" s="258"/>
      <c r="R3" s="161" t="s">
        <v>24</v>
      </c>
      <c r="S3" s="161" t="s">
        <v>25</v>
      </c>
      <c r="T3" s="161" t="s">
        <v>26</v>
      </c>
      <c r="U3" s="173" t="s">
        <v>27</v>
      </c>
      <c r="V3" s="174" t="s">
        <v>28</v>
      </c>
      <c r="W3" s="258"/>
      <c r="X3" s="271"/>
    </row>
    <row r="4" spans="1:24" s="144" customFormat="1" ht="20.100000000000001" customHeight="1">
      <c r="A4" s="267">
        <v>1</v>
      </c>
      <c r="B4" s="267" t="s">
        <v>29</v>
      </c>
      <c r="C4" s="267" t="s">
        <v>30</v>
      </c>
      <c r="D4" s="267"/>
      <c r="E4" s="152" t="s">
        <v>29</v>
      </c>
      <c r="F4" s="152" t="s">
        <v>30</v>
      </c>
      <c r="G4" s="152">
        <v>1</v>
      </c>
      <c r="H4" s="170" t="s">
        <v>31</v>
      </c>
      <c r="I4" s="163">
        <f>33.1+6</f>
        <v>39.1</v>
      </c>
      <c r="J4" s="163">
        <f>30+3</f>
        <v>33</v>
      </c>
      <c r="K4" s="163">
        <v>2</v>
      </c>
      <c r="L4" s="164">
        <v>4.18</v>
      </c>
      <c r="M4" s="164">
        <v>2.6</v>
      </c>
      <c r="N4" s="165">
        <f>I4*J4*K4*0.00000785</f>
        <v>2.0257709999999998E-2</v>
      </c>
      <c r="O4" s="166">
        <f>N4</f>
        <v>2.0257709999999998E-2</v>
      </c>
      <c r="P4" s="175">
        <f>N4-O4</f>
        <v>0</v>
      </c>
      <c r="Q4" s="164">
        <f>L4*N4-M4*P4</f>
        <v>8.4677227799999991E-2</v>
      </c>
      <c r="R4" s="176" t="s">
        <v>32</v>
      </c>
      <c r="S4" s="177" t="s">
        <v>33</v>
      </c>
      <c r="T4" s="178">
        <v>7.0000000000000007E-2</v>
      </c>
      <c r="U4" s="179">
        <v>36</v>
      </c>
      <c r="V4" s="178">
        <f>T4/U4</f>
        <v>1.9444444444444446E-3</v>
      </c>
      <c r="W4" s="270">
        <v>1.1200000000000001</v>
      </c>
      <c r="X4" s="272">
        <f>(Q4+V8)*W4+Q6*1.03</f>
        <v>0.20959354331377777</v>
      </c>
    </row>
    <row r="5" spans="1:24" s="144" customFormat="1" ht="20.100000000000001" customHeight="1">
      <c r="A5" s="268"/>
      <c r="B5" s="268"/>
      <c r="C5" s="268"/>
      <c r="D5" s="268"/>
      <c r="E5" s="159"/>
      <c r="F5" s="159"/>
      <c r="G5" s="159"/>
      <c r="H5" s="159"/>
      <c r="I5" s="167"/>
      <c r="J5" s="167"/>
      <c r="K5" s="167"/>
      <c r="L5" s="168"/>
      <c r="M5" s="168"/>
      <c r="N5" s="169"/>
      <c r="O5" s="169"/>
      <c r="P5" s="169"/>
      <c r="Q5" s="168"/>
      <c r="R5" s="176" t="s">
        <v>34</v>
      </c>
      <c r="S5" s="177" t="s">
        <v>35</v>
      </c>
      <c r="T5" s="178">
        <v>0.03</v>
      </c>
      <c r="U5" s="180">
        <v>1</v>
      </c>
      <c r="V5" s="178">
        <f t="shared" ref="V5:V6" si="0">T5/U5</f>
        <v>0.03</v>
      </c>
      <c r="W5" s="270"/>
      <c r="X5" s="272"/>
    </row>
    <row r="6" spans="1:24" s="144" customFormat="1" ht="20.100000000000001" customHeight="1">
      <c r="A6" s="268"/>
      <c r="B6" s="268"/>
      <c r="C6" s="268"/>
      <c r="D6" s="268"/>
      <c r="E6" s="152"/>
      <c r="F6" s="152"/>
      <c r="G6" s="152"/>
      <c r="H6" s="170"/>
      <c r="I6" s="163"/>
      <c r="J6" s="163"/>
      <c r="K6" s="163"/>
      <c r="L6" s="164"/>
      <c r="M6" s="164"/>
      <c r="N6" s="165"/>
      <c r="O6" s="171"/>
      <c r="P6" s="175"/>
      <c r="Q6" s="164">
        <f>G6*L6</f>
        <v>0</v>
      </c>
      <c r="R6" s="176" t="s">
        <v>36</v>
      </c>
      <c r="S6" s="177" t="s">
        <v>35</v>
      </c>
      <c r="T6" s="178">
        <v>0.03</v>
      </c>
      <c r="U6" s="179">
        <v>1</v>
      </c>
      <c r="V6" s="178">
        <f t="shared" si="0"/>
        <v>0.03</v>
      </c>
      <c r="W6" s="270"/>
      <c r="X6" s="272"/>
    </row>
    <row r="7" spans="1:24" s="144" customFormat="1" ht="20.100000000000001" customHeight="1">
      <c r="A7" s="268"/>
      <c r="B7" s="268"/>
      <c r="C7" s="268"/>
      <c r="D7" s="268"/>
      <c r="E7" s="152"/>
      <c r="F7" s="152"/>
      <c r="G7" s="152"/>
      <c r="H7" s="170"/>
      <c r="I7" s="163"/>
      <c r="J7" s="163"/>
      <c r="K7" s="163"/>
      <c r="L7" s="164"/>
      <c r="M7" s="164"/>
      <c r="N7" s="165"/>
      <c r="O7" s="171"/>
      <c r="P7" s="175"/>
      <c r="Q7" s="164"/>
      <c r="R7" s="176" t="s">
        <v>37</v>
      </c>
      <c r="S7" s="177"/>
      <c r="T7" s="178">
        <v>2</v>
      </c>
      <c r="U7" s="179">
        <v>1</v>
      </c>
      <c r="V7" s="178">
        <f>U7*T7*O4</f>
        <v>4.0515419999999996E-2</v>
      </c>
      <c r="W7" s="270"/>
      <c r="X7" s="272"/>
    </row>
    <row r="8" spans="1:24" s="144" customFormat="1" ht="20.100000000000001" customHeight="1">
      <c r="A8" s="269"/>
      <c r="B8" s="269"/>
      <c r="C8" s="269"/>
      <c r="D8" s="269"/>
      <c r="E8" s="266" t="s">
        <v>38</v>
      </c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168">
        <f>SUM(Q4:Q7)</f>
        <v>8.4677227799999991E-2</v>
      </c>
      <c r="R8" s="266" t="s">
        <v>39</v>
      </c>
      <c r="S8" s="266"/>
      <c r="T8" s="266"/>
      <c r="U8" s="266"/>
      <c r="V8" s="181">
        <f>SUM(V4:V7)</f>
        <v>0.10245986444444444</v>
      </c>
      <c r="W8" s="270"/>
      <c r="X8" s="272"/>
    </row>
    <row r="9" spans="1:24" s="144" customFormat="1" ht="25.5" customHeight="1">
      <c r="A9" s="267">
        <v>2</v>
      </c>
      <c r="B9" s="267" t="s">
        <v>40</v>
      </c>
      <c r="C9" s="267" t="s">
        <v>41</v>
      </c>
      <c r="D9" s="267"/>
      <c r="E9" s="152" t="s">
        <v>40</v>
      </c>
      <c r="F9" s="156" t="s">
        <v>41</v>
      </c>
      <c r="G9" s="152">
        <v>1</v>
      </c>
      <c r="H9" s="170" t="s">
        <v>31</v>
      </c>
      <c r="I9" s="163">
        <v>65</v>
      </c>
      <c r="J9" s="163">
        <v>49</v>
      </c>
      <c r="K9" s="163">
        <v>1.5</v>
      </c>
      <c r="L9" s="164">
        <v>4.18</v>
      </c>
      <c r="M9" s="164">
        <v>2.6</v>
      </c>
      <c r="N9" s="165">
        <f>I9*J9*K9*0.00000785</f>
        <v>3.7503374999999999E-2</v>
      </c>
      <c r="O9" s="166">
        <f>N9</f>
        <v>3.7503374999999999E-2</v>
      </c>
      <c r="P9" s="175">
        <f>N9-O9</f>
        <v>0</v>
      </c>
      <c r="Q9" s="164">
        <f>L9*N9-M9*P9</f>
        <v>0.15676410749999997</v>
      </c>
      <c r="R9" s="176" t="s">
        <v>32</v>
      </c>
      <c r="S9" s="177" t="s">
        <v>33</v>
      </c>
      <c r="T9" s="178">
        <v>7.0000000000000007E-2</v>
      </c>
      <c r="U9" s="179">
        <v>24</v>
      </c>
      <c r="V9" s="178">
        <f>T9/U9</f>
        <v>2.9166666666666668E-3</v>
      </c>
      <c r="W9" s="270">
        <v>1.1200000000000001</v>
      </c>
      <c r="X9" s="272">
        <f>(Q9+V13)*W9+Q11*1.03</f>
        <v>0.3300500270666667</v>
      </c>
    </row>
    <row r="10" spans="1:24" s="144" customFormat="1" ht="20.100000000000001" customHeight="1">
      <c r="A10" s="268"/>
      <c r="B10" s="268"/>
      <c r="C10" s="268"/>
      <c r="D10" s="268"/>
      <c r="E10" s="159"/>
      <c r="F10" s="159"/>
      <c r="G10" s="159"/>
      <c r="H10" s="159"/>
      <c r="I10" s="167"/>
      <c r="J10" s="167"/>
      <c r="K10" s="167"/>
      <c r="L10" s="168"/>
      <c r="M10" s="168"/>
      <c r="N10" s="169"/>
      <c r="O10" s="169"/>
      <c r="P10" s="169"/>
      <c r="Q10" s="168"/>
      <c r="R10" s="176" t="s">
        <v>34</v>
      </c>
      <c r="S10" s="177" t="s">
        <v>42</v>
      </c>
      <c r="T10" s="178">
        <v>0.03</v>
      </c>
      <c r="U10" s="180">
        <v>1</v>
      </c>
      <c r="V10" s="178">
        <f t="shared" ref="V10:V11" si="1">T10/U10</f>
        <v>0.03</v>
      </c>
      <c r="W10" s="270"/>
      <c r="X10" s="272"/>
    </row>
    <row r="11" spans="1:24" s="144" customFormat="1" ht="20.100000000000001" customHeight="1">
      <c r="A11" s="268"/>
      <c r="B11" s="268"/>
      <c r="C11" s="268"/>
      <c r="D11" s="268"/>
      <c r="E11" s="152"/>
      <c r="F11" s="152"/>
      <c r="G11" s="152"/>
      <c r="H11" s="170"/>
      <c r="I11" s="163"/>
      <c r="J11" s="163"/>
      <c r="K11" s="163"/>
      <c r="L11" s="164"/>
      <c r="M11" s="164"/>
      <c r="N11" s="165"/>
      <c r="O11" s="171"/>
      <c r="P11" s="175"/>
      <c r="Q11" s="164">
        <f>G11*L11</f>
        <v>0</v>
      </c>
      <c r="R11" s="176" t="s">
        <v>36</v>
      </c>
      <c r="S11" s="177" t="s">
        <v>42</v>
      </c>
      <c r="T11" s="178">
        <v>0.03</v>
      </c>
      <c r="U11" s="179">
        <v>1</v>
      </c>
      <c r="V11" s="178">
        <f t="shared" si="1"/>
        <v>0.03</v>
      </c>
      <c r="W11" s="270"/>
      <c r="X11" s="272"/>
    </row>
    <row r="12" spans="1:24" s="144" customFormat="1" ht="20.100000000000001" customHeight="1">
      <c r="A12" s="268"/>
      <c r="B12" s="268"/>
      <c r="C12" s="268"/>
      <c r="D12" s="268"/>
      <c r="E12" s="152"/>
      <c r="F12" s="152"/>
      <c r="G12" s="152"/>
      <c r="H12" s="170"/>
      <c r="I12" s="163"/>
      <c r="J12" s="163"/>
      <c r="K12" s="163"/>
      <c r="L12" s="164"/>
      <c r="M12" s="164"/>
      <c r="N12" s="165"/>
      <c r="O12" s="171"/>
      <c r="P12" s="175"/>
      <c r="Q12" s="164"/>
      <c r="R12" s="176" t="s">
        <v>37</v>
      </c>
      <c r="S12" s="177"/>
      <c r="T12" s="178">
        <v>2</v>
      </c>
      <c r="U12" s="179">
        <v>1</v>
      </c>
      <c r="V12" s="178">
        <f>U12*T12*O9</f>
        <v>7.5006749999999997E-2</v>
      </c>
      <c r="W12" s="270"/>
      <c r="X12" s="272"/>
    </row>
    <row r="13" spans="1:24" s="144" customFormat="1" ht="20.100000000000001" customHeight="1">
      <c r="A13" s="269"/>
      <c r="B13" s="269"/>
      <c r="C13" s="269"/>
      <c r="D13" s="269"/>
      <c r="E13" s="266" t="s">
        <v>38</v>
      </c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168">
        <f>SUM(Q9:Q12)</f>
        <v>0.15676410749999997</v>
      </c>
      <c r="R13" s="266" t="s">
        <v>39</v>
      </c>
      <c r="S13" s="266"/>
      <c r="T13" s="266"/>
      <c r="U13" s="266"/>
      <c r="V13" s="181">
        <f>SUM(V9:V12)</f>
        <v>0.13792341666666666</v>
      </c>
      <c r="W13" s="270"/>
      <c r="X13" s="272"/>
    </row>
    <row r="15" spans="1:24">
      <c r="B15" t="s">
        <v>43</v>
      </c>
      <c r="C15" t="s">
        <v>44</v>
      </c>
      <c r="D15" t="s">
        <v>45</v>
      </c>
      <c r="E15" t="s">
        <v>46</v>
      </c>
    </row>
    <row r="16" spans="1:24">
      <c r="B16" s="1">
        <v>39.1</v>
      </c>
      <c r="C16" s="1">
        <v>33</v>
      </c>
      <c r="D16" s="1">
        <v>2</v>
      </c>
      <c r="E16" s="1">
        <f>(B16+C16)*2*D16*440/9800</f>
        <v>12.948571428571427</v>
      </c>
    </row>
    <row r="17" spans="2:5">
      <c r="B17" s="1">
        <v>65</v>
      </c>
      <c r="C17" s="1">
        <v>49</v>
      </c>
      <c r="D17" s="1">
        <v>1.5</v>
      </c>
      <c r="E17" s="1">
        <f t="shared" ref="E17" si="2">(B17+C17)*2*D17*440/9800</f>
        <v>15.355102040816327</v>
      </c>
    </row>
  </sheetData>
  <mergeCells count="31">
    <mergeCell ref="W4:W8"/>
    <mergeCell ref="W9:W13"/>
    <mergeCell ref="X2:X3"/>
    <mergeCell ref="X4:X8"/>
    <mergeCell ref="X9:X13"/>
    <mergeCell ref="E8:P8"/>
    <mergeCell ref="R8:U8"/>
    <mergeCell ref="E13:P13"/>
    <mergeCell ref="R13:U13"/>
    <mergeCell ref="A4:A8"/>
    <mergeCell ref="A9:A13"/>
    <mergeCell ref="B4:B8"/>
    <mergeCell ref="B9:B13"/>
    <mergeCell ref="C4:C8"/>
    <mergeCell ref="C9:C13"/>
    <mergeCell ref="D4:D8"/>
    <mergeCell ref="D9:D13"/>
    <mergeCell ref="A1:X1"/>
    <mergeCell ref="I2:K2"/>
    <mergeCell ref="L2:M2"/>
    <mergeCell ref="N2:P2"/>
    <mergeCell ref="R2:V2"/>
    <mergeCell ref="B2:B3"/>
    <mergeCell ref="C2:C3"/>
    <mergeCell ref="D2:D3"/>
    <mergeCell ref="E2:E3"/>
    <mergeCell ref="F2:F3"/>
    <mergeCell ref="G2:G3"/>
    <mergeCell ref="H2:H3"/>
    <mergeCell ref="Q2:Q3"/>
    <mergeCell ref="W2:W3"/>
  </mergeCells>
  <phoneticPr fontId="39" type="noConversion"/>
  <conditionalFormatting sqref="B1">
    <cfRule type="duplicateValues" dxfId="307" priority="5"/>
  </conditionalFormatting>
  <conditionalFormatting sqref="E2:E3">
    <cfRule type="duplicateValues" dxfId="306" priority="4"/>
  </conditionalFormatting>
  <conditionalFormatting sqref="I4:K4">
    <cfRule type="duplicateValues" dxfId="305" priority="6"/>
  </conditionalFormatting>
  <conditionalFormatting sqref="I6:K7">
    <cfRule type="duplicateValues" dxfId="304" priority="3"/>
  </conditionalFormatting>
  <conditionalFormatting sqref="I9:K9">
    <cfRule type="duplicateValues" dxfId="303" priority="2"/>
  </conditionalFormatting>
  <conditionalFormatting sqref="I11:K12">
    <cfRule type="duplicateValues" dxfId="302" priority="1"/>
  </conditionalFormatting>
  <pageMargins left="0.7" right="0.7" top="0.75" bottom="0.75" header="0.3" footer="0.3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06"/>
  <sheetViews>
    <sheetView tabSelected="1" zoomScale="80" zoomScaleNormal="80" workbookViewId="0">
      <pane xSplit="6" ySplit="3" topLeftCell="G4" activePane="bottomRight" state="frozen"/>
      <selection pane="topRight"/>
      <selection pane="bottomLeft"/>
      <selection pane="bottomRight" activeCell="I22" sqref="I22"/>
    </sheetView>
  </sheetViews>
  <sheetFormatPr defaultColWidth="8.88671875" defaultRowHeight="14.4" outlineLevelCol="1"/>
  <cols>
    <col min="1" max="1" width="7.21875" style="1" customWidth="1"/>
    <col min="2" max="2" width="12.33203125" style="249" customWidth="1"/>
    <col min="3" max="3" width="17" style="1" customWidth="1"/>
    <col min="4" max="4" width="27" style="195" customWidth="1"/>
    <col min="5" max="5" width="10.5546875" style="1" customWidth="1"/>
    <col min="6" max="6" width="11.77734375" style="2" customWidth="1"/>
    <col min="7" max="7" width="21.109375" style="1" customWidth="1"/>
    <col min="8" max="8" width="17.77734375" style="1" customWidth="1" outlineLevel="1"/>
    <col min="9" max="9" width="13.77734375" style="1" customWidth="1" outlineLevel="1"/>
    <col min="10" max="10" width="26.88671875" style="239" customWidth="1" outlineLevel="1"/>
    <col min="11" max="11" width="40.21875" style="195" customWidth="1"/>
    <col min="12" max="14" width="8.88671875" style="1"/>
    <col min="15" max="15" width="14.109375" style="1" bestFit="1" customWidth="1"/>
    <col min="16" max="16384" width="8.88671875" style="1"/>
  </cols>
  <sheetData>
    <row r="2" spans="1:15" s="200" customFormat="1" ht="21" customHeight="1">
      <c r="A2" s="275" t="s">
        <v>47</v>
      </c>
      <c r="B2" s="276" t="s">
        <v>2</v>
      </c>
      <c r="C2" s="275" t="s">
        <v>48</v>
      </c>
      <c r="D2" s="275" t="s">
        <v>49</v>
      </c>
      <c r="E2" s="279" t="s">
        <v>905</v>
      </c>
      <c r="F2" s="277" t="s">
        <v>51</v>
      </c>
      <c r="G2" s="278" t="s">
        <v>52</v>
      </c>
      <c r="H2" s="274" t="s">
        <v>54</v>
      </c>
      <c r="I2" s="274"/>
      <c r="J2" s="274"/>
      <c r="K2" s="273" t="s">
        <v>55</v>
      </c>
    </row>
    <row r="3" spans="1:15" s="200" customFormat="1" ht="18.899999999999999" customHeight="1">
      <c r="A3" s="275"/>
      <c r="B3" s="276"/>
      <c r="C3" s="275"/>
      <c r="D3" s="275"/>
      <c r="E3" s="280"/>
      <c r="F3" s="277"/>
      <c r="G3" s="278"/>
      <c r="H3" s="6" t="s">
        <v>2</v>
      </c>
      <c r="I3" s="6" t="s">
        <v>48</v>
      </c>
      <c r="J3" s="235" t="s">
        <v>3</v>
      </c>
      <c r="K3" s="273"/>
      <c r="L3" s="200" t="s">
        <v>907</v>
      </c>
      <c r="M3" s="200" t="s">
        <v>909</v>
      </c>
    </row>
    <row r="4" spans="1:15">
      <c r="A4" s="152">
        <v>1</v>
      </c>
      <c r="B4" s="244" t="s">
        <v>891</v>
      </c>
      <c r="C4" s="152"/>
      <c r="D4" s="240" t="str">
        <f>VLOOKUP(B4,'河北金属件目标价格-基础数据'!C:E,3,0)</f>
        <v>下板(左)</v>
      </c>
      <c r="E4" s="253">
        <v>700</v>
      </c>
      <c r="F4" s="241">
        <f>VLOOKUP(B4,'河北金属件目标价格-基础数据'!C:AA,25,0)</f>
        <v>2.0756467200000004</v>
      </c>
      <c r="G4" s="241" t="s">
        <v>904</v>
      </c>
      <c r="H4" s="241" t="str">
        <f>VLOOKUP(B4,'河北金属件目标价格-基础数据'!C:AG,29,0)</f>
        <v>SLT0002835</v>
      </c>
      <c r="I4" s="241"/>
      <c r="J4" s="242" t="str">
        <f>VLOOKUP(B4,'河北金属件目标价格-基础数据'!C:AG,31,0)</f>
        <v>下板(右)</v>
      </c>
      <c r="K4" s="156"/>
      <c r="O4" s="254">
        <f t="shared" ref="O4:O13" si="0">E4*F4*12</f>
        <v>17435.432448000003</v>
      </c>
    </row>
    <row r="5" spans="1:15">
      <c r="A5" s="152">
        <v>2</v>
      </c>
      <c r="B5" s="244" t="s">
        <v>849</v>
      </c>
      <c r="C5" s="152"/>
      <c r="D5" s="240" t="str">
        <f>VLOOKUP(B5,'河北金属件目标价格-基础数据'!C:E,3,0)</f>
        <v>中改地脚上连接板</v>
      </c>
      <c r="E5" s="253">
        <v>6000</v>
      </c>
      <c r="F5" s="241">
        <f>VLOOKUP(B5,'河北金属件目标价格-基础数据'!C:AA,25,0)</f>
        <v>2.1339864000000004</v>
      </c>
      <c r="G5" s="241" t="s">
        <v>904</v>
      </c>
      <c r="H5" s="241">
        <f>VLOOKUP(B5,'河北金属件目标价格-基础数据'!C:AG,29,0)</f>
        <v>0</v>
      </c>
      <c r="I5" s="152"/>
      <c r="J5" s="242">
        <f>VLOOKUP(B5,'河北金属件目标价格-基础数据'!C:AG,31,0)</f>
        <v>0</v>
      </c>
      <c r="K5" s="156"/>
      <c r="O5" s="254">
        <f t="shared" si="0"/>
        <v>153647.02080000003</v>
      </c>
    </row>
    <row r="6" spans="1:15">
      <c r="A6" s="152">
        <v>3</v>
      </c>
      <c r="B6" s="244" t="s">
        <v>76</v>
      </c>
      <c r="C6" s="152"/>
      <c r="D6" s="240" t="str">
        <f>VLOOKUP(B6,'河北金属件目标价格-基础数据'!C:E,3,0)</f>
        <v>靠背一级调节下边板LH</v>
      </c>
      <c r="E6" s="253">
        <v>2000</v>
      </c>
      <c r="F6" s="241">
        <f>VLOOKUP(B6,'河北金属件目标价格-基础数据'!C:AA,25,0)</f>
        <v>5.3578560000000008</v>
      </c>
      <c r="G6" s="241" t="s">
        <v>904</v>
      </c>
      <c r="H6" s="241">
        <f>VLOOKUP(B6,'河北金属件目标价格-基础数据'!C:AG,29,0)</f>
        <v>0</v>
      </c>
      <c r="I6" s="152"/>
      <c r="J6" s="242">
        <f>VLOOKUP(B6,'河北金属件目标价格-基础数据'!C:AG,31,0)</f>
        <v>0</v>
      </c>
      <c r="K6" s="156"/>
      <c r="O6" s="254">
        <f t="shared" si="0"/>
        <v>128588.54400000002</v>
      </c>
    </row>
    <row r="7" spans="1:15">
      <c r="A7" s="152">
        <v>4</v>
      </c>
      <c r="B7" s="244" t="s">
        <v>858</v>
      </c>
      <c r="C7" s="152"/>
      <c r="D7" s="240" t="s">
        <v>859</v>
      </c>
      <c r="E7" s="253">
        <v>2500</v>
      </c>
      <c r="F7" s="241">
        <f>VLOOKUP(B7,'河北金属件目标价格-基础数据'!C:AA,25,0)</f>
        <v>1.8340627200000001</v>
      </c>
      <c r="G7" s="241" t="s">
        <v>904</v>
      </c>
      <c r="H7" s="241">
        <f>VLOOKUP(B7,'河北金属件目标价格-基础数据'!C:AG,29,0)</f>
        <v>0</v>
      </c>
      <c r="I7" s="241"/>
      <c r="J7" s="242">
        <f>VLOOKUP(B7,'河北金属件目标价格-基础数据'!C:AG,31,0)</f>
        <v>0</v>
      </c>
      <c r="K7" s="156"/>
      <c r="O7" s="254">
        <f t="shared" si="0"/>
        <v>55021.881600000008</v>
      </c>
    </row>
    <row r="8" spans="1:15">
      <c r="A8" s="152">
        <v>5</v>
      </c>
      <c r="B8" s="244" t="s">
        <v>865</v>
      </c>
      <c r="C8" s="152"/>
      <c r="D8" s="240" t="str">
        <f>VLOOKUP(B8,'河北金属件目标价格-基础数据'!C:E,3,0)</f>
        <v>中改左座椅左加强版</v>
      </c>
      <c r="E8" s="253">
        <v>1500</v>
      </c>
      <c r="F8" s="241">
        <f>VLOOKUP(B8,'河北金属件目标价格-基础数据'!C:AA,25,0)</f>
        <v>4.6451944000000003</v>
      </c>
      <c r="G8" s="241" t="s">
        <v>904</v>
      </c>
      <c r="H8" s="241">
        <f>VLOOKUP(B8,'河北金属件目标价格-基础数据'!C:AG,29,0)</f>
        <v>0</v>
      </c>
      <c r="I8" s="241"/>
      <c r="J8" s="242">
        <f>VLOOKUP(B8,'河北金属件目标价格-基础数据'!C:AG,31,0)</f>
        <v>0</v>
      </c>
      <c r="K8" s="156"/>
      <c r="O8" s="254">
        <f t="shared" si="0"/>
        <v>83613.499200000006</v>
      </c>
    </row>
    <row r="9" spans="1:15">
      <c r="A9" s="152">
        <v>6</v>
      </c>
      <c r="B9" s="244" t="s">
        <v>870</v>
      </c>
      <c r="C9" s="152"/>
      <c r="D9" s="240" t="str">
        <f>VLOOKUP(B9,'河北金属件目标价格-基础数据'!C:E,3,0)</f>
        <v>安全带出口钣金</v>
      </c>
      <c r="E9" s="253">
        <v>1500</v>
      </c>
      <c r="F9" s="241">
        <f>VLOOKUP(B9,'河北金属件目标价格-基础数据'!C:AA,25,0)</f>
        <v>2.2433208000000002</v>
      </c>
      <c r="G9" s="241" t="s">
        <v>904</v>
      </c>
      <c r="H9" s="241">
        <f>VLOOKUP(B9,'河北金属件目标价格-基础数据'!C:AG,29,0)</f>
        <v>0</v>
      </c>
      <c r="I9" s="241"/>
      <c r="J9" s="242">
        <f>VLOOKUP(B9,'河北金属件目标价格-基础数据'!C:AG,31,0)</f>
        <v>0</v>
      </c>
      <c r="K9" s="243"/>
      <c r="O9" s="254">
        <f t="shared" si="0"/>
        <v>40379.774400000002</v>
      </c>
    </row>
    <row r="10" spans="1:15">
      <c r="A10" s="152">
        <v>7</v>
      </c>
      <c r="B10" s="244" t="s">
        <v>872</v>
      </c>
      <c r="C10" s="152"/>
      <c r="D10" s="240" t="str">
        <f>VLOOKUP(B10,'河北金属件目标价格-基础数据'!C:E,3,0)</f>
        <v>中改左右侧扣手支架</v>
      </c>
      <c r="E10" s="253">
        <v>1500</v>
      </c>
      <c r="F10" s="241">
        <f>VLOOKUP(B10,'河北金属件目标价格-基础数据'!C:AA,25,0)</f>
        <v>1.2709087999999999</v>
      </c>
      <c r="G10" s="241" t="s">
        <v>904</v>
      </c>
      <c r="H10" s="241" t="str">
        <f>VLOOKUP(B10,'河北金属件目标价格-基础数据'!C:AG,29,0)</f>
        <v>SCS0004407</v>
      </c>
      <c r="I10" s="241"/>
      <c r="J10" s="242" t="str">
        <f>VLOOKUP(B10,'河北金属件目标价格-基础数据'!C:AG,31,0)</f>
        <v>中改左右侧扣手支架</v>
      </c>
      <c r="K10" s="156"/>
      <c r="O10" s="254">
        <f t="shared" si="0"/>
        <v>22876.358400000001</v>
      </c>
    </row>
    <row r="11" spans="1:15">
      <c r="A11" s="152">
        <v>8</v>
      </c>
      <c r="B11" s="244" t="s">
        <v>876</v>
      </c>
      <c r="C11" s="152"/>
      <c r="D11" s="240" t="str">
        <f>VLOOKUP(B11,'河北金属件目标价格-基础数据'!C:E,3,0)</f>
        <v>C32B调角器下连接板左</v>
      </c>
      <c r="E11" s="253">
        <v>800</v>
      </c>
      <c r="F11" s="241">
        <f>VLOOKUP(B11,'河北金属件目标价格-基础数据'!C:AA,25,0)</f>
        <v>1.8429320000000005</v>
      </c>
      <c r="G11" s="241" t="s">
        <v>904</v>
      </c>
      <c r="H11" s="241" t="str">
        <f>VLOOKUP(B11,'河北金属件目标价格-基础数据'!C:AG,29,0)</f>
        <v>SCS0007557</v>
      </c>
      <c r="I11" s="241"/>
      <c r="J11" s="242" t="str">
        <f>VLOOKUP(B11,'河北金属件目标价格-基础数据'!C:AG,31,0)</f>
        <v>C32B调角器下连接板右</v>
      </c>
      <c r="K11" s="156"/>
      <c r="O11" s="254">
        <f t="shared" si="0"/>
        <v>17692.147200000003</v>
      </c>
    </row>
    <row r="12" spans="1:15">
      <c r="A12" s="152">
        <v>9</v>
      </c>
      <c r="B12" s="244" t="s">
        <v>881</v>
      </c>
      <c r="C12" s="152"/>
      <c r="D12" s="240" t="str">
        <f>VLOOKUP(B12,'河北金属件目标价格-基础数据'!C:E,3,0)</f>
        <v>前排座椅靠背左侧连接板P203</v>
      </c>
      <c r="E12" s="253">
        <v>2000</v>
      </c>
      <c r="F12" s="241">
        <f>VLOOKUP(B12,'河北金属件目标价格-基础数据'!C:AA,25,0)</f>
        <v>1.8877320000000002</v>
      </c>
      <c r="G12" s="241" t="s">
        <v>904</v>
      </c>
      <c r="H12" s="241" t="str">
        <f>VLOOKUP(B12,'河北金属件目标价格-基础数据'!C:AG,29,0)</f>
        <v>SCS0005786</v>
      </c>
      <c r="I12" s="241"/>
      <c r="J12" s="242" t="str">
        <f>VLOOKUP(B12,'河北金属件目标价格-基础数据'!C:AG,31,0)</f>
        <v>前排座椅靠背右侧连接板P203</v>
      </c>
      <c r="K12" s="156"/>
      <c r="O12" s="254">
        <f t="shared" si="0"/>
        <v>45305.568000000007</v>
      </c>
    </row>
    <row r="13" spans="1:15" ht="16.8" customHeight="1">
      <c r="A13" s="152">
        <v>10</v>
      </c>
      <c r="B13" s="244" t="s">
        <v>896</v>
      </c>
      <c r="C13" s="152"/>
      <c r="D13" s="240" t="str">
        <f>VLOOKUP(B13,'河北金属件目标价格-基础数据'!C:E,3,0)</f>
        <v>右罩壳安装片</v>
      </c>
      <c r="E13" s="253">
        <v>800</v>
      </c>
      <c r="F13" s="241">
        <f>VLOOKUP(B13,'河北金属件目标价格-基础数据'!C:AA,25,0)</f>
        <v>0.28207200000000004</v>
      </c>
      <c r="G13" s="241" t="s">
        <v>904</v>
      </c>
      <c r="H13" s="241" t="str">
        <f>VLOOKUP(B13,'河北金属件目标价格-基础数据'!C:AG,29,0)</f>
        <v>SHT0010185</v>
      </c>
      <c r="I13" s="241"/>
      <c r="J13" s="242" t="str">
        <f>VLOOKUP(B13,'河北金属件目标价格-基础数据'!C:AG,31,0)</f>
        <v>左罩壳安装片</v>
      </c>
      <c r="K13" s="240" t="s">
        <v>906</v>
      </c>
      <c r="L13" s="317" t="s">
        <v>908</v>
      </c>
      <c r="M13" s="317">
        <v>0.62</v>
      </c>
      <c r="N13" s="318">
        <f>(F13-M13)/M13</f>
        <v>-0.54504516129032254</v>
      </c>
      <c r="O13" s="254">
        <f t="shared" si="0"/>
        <v>2707.8912000000005</v>
      </c>
    </row>
    <row r="14" spans="1:15">
      <c r="A14" s="152">
        <v>11</v>
      </c>
      <c r="B14" s="192"/>
      <c r="C14" s="152"/>
      <c r="D14" s="156"/>
      <c r="E14" s="250"/>
      <c r="F14" s="241"/>
      <c r="G14" s="241"/>
      <c r="H14" s="241"/>
      <c r="I14" s="241"/>
      <c r="J14" s="242"/>
      <c r="K14" s="156"/>
      <c r="O14" s="254">
        <f>SUM(O4:O13)</f>
        <v>567268.11724800011</v>
      </c>
    </row>
    <row r="15" spans="1:15">
      <c r="A15" s="152">
        <v>12</v>
      </c>
      <c r="B15" s="192"/>
      <c r="C15" s="152"/>
      <c r="D15" s="156"/>
      <c r="E15" s="250"/>
      <c r="F15" s="241"/>
      <c r="G15" s="241"/>
      <c r="H15" s="241"/>
      <c r="I15" s="241"/>
      <c r="J15" s="242"/>
      <c r="K15" s="156"/>
    </row>
    <row r="16" spans="1:15">
      <c r="A16" s="152">
        <v>13</v>
      </c>
      <c r="B16" s="192"/>
      <c r="C16" s="152"/>
      <c r="D16" s="156"/>
      <c r="E16" s="250"/>
      <c r="F16" s="241"/>
      <c r="G16" s="241"/>
      <c r="H16" s="241"/>
      <c r="I16" s="241"/>
      <c r="J16" s="242"/>
      <c r="K16" s="156"/>
    </row>
    <row r="17" spans="1:11">
      <c r="A17" s="152">
        <v>14</v>
      </c>
      <c r="B17" s="192"/>
      <c r="C17" s="152"/>
      <c r="D17" s="156"/>
      <c r="E17" s="250"/>
      <c r="F17" s="241"/>
      <c r="G17" s="241"/>
      <c r="H17" s="241"/>
      <c r="I17" s="241"/>
      <c r="J17" s="242"/>
      <c r="K17" s="156"/>
    </row>
    <row r="18" spans="1:11">
      <c r="A18" s="152">
        <v>15</v>
      </c>
      <c r="B18" s="192"/>
      <c r="C18" s="152"/>
      <c r="D18" s="156"/>
      <c r="E18" s="250"/>
      <c r="F18" s="241"/>
      <c r="G18" s="241"/>
      <c r="H18" s="241"/>
      <c r="I18" s="241"/>
      <c r="J18" s="242"/>
      <c r="K18" s="156"/>
    </row>
    <row r="19" spans="1:11" s="231" customFormat="1">
      <c r="A19" s="152">
        <v>16</v>
      </c>
      <c r="B19" s="192"/>
      <c r="C19" s="152"/>
      <c r="D19" s="156"/>
      <c r="E19" s="250"/>
      <c r="F19" s="241"/>
      <c r="G19" s="241"/>
      <c r="H19" s="241"/>
      <c r="I19" s="241"/>
      <c r="J19" s="242"/>
      <c r="K19" s="156"/>
    </row>
    <row r="20" spans="1:11">
      <c r="A20" s="152">
        <v>17</v>
      </c>
      <c r="B20" s="192"/>
      <c r="C20" s="152"/>
      <c r="D20" s="156"/>
      <c r="E20" s="250"/>
      <c r="F20" s="241"/>
      <c r="G20" s="241"/>
      <c r="H20" s="241"/>
      <c r="I20" s="241"/>
      <c r="J20" s="242"/>
      <c r="K20" s="156"/>
    </row>
    <row r="21" spans="1:11">
      <c r="A21" s="152">
        <v>18</v>
      </c>
      <c r="B21" s="192"/>
      <c r="C21" s="152"/>
      <c r="D21" s="156"/>
      <c r="E21" s="250"/>
      <c r="F21" s="241"/>
      <c r="G21" s="241"/>
      <c r="H21" s="241"/>
      <c r="I21" s="241"/>
      <c r="J21" s="242"/>
      <c r="K21" s="156"/>
    </row>
    <row r="22" spans="1:11">
      <c r="A22" s="152">
        <v>19</v>
      </c>
      <c r="B22" s="245"/>
      <c r="C22" s="3"/>
      <c r="D22" s="7"/>
      <c r="E22" s="251"/>
      <c r="F22" s="11"/>
      <c r="G22" s="11"/>
      <c r="H22" s="11"/>
      <c r="I22" s="11"/>
      <c r="J22" s="234"/>
      <c r="K22" s="7"/>
    </row>
    <row r="23" spans="1:11">
      <c r="A23" s="152">
        <v>20</v>
      </c>
      <c r="B23" s="245"/>
      <c r="C23" s="3"/>
      <c r="D23" s="7"/>
      <c r="E23" s="251"/>
      <c r="F23" s="11"/>
      <c r="G23" s="11"/>
      <c r="H23" s="11"/>
      <c r="I23" s="11"/>
      <c r="J23" s="234"/>
      <c r="K23" s="7"/>
    </row>
    <row r="24" spans="1:11">
      <c r="A24" s="152">
        <v>21</v>
      </c>
      <c r="B24" s="245"/>
      <c r="C24" s="3"/>
      <c r="D24" s="7"/>
      <c r="E24" s="251"/>
      <c r="F24" s="11"/>
      <c r="G24" s="11"/>
      <c r="H24" s="11"/>
      <c r="I24" s="11"/>
      <c r="J24" s="234"/>
      <c r="K24" s="7"/>
    </row>
    <row r="25" spans="1:11">
      <c r="A25" s="152">
        <v>22</v>
      </c>
      <c r="B25" s="245"/>
      <c r="C25" s="3"/>
      <c r="D25" s="7"/>
      <c r="E25" s="251"/>
      <c r="F25" s="11"/>
      <c r="G25" s="11"/>
      <c r="H25" s="11"/>
      <c r="I25" s="11"/>
      <c r="J25" s="234"/>
      <c r="K25" s="7"/>
    </row>
    <row r="26" spans="1:11">
      <c r="A26" s="152">
        <v>23</v>
      </c>
      <c r="B26" s="245"/>
      <c r="C26" s="3"/>
      <c r="D26" s="7"/>
      <c r="E26" s="251"/>
      <c r="F26" s="11"/>
      <c r="G26" s="11"/>
      <c r="H26" s="11"/>
      <c r="I26" s="11"/>
      <c r="J26" s="234"/>
      <c r="K26" s="7"/>
    </row>
    <row r="27" spans="1:11">
      <c r="A27" s="152">
        <v>24</v>
      </c>
      <c r="B27" s="245"/>
      <c r="C27" s="3"/>
      <c r="D27" s="7"/>
      <c r="E27" s="251"/>
      <c r="F27" s="11"/>
      <c r="G27" s="11"/>
      <c r="H27" s="11"/>
      <c r="I27" s="11"/>
      <c r="J27" s="234"/>
      <c r="K27" s="7"/>
    </row>
    <row r="28" spans="1:11">
      <c r="A28" s="152">
        <v>25</v>
      </c>
      <c r="B28" s="245"/>
      <c r="C28" s="3"/>
      <c r="D28" s="7"/>
      <c r="E28" s="251"/>
      <c r="F28" s="11"/>
      <c r="G28" s="11"/>
      <c r="H28" s="11"/>
      <c r="I28" s="11"/>
      <c r="J28" s="234"/>
      <c r="K28" s="7"/>
    </row>
    <row r="29" spans="1:11">
      <c r="A29" s="152">
        <v>26</v>
      </c>
      <c r="B29" s="245"/>
      <c r="C29" s="3"/>
      <c r="D29" s="7"/>
      <c r="E29" s="251"/>
      <c r="F29" s="11"/>
      <c r="G29" s="11"/>
      <c r="H29" s="11"/>
      <c r="I29" s="11"/>
      <c r="J29" s="234"/>
      <c r="K29" s="7"/>
    </row>
    <row r="30" spans="1:11">
      <c r="A30" s="152">
        <v>27</v>
      </c>
      <c r="B30" s="245"/>
      <c r="C30" s="3"/>
      <c r="D30" s="7"/>
      <c r="E30" s="251"/>
      <c r="F30" s="11"/>
      <c r="G30" s="11"/>
      <c r="H30" s="11"/>
      <c r="I30" s="11"/>
      <c r="J30" s="234"/>
      <c r="K30" s="7"/>
    </row>
    <row r="31" spans="1:11">
      <c r="A31" s="152">
        <v>28</v>
      </c>
      <c r="B31" s="245"/>
      <c r="C31" s="3"/>
      <c r="D31" s="7"/>
      <c r="E31" s="251"/>
      <c r="F31" s="11"/>
      <c r="G31" s="11"/>
      <c r="H31" s="11"/>
      <c r="I31" s="11"/>
      <c r="J31" s="234"/>
      <c r="K31" s="7"/>
    </row>
    <row r="32" spans="1:11">
      <c r="A32" s="152">
        <v>31</v>
      </c>
      <c r="B32" s="245"/>
      <c r="C32" s="3"/>
      <c r="D32" s="7"/>
      <c r="E32" s="251"/>
      <c r="F32" s="11"/>
      <c r="G32" s="11"/>
      <c r="H32" s="11"/>
      <c r="I32" s="11"/>
      <c r="J32" s="234"/>
      <c r="K32" s="7"/>
    </row>
    <row r="33" spans="1:11">
      <c r="A33" s="152">
        <v>32</v>
      </c>
      <c r="B33" s="245"/>
      <c r="C33" s="3"/>
      <c r="D33" s="7"/>
      <c r="E33" s="251"/>
      <c r="F33" s="11"/>
      <c r="G33" s="11"/>
      <c r="H33" s="11"/>
      <c r="I33" s="11"/>
      <c r="J33" s="234"/>
      <c r="K33" s="7"/>
    </row>
    <row r="34" spans="1:11">
      <c r="A34" s="152">
        <v>33</v>
      </c>
      <c r="B34" s="245"/>
      <c r="C34" s="3"/>
      <c r="D34" s="7"/>
      <c r="E34" s="251"/>
      <c r="F34" s="11"/>
      <c r="G34" s="11"/>
      <c r="H34" s="11"/>
      <c r="I34" s="11"/>
      <c r="J34" s="234"/>
      <c r="K34" s="7"/>
    </row>
    <row r="35" spans="1:11">
      <c r="A35" s="152">
        <v>34</v>
      </c>
      <c r="B35" s="245"/>
      <c r="C35" s="3"/>
      <c r="D35" s="7"/>
      <c r="E35" s="251"/>
      <c r="F35" s="11"/>
      <c r="G35" s="11"/>
      <c r="H35" s="11"/>
      <c r="I35" s="11"/>
      <c r="J35" s="234"/>
      <c r="K35" s="7"/>
    </row>
    <row r="36" spans="1:11">
      <c r="A36" s="152">
        <v>35</v>
      </c>
      <c r="B36" s="245"/>
      <c r="C36" s="3"/>
      <c r="D36" s="7"/>
      <c r="E36" s="251"/>
      <c r="F36" s="11"/>
      <c r="G36" s="11"/>
      <c r="H36" s="11"/>
      <c r="I36" s="11"/>
      <c r="J36" s="234"/>
      <c r="K36" s="7"/>
    </row>
    <row r="37" spans="1:11">
      <c r="A37" s="152">
        <v>36</v>
      </c>
      <c r="B37" s="245"/>
      <c r="C37" s="3"/>
      <c r="D37" s="7"/>
      <c r="E37" s="251"/>
      <c r="F37" s="11"/>
      <c r="G37" s="11"/>
      <c r="H37" s="11"/>
      <c r="I37" s="11"/>
      <c r="J37" s="234"/>
      <c r="K37" s="7"/>
    </row>
    <row r="38" spans="1:11">
      <c r="A38" s="152">
        <v>37</v>
      </c>
      <c r="B38" s="245"/>
      <c r="C38" s="3"/>
      <c r="D38" s="7"/>
      <c r="E38" s="251"/>
      <c r="F38" s="11"/>
      <c r="G38" s="11"/>
      <c r="H38" s="11"/>
      <c r="I38" s="11"/>
      <c r="J38" s="234"/>
      <c r="K38" s="7"/>
    </row>
    <row r="39" spans="1:11">
      <c r="A39" s="152">
        <v>38</v>
      </c>
      <c r="B39" s="245"/>
      <c r="C39" s="3"/>
      <c r="D39" s="7"/>
      <c r="E39" s="251"/>
      <c r="F39" s="11"/>
      <c r="G39" s="11"/>
      <c r="H39" s="11"/>
      <c r="I39" s="11"/>
      <c r="J39" s="234"/>
      <c r="K39" s="7"/>
    </row>
    <row r="40" spans="1:11">
      <c r="A40" s="152">
        <v>39</v>
      </c>
      <c r="B40" s="246"/>
      <c r="C40" s="3"/>
      <c r="D40" s="184"/>
      <c r="E40" s="184"/>
      <c r="F40" s="201"/>
      <c r="G40" s="11"/>
      <c r="H40" s="201"/>
      <c r="I40" s="201"/>
      <c r="J40" s="236"/>
      <c r="K40" s="184"/>
    </row>
    <row r="41" spans="1:11">
      <c r="A41" s="152">
        <v>40</v>
      </c>
      <c r="B41" s="245"/>
      <c r="C41" s="3"/>
      <c r="D41" s="7"/>
      <c r="E41" s="251"/>
      <c r="F41" s="11"/>
      <c r="G41" s="11"/>
      <c r="H41" s="11"/>
      <c r="I41" s="11"/>
      <c r="J41" s="234"/>
      <c r="K41" s="7"/>
    </row>
    <row r="42" spans="1:11">
      <c r="A42" s="152">
        <v>41</v>
      </c>
      <c r="B42" s="245"/>
      <c r="C42" s="3"/>
      <c r="D42" s="7"/>
      <c r="E42" s="251"/>
      <c r="F42" s="11"/>
      <c r="G42" s="11"/>
      <c r="H42" s="11"/>
      <c r="I42" s="11"/>
      <c r="J42" s="234"/>
      <c r="K42" s="7"/>
    </row>
    <row r="43" spans="1:11">
      <c r="A43" s="152">
        <v>42</v>
      </c>
      <c r="B43" s="245"/>
      <c r="C43" s="3"/>
      <c r="D43" s="7"/>
      <c r="E43" s="251"/>
      <c r="F43" s="11"/>
      <c r="G43" s="11"/>
      <c r="H43" s="11"/>
      <c r="I43" s="11"/>
      <c r="J43" s="234"/>
      <c r="K43" s="7"/>
    </row>
    <row r="44" spans="1:11">
      <c r="A44" s="152">
        <v>43</v>
      </c>
      <c r="B44" s="245"/>
      <c r="C44" s="3"/>
      <c r="D44" s="7"/>
      <c r="E44" s="251"/>
      <c r="F44" s="11"/>
      <c r="G44" s="11"/>
      <c r="H44" s="11"/>
      <c r="I44" s="11"/>
      <c r="J44" s="234"/>
      <c r="K44" s="7"/>
    </row>
    <row r="45" spans="1:11">
      <c r="A45" s="152">
        <v>44</v>
      </c>
      <c r="B45" s="245"/>
      <c r="C45" s="3"/>
      <c r="D45" s="7"/>
      <c r="E45" s="251"/>
      <c r="F45" s="11"/>
      <c r="G45" s="11"/>
      <c r="H45" s="11"/>
      <c r="I45" s="11"/>
      <c r="J45" s="234"/>
      <c r="K45" s="7"/>
    </row>
    <row r="46" spans="1:11">
      <c r="A46" s="152">
        <v>45</v>
      </c>
      <c r="B46" s="245"/>
      <c r="C46" s="3"/>
      <c r="D46" s="7"/>
      <c r="E46" s="251"/>
      <c r="F46" s="11"/>
      <c r="G46" s="11"/>
      <c r="H46" s="11"/>
      <c r="I46" s="11"/>
      <c r="J46" s="234"/>
      <c r="K46" s="7"/>
    </row>
    <row r="47" spans="1:11">
      <c r="A47" s="152">
        <v>46</v>
      </c>
      <c r="B47" s="245"/>
      <c r="C47" s="3"/>
      <c r="D47" s="7"/>
      <c r="E47" s="251"/>
      <c r="F47" s="11"/>
      <c r="G47" s="11"/>
      <c r="H47" s="11"/>
      <c r="I47" s="11"/>
      <c r="J47" s="234"/>
      <c r="K47" s="7"/>
    </row>
    <row r="48" spans="1:11">
      <c r="A48" s="152">
        <v>47</v>
      </c>
      <c r="B48" s="245"/>
      <c r="C48" s="3"/>
      <c r="D48" s="7"/>
      <c r="E48" s="251"/>
      <c r="F48" s="11"/>
      <c r="G48" s="11"/>
      <c r="H48" s="11"/>
      <c r="I48" s="11"/>
      <c r="J48" s="234"/>
      <c r="K48" s="7"/>
    </row>
    <row r="49" spans="1:11">
      <c r="A49" s="152">
        <v>48</v>
      </c>
      <c r="B49" s="245"/>
      <c r="C49" s="3"/>
      <c r="D49" s="7"/>
      <c r="E49" s="251"/>
      <c r="F49" s="11"/>
      <c r="G49" s="11"/>
      <c r="H49" s="11"/>
      <c r="I49" s="11"/>
      <c r="J49" s="234"/>
      <c r="K49" s="7"/>
    </row>
    <row r="50" spans="1:11">
      <c r="A50" s="152">
        <v>49</v>
      </c>
      <c r="B50" s="245"/>
      <c r="C50" s="3"/>
      <c r="D50" s="7"/>
      <c r="E50" s="251"/>
      <c r="F50" s="11"/>
      <c r="G50" s="11"/>
      <c r="H50" s="11"/>
      <c r="I50" s="11"/>
      <c r="J50" s="234"/>
      <c r="K50" s="7"/>
    </row>
    <row r="51" spans="1:11">
      <c r="A51" s="152">
        <v>50</v>
      </c>
      <c r="B51" s="245"/>
      <c r="C51" s="3"/>
      <c r="D51" s="7"/>
      <c r="E51" s="251"/>
      <c r="F51" s="11"/>
      <c r="G51" s="11"/>
      <c r="H51" s="11"/>
      <c r="I51" s="11"/>
      <c r="J51" s="234"/>
      <c r="K51" s="7"/>
    </row>
    <row r="52" spans="1:11">
      <c r="A52" s="152">
        <v>51</v>
      </c>
      <c r="B52" s="245"/>
      <c r="C52" s="3"/>
      <c r="D52" s="7"/>
      <c r="E52" s="251"/>
      <c r="F52" s="11"/>
      <c r="G52" s="11"/>
      <c r="H52" s="11"/>
      <c r="I52" s="11"/>
      <c r="J52" s="234"/>
      <c r="K52" s="7"/>
    </row>
    <row r="53" spans="1:11">
      <c r="A53" s="152">
        <v>52</v>
      </c>
      <c r="B53" s="245"/>
      <c r="C53" s="3"/>
      <c r="D53" s="7"/>
      <c r="E53" s="251"/>
      <c r="F53" s="11"/>
      <c r="G53" s="11"/>
      <c r="H53" s="11"/>
      <c r="I53" s="11"/>
      <c r="J53" s="234"/>
      <c r="K53" s="7"/>
    </row>
    <row r="54" spans="1:11">
      <c r="A54" s="152">
        <v>53</v>
      </c>
      <c r="B54" s="245"/>
      <c r="C54" s="3"/>
      <c r="D54" s="7"/>
      <c r="E54" s="251"/>
      <c r="F54" s="11"/>
      <c r="G54" s="11"/>
      <c r="H54" s="11"/>
      <c r="I54" s="11"/>
      <c r="J54" s="234"/>
      <c r="K54" s="7"/>
    </row>
    <row r="55" spans="1:11">
      <c r="A55" s="152">
        <v>54</v>
      </c>
      <c r="B55" s="245"/>
      <c r="C55" s="3"/>
      <c r="D55" s="7"/>
      <c r="E55" s="251"/>
      <c r="F55" s="11"/>
      <c r="G55" s="11"/>
      <c r="H55" s="11"/>
      <c r="I55" s="11"/>
      <c r="J55" s="234"/>
      <c r="K55" s="7"/>
    </row>
    <row r="56" spans="1:11">
      <c r="A56" s="152">
        <v>55</v>
      </c>
      <c r="B56" s="245"/>
      <c r="C56" s="3"/>
      <c r="D56" s="7"/>
      <c r="E56" s="251"/>
      <c r="F56" s="11"/>
      <c r="G56" s="11"/>
      <c r="H56" s="11"/>
      <c r="I56" s="11"/>
      <c r="J56" s="234"/>
      <c r="K56" s="7"/>
    </row>
    <row r="57" spans="1:11">
      <c r="A57" s="152">
        <v>56</v>
      </c>
      <c r="B57" s="245"/>
      <c r="C57" s="3"/>
      <c r="D57" s="7"/>
      <c r="E57" s="251"/>
      <c r="F57" s="11"/>
      <c r="G57" s="11"/>
      <c r="H57" s="11"/>
      <c r="I57" s="11"/>
      <c r="J57" s="234"/>
      <c r="K57" s="7"/>
    </row>
    <row r="58" spans="1:11">
      <c r="A58" s="152">
        <v>57</v>
      </c>
      <c r="B58" s="247"/>
      <c r="C58" s="11"/>
      <c r="D58" s="182"/>
      <c r="E58" s="251"/>
      <c r="F58" s="11"/>
      <c r="G58" s="11"/>
      <c r="H58" s="11"/>
      <c r="I58" s="11"/>
      <c r="J58" s="234"/>
      <c r="K58" s="7"/>
    </row>
    <row r="59" spans="1:11">
      <c r="A59" s="152">
        <v>58</v>
      </c>
      <c r="B59" s="245"/>
      <c r="C59" s="3"/>
      <c r="D59" s="7"/>
      <c r="E59" s="251"/>
      <c r="F59" s="11"/>
      <c r="G59" s="11"/>
      <c r="H59" s="11"/>
      <c r="I59" s="11"/>
      <c r="J59" s="234"/>
      <c r="K59" s="7"/>
    </row>
    <row r="60" spans="1:11">
      <c r="A60" s="152">
        <v>59</v>
      </c>
      <c r="B60" s="247"/>
      <c r="C60" s="11"/>
      <c r="D60" s="182"/>
      <c r="E60" s="251"/>
      <c r="F60" s="11"/>
      <c r="G60" s="11"/>
      <c r="H60" s="11"/>
      <c r="I60" s="11"/>
      <c r="J60" s="234"/>
      <c r="K60" s="7"/>
    </row>
    <row r="61" spans="1:11">
      <c r="A61" s="152">
        <v>60</v>
      </c>
      <c r="B61" s="245"/>
      <c r="C61" s="3"/>
      <c r="D61" s="7"/>
      <c r="E61" s="251"/>
      <c r="F61" s="11"/>
      <c r="G61" s="11"/>
      <c r="H61" s="3"/>
      <c r="I61" s="3"/>
      <c r="J61" s="237"/>
      <c r="K61" s="7"/>
    </row>
    <row r="62" spans="1:11">
      <c r="A62" s="152">
        <v>61</v>
      </c>
      <c r="B62" s="245"/>
      <c r="C62" s="3"/>
      <c r="D62" s="7"/>
      <c r="E62" s="251"/>
      <c r="F62" s="11"/>
      <c r="G62" s="11"/>
      <c r="H62" s="3"/>
      <c r="I62" s="3"/>
      <c r="J62" s="237"/>
      <c r="K62" s="7"/>
    </row>
    <row r="63" spans="1:11">
      <c r="A63" s="152">
        <v>62</v>
      </c>
      <c r="B63" s="245"/>
      <c r="C63" s="3"/>
      <c r="D63" s="7"/>
      <c r="E63" s="251"/>
      <c r="F63" s="11"/>
      <c r="G63" s="11"/>
      <c r="H63" s="3"/>
      <c r="I63" s="3"/>
      <c r="J63" s="237"/>
      <c r="K63" s="7"/>
    </row>
    <row r="64" spans="1:11">
      <c r="A64" s="152">
        <v>63</v>
      </c>
      <c r="B64" s="245"/>
      <c r="C64" s="3"/>
      <c r="D64" s="7"/>
      <c r="E64" s="251"/>
      <c r="F64" s="11"/>
      <c r="G64" s="11"/>
      <c r="H64" s="3"/>
      <c r="I64" s="3"/>
      <c r="J64" s="237"/>
      <c r="K64" s="7"/>
    </row>
    <row r="65" spans="1:11">
      <c r="A65" s="152">
        <v>64</v>
      </c>
      <c r="B65" s="245"/>
      <c r="C65" s="3"/>
      <c r="D65" s="7"/>
      <c r="E65" s="251"/>
      <c r="F65" s="11"/>
      <c r="G65" s="11"/>
      <c r="H65" s="3"/>
      <c r="I65" s="3"/>
      <c r="J65" s="237"/>
      <c r="K65" s="7"/>
    </row>
    <row r="66" spans="1:11">
      <c r="A66" s="152">
        <v>65</v>
      </c>
      <c r="B66" s="245"/>
      <c r="C66" s="3"/>
      <c r="D66" s="7"/>
      <c r="E66" s="251"/>
      <c r="F66" s="11"/>
      <c r="G66" s="11"/>
      <c r="H66" s="3"/>
      <c r="I66" s="3"/>
      <c r="J66" s="237"/>
      <c r="K66" s="7"/>
    </row>
    <row r="67" spans="1:11">
      <c r="A67" s="152">
        <v>66</v>
      </c>
      <c r="B67" s="245"/>
      <c r="C67" s="3"/>
      <c r="D67" s="7"/>
      <c r="E67" s="251"/>
      <c r="F67" s="11"/>
      <c r="G67" s="11"/>
      <c r="H67" s="3"/>
      <c r="I67" s="3"/>
      <c r="J67" s="237"/>
      <c r="K67" s="7"/>
    </row>
    <row r="68" spans="1:11">
      <c r="A68" s="152">
        <v>67</v>
      </c>
      <c r="B68" s="245"/>
      <c r="C68" s="3"/>
      <c r="D68" s="7"/>
      <c r="E68" s="251"/>
      <c r="F68" s="11"/>
      <c r="G68" s="11"/>
      <c r="H68" s="3"/>
      <c r="I68" s="3"/>
      <c r="J68" s="237"/>
      <c r="K68" s="7"/>
    </row>
    <row r="69" spans="1:11">
      <c r="A69" s="152">
        <v>68</v>
      </c>
      <c r="B69" s="245"/>
      <c r="C69" s="3"/>
      <c r="D69" s="7"/>
      <c r="E69" s="251"/>
      <c r="F69" s="11"/>
      <c r="G69" s="11"/>
      <c r="H69" s="3"/>
      <c r="I69" s="3"/>
      <c r="J69" s="237"/>
      <c r="K69" s="7"/>
    </row>
    <row r="70" spans="1:11">
      <c r="A70" s="152">
        <v>69</v>
      </c>
      <c r="B70" s="245"/>
      <c r="C70" s="3"/>
      <c r="D70" s="7"/>
      <c r="E70" s="251"/>
      <c r="F70" s="11"/>
      <c r="G70" s="11"/>
      <c r="H70" s="3"/>
      <c r="I70" s="3"/>
      <c r="J70" s="237"/>
      <c r="K70" s="7"/>
    </row>
    <row r="71" spans="1:11">
      <c r="A71" s="152">
        <v>70</v>
      </c>
      <c r="B71" s="245"/>
      <c r="C71" s="3"/>
      <c r="D71" s="7"/>
      <c r="E71" s="251"/>
      <c r="F71" s="11"/>
      <c r="G71" s="11"/>
      <c r="H71" s="3"/>
      <c r="I71" s="3"/>
      <c r="J71" s="237"/>
      <c r="K71" s="7"/>
    </row>
    <row r="72" spans="1:11">
      <c r="A72" s="152">
        <v>71</v>
      </c>
      <c r="B72" s="245"/>
      <c r="C72" s="3"/>
      <c r="D72" s="7"/>
      <c r="E72" s="251"/>
      <c r="F72" s="11"/>
      <c r="G72" s="11"/>
      <c r="H72" s="3"/>
      <c r="I72" s="3"/>
      <c r="J72" s="237"/>
      <c r="K72" s="7"/>
    </row>
    <row r="73" spans="1:11">
      <c r="A73" s="152">
        <v>72</v>
      </c>
      <c r="B73" s="245"/>
      <c r="C73" s="3"/>
      <c r="D73" s="7"/>
      <c r="E73" s="251"/>
      <c r="F73" s="11"/>
      <c r="G73" s="11"/>
      <c r="H73" s="3"/>
      <c r="I73" s="3"/>
      <c r="J73" s="237"/>
      <c r="K73" s="7"/>
    </row>
    <row r="74" spans="1:11">
      <c r="A74" s="152">
        <v>73</v>
      </c>
      <c r="B74" s="245"/>
      <c r="C74" s="3"/>
      <c r="D74" s="7"/>
      <c r="E74" s="251"/>
      <c r="F74" s="11"/>
      <c r="G74" s="11"/>
      <c r="H74" s="3"/>
      <c r="I74" s="3"/>
      <c r="J74" s="237"/>
      <c r="K74" s="7"/>
    </row>
    <row r="75" spans="1:11">
      <c r="A75" s="152">
        <v>74</v>
      </c>
      <c r="B75" s="245"/>
      <c r="C75" s="3"/>
      <c r="D75" s="7"/>
      <c r="E75" s="251"/>
      <c r="F75" s="11"/>
      <c r="G75" s="11"/>
      <c r="H75" s="3"/>
      <c r="I75" s="3"/>
      <c r="J75" s="237"/>
      <c r="K75" s="7"/>
    </row>
    <row r="76" spans="1:11">
      <c r="A76" s="152">
        <v>75</v>
      </c>
      <c r="B76" s="245"/>
      <c r="C76" s="3"/>
      <c r="D76" s="7"/>
      <c r="E76" s="251"/>
      <c r="F76" s="11"/>
      <c r="G76" s="11"/>
      <c r="H76" s="11"/>
      <c r="I76" s="11"/>
      <c r="J76" s="234"/>
      <c r="K76" s="7"/>
    </row>
    <row r="77" spans="1:11">
      <c r="A77" s="152">
        <v>76</v>
      </c>
      <c r="B77" s="245"/>
      <c r="C77" s="3"/>
      <c r="D77" s="7"/>
      <c r="E77" s="251"/>
      <c r="F77" s="11"/>
      <c r="G77" s="11"/>
      <c r="H77" s="3"/>
      <c r="I77" s="3"/>
      <c r="J77" s="237"/>
      <c r="K77" s="7"/>
    </row>
    <row r="78" spans="1:11">
      <c r="A78" s="152">
        <v>77</v>
      </c>
      <c r="B78" s="245"/>
      <c r="C78" s="3"/>
      <c r="D78" s="7"/>
      <c r="E78" s="251"/>
      <c r="F78" s="11"/>
      <c r="G78" s="11"/>
      <c r="H78" s="3"/>
      <c r="I78" s="3"/>
      <c r="J78" s="237"/>
      <c r="K78" s="7"/>
    </row>
    <row r="79" spans="1:11">
      <c r="A79" s="152">
        <v>78</v>
      </c>
      <c r="B79" s="245"/>
      <c r="C79" s="3"/>
      <c r="D79" s="7"/>
      <c r="E79" s="251"/>
      <c r="F79" s="11"/>
      <c r="G79" s="11"/>
      <c r="H79" s="3"/>
      <c r="I79" s="3"/>
      <c r="J79" s="237"/>
      <c r="K79" s="7"/>
    </row>
    <row r="80" spans="1:11">
      <c r="A80" s="152">
        <v>79</v>
      </c>
      <c r="B80" s="245"/>
      <c r="C80" s="3"/>
      <c r="D80" s="7"/>
      <c r="E80" s="251"/>
      <c r="F80" s="11"/>
      <c r="G80" s="11"/>
      <c r="H80" s="3"/>
      <c r="I80" s="3"/>
      <c r="J80" s="237"/>
      <c r="K80" s="7"/>
    </row>
    <row r="81" spans="1:11">
      <c r="A81" s="152">
        <v>80</v>
      </c>
      <c r="B81" s="245"/>
      <c r="C81" s="3"/>
      <c r="D81" s="7"/>
      <c r="E81" s="251"/>
      <c r="F81" s="11"/>
      <c r="G81" s="11"/>
      <c r="H81" s="3"/>
      <c r="I81" s="3"/>
      <c r="J81" s="237"/>
      <c r="K81" s="7"/>
    </row>
    <row r="82" spans="1:11">
      <c r="A82" s="152">
        <v>81</v>
      </c>
      <c r="B82" s="245"/>
      <c r="C82" s="3"/>
      <c r="D82" s="7"/>
      <c r="E82" s="251"/>
      <c r="F82" s="11"/>
      <c r="G82" s="11"/>
      <c r="H82" s="3"/>
      <c r="I82" s="3"/>
      <c r="J82" s="237"/>
      <c r="K82" s="7"/>
    </row>
    <row r="83" spans="1:11">
      <c r="A83" s="152">
        <v>82</v>
      </c>
      <c r="B83" s="245"/>
      <c r="C83" s="3"/>
      <c r="D83" s="7"/>
      <c r="E83" s="251"/>
      <c r="F83" s="11"/>
      <c r="G83" s="11"/>
      <c r="H83" s="3"/>
      <c r="I83" s="3"/>
      <c r="J83" s="237"/>
      <c r="K83" s="7"/>
    </row>
    <row r="84" spans="1:11">
      <c r="A84" s="152">
        <v>83</v>
      </c>
      <c r="B84" s="245"/>
      <c r="C84" s="3"/>
      <c r="D84" s="7"/>
      <c r="E84" s="251"/>
      <c r="F84" s="11"/>
      <c r="G84" s="11"/>
      <c r="H84" s="3"/>
      <c r="I84" s="3"/>
      <c r="J84" s="237"/>
      <c r="K84" s="7"/>
    </row>
    <row r="85" spans="1:11">
      <c r="A85" s="152">
        <v>84</v>
      </c>
      <c r="B85" s="245"/>
      <c r="C85" s="3"/>
      <c r="D85" s="7"/>
      <c r="E85" s="251"/>
      <c r="F85" s="11"/>
      <c r="G85" s="11"/>
      <c r="H85" s="3"/>
      <c r="I85" s="3"/>
      <c r="J85" s="237"/>
      <c r="K85" s="7"/>
    </row>
    <row r="86" spans="1:11">
      <c r="A86" s="152">
        <v>85</v>
      </c>
      <c r="B86" s="245"/>
      <c r="C86" s="3"/>
      <c r="D86" s="7"/>
      <c r="E86" s="251"/>
      <c r="F86" s="11"/>
      <c r="G86" s="11"/>
      <c r="H86" s="3"/>
      <c r="I86" s="3"/>
      <c r="J86" s="237"/>
      <c r="K86" s="7"/>
    </row>
    <row r="87" spans="1:11">
      <c r="A87" s="152">
        <v>86</v>
      </c>
      <c r="B87" s="245"/>
      <c r="C87" s="3"/>
      <c r="D87" s="7"/>
      <c r="E87" s="251"/>
      <c r="F87" s="11"/>
      <c r="G87" s="11"/>
      <c r="H87" s="3"/>
      <c r="I87" s="3"/>
      <c r="J87" s="237"/>
      <c r="K87" s="7"/>
    </row>
    <row r="88" spans="1:11">
      <c r="A88" s="152">
        <v>87</v>
      </c>
      <c r="B88" s="245"/>
      <c r="C88" s="3"/>
      <c r="D88" s="7"/>
      <c r="E88" s="251"/>
      <c r="F88" s="11"/>
      <c r="G88" s="11"/>
      <c r="H88" s="3"/>
      <c r="I88" s="3"/>
      <c r="J88" s="237"/>
      <c r="K88" s="7"/>
    </row>
    <row r="89" spans="1:11">
      <c r="A89" s="152">
        <v>88</v>
      </c>
      <c r="B89" s="245"/>
      <c r="C89" s="3"/>
      <c r="D89" s="7"/>
      <c r="E89" s="251"/>
      <c r="F89" s="11"/>
      <c r="G89" s="11"/>
      <c r="H89" s="3"/>
      <c r="I89" s="3"/>
      <c r="J89" s="237"/>
      <c r="K89" s="7"/>
    </row>
    <row r="90" spans="1:11">
      <c r="A90" s="152">
        <v>89</v>
      </c>
      <c r="B90" s="245"/>
      <c r="C90" s="3"/>
      <c r="D90" s="7"/>
      <c r="E90" s="251"/>
      <c r="F90" s="11"/>
      <c r="G90" s="11"/>
      <c r="H90" s="11"/>
      <c r="I90" s="11"/>
      <c r="J90" s="234"/>
      <c r="K90" s="7"/>
    </row>
    <row r="91" spans="1:11">
      <c r="A91" s="152">
        <v>90</v>
      </c>
      <c r="B91" s="245"/>
      <c r="C91" s="3"/>
      <c r="D91" s="7"/>
      <c r="E91" s="251"/>
      <c r="F91" s="11"/>
      <c r="G91" s="11"/>
      <c r="H91" s="11"/>
      <c r="I91" s="11"/>
      <c r="J91" s="234"/>
      <c r="K91" s="7"/>
    </row>
    <row r="92" spans="1:11">
      <c r="A92" s="152">
        <v>91</v>
      </c>
      <c r="B92" s="245"/>
      <c r="C92" s="3"/>
      <c r="D92" s="7"/>
      <c r="E92" s="251"/>
      <c r="F92" s="11"/>
      <c r="G92" s="11"/>
      <c r="H92" s="11"/>
      <c r="I92" s="11"/>
      <c r="J92" s="234"/>
      <c r="K92" s="7"/>
    </row>
    <row r="93" spans="1:11">
      <c r="A93" s="152">
        <v>92</v>
      </c>
      <c r="B93" s="245"/>
      <c r="C93" s="3"/>
      <c r="D93" s="7"/>
      <c r="E93" s="251"/>
      <c r="F93" s="11"/>
      <c r="G93" s="11"/>
      <c r="H93" s="11"/>
      <c r="I93" s="11"/>
      <c r="J93" s="234"/>
      <c r="K93" s="7"/>
    </row>
    <row r="94" spans="1:11">
      <c r="A94" s="152">
        <v>93</v>
      </c>
      <c r="B94" s="245"/>
      <c r="C94" s="3"/>
      <c r="D94" s="7"/>
      <c r="E94" s="251"/>
      <c r="F94" s="11"/>
      <c r="G94" s="11"/>
      <c r="H94" s="11"/>
      <c r="I94" s="11"/>
      <c r="J94" s="234"/>
      <c r="K94" s="7"/>
    </row>
    <row r="95" spans="1:11">
      <c r="A95" s="152">
        <v>94</v>
      </c>
      <c r="B95" s="245"/>
      <c r="C95" s="3"/>
      <c r="D95" s="7"/>
      <c r="E95" s="251"/>
      <c r="F95" s="11"/>
      <c r="G95" s="11"/>
      <c r="H95" s="11"/>
      <c r="I95" s="11"/>
      <c r="J95" s="234"/>
      <c r="K95" s="7"/>
    </row>
    <row r="96" spans="1:11">
      <c r="A96" s="152">
        <v>95</v>
      </c>
      <c r="B96" s="245"/>
      <c r="C96" s="3"/>
      <c r="D96" s="7"/>
      <c r="E96" s="251"/>
      <c r="F96" s="11"/>
      <c r="G96" s="11"/>
      <c r="H96" s="11"/>
      <c r="I96" s="11"/>
      <c r="J96" s="234"/>
      <c r="K96" s="7"/>
    </row>
    <row r="97" spans="1:11">
      <c r="A97" s="3">
        <v>97</v>
      </c>
      <c r="B97" s="245"/>
      <c r="C97" s="3"/>
      <c r="D97" s="7"/>
      <c r="E97" s="251"/>
      <c r="F97" s="11"/>
      <c r="G97" s="11"/>
      <c r="H97" s="11"/>
      <c r="I97" s="11"/>
      <c r="J97" s="234"/>
      <c r="K97" s="7"/>
    </row>
    <row r="98" spans="1:11">
      <c r="A98" s="3"/>
      <c r="B98" s="247"/>
      <c r="C98" s="11"/>
      <c r="D98" s="182"/>
      <c r="E98" s="251"/>
      <c r="F98" s="11"/>
      <c r="G98" s="11"/>
      <c r="H98" s="11"/>
      <c r="I98" s="11"/>
      <c r="J98" s="234"/>
      <c r="K98" s="7"/>
    </row>
    <row r="99" spans="1:11">
      <c r="A99" s="3"/>
      <c r="B99" s="245"/>
      <c r="C99" s="3"/>
      <c r="D99" s="7"/>
      <c r="E99" s="251"/>
      <c r="F99" s="11"/>
      <c r="G99" s="11"/>
      <c r="H99" s="11"/>
      <c r="I99" s="11"/>
      <c r="J99" s="234"/>
      <c r="K99" s="7"/>
    </row>
    <row r="100" spans="1:11">
      <c r="A100" s="3"/>
      <c r="B100" s="245"/>
      <c r="C100" s="3"/>
      <c r="D100" s="7"/>
      <c r="E100" s="251"/>
      <c r="F100" s="11"/>
      <c r="G100" s="11"/>
      <c r="H100" s="11"/>
      <c r="I100" s="11"/>
      <c r="J100" s="234"/>
      <c r="K100" s="7"/>
    </row>
    <row r="101" spans="1:11">
      <c r="A101" s="3"/>
      <c r="B101" s="247"/>
      <c r="C101" s="11"/>
      <c r="D101" s="182"/>
      <c r="E101" s="251"/>
      <c r="F101" s="11"/>
      <c r="G101" s="11"/>
      <c r="H101" s="11"/>
      <c r="I101" s="11"/>
      <c r="J101" s="234"/>
      <c r="K101" s="7"/>
    </row>
    <row r="102" spans="1:11">
      <c r="A102" s="3"/>
      <c r="B102" s="245"/>
      <c r="C102" s="3"/>
      <c r="D102" s="7"/>
      <c r="E102" s="251"/>
      <c r="F102" s="11"/>
      <c r="G102" s="11"/>
      <c r="H102" s="11"/>
      <c r="I102" s="11"/>
      <c r="J102" s="234"/>
      <c r="K102" s="7"/>
    </row>
    <row r="103" spans="1:11">
      <c r="A103" s="3"/>
      <c r="B103" s="245"/>
      <c r="C103" s="3"/>
      <c r="D103" s="7"/>
      <c r="E103" s="251"/>
      <c r="F103" s="11"/>
      <c r="G103" s="11"/>
      <c r="H103" s="11"/>
      <c r="I103" s="11"/>
      <c r="J103" s="234"/>
      <c r="K103" s="7"/>
    </row>
    <row r="104" spans="1:11">
      <c r="A104" s="3"/>
      <c r="B104" s="245"/>
      <c r="C104" s="3"/>
      <c r="D104" s="7"/>
      <c r="E104" s="251"/>
      <c r="F104" s="11"/>
      <c r="G104" s="11"/>
      <c r="H104" s="11"/>
      <c r="I104" s="11"/>
      <c r="J104" s="234"/>
      <c r="K104" s="7"/>
    </row>
    <row r="105" spans="1:11">
      <c r="A105" s="3"/>
      <c r="B105" s="245"/>
      <c r="C105" s="3"/>
      <c r="D105" s="7"/>
      <c r="E105" s="251"/>
      <c r="F105" s="11"/>
      <c r="G105" s="11"/>
      <c r="H105" s="11"/>
      <c r="I105" s="11"/>
      <c r="J105" s="234"/>
      <c r="K105" s="7"/>
    </row>
    <row r="106" spans="1:11">
      <c r="A106" s="3"/>
      <c r="B106" s="245"/>
      <c r="C106" s="3"/>
      <c r="D106" s="7"/>
      <c r="E106" s="251"/>
      <c r="F106" s="11"/>
      <c r="G106" s="11"/>
      <c r="H106" s="11"/>
      <c r="I106" s="11"/>
      <c r="J106" s="234"/>
      <c r="K106" s="7"/>
    </row>
    <row r="107" spans="1:11">
      <c r="A107" s="3"/>
      <c r="B107" s="245"/>
      <c r="C107" s="3"/>
      <c r="D107" s="7"/>
      <c r="E107" s="251"/>
      <c r="F107" s="11"/>
      <c r="G107" s="11"/>
      <c r="H107" s="11"/>
      <c r="I107" s="11"/>
      <c r="J107" s="234"/>
      <c r="K107" s="7"/>
    </row>
    <row r="108" spans="1:11">
      <c r="A108" s="3"/>
      <c r="B108" s="245"/>
      <c r="C108" s="3"/>
      <c r="D108" s="7"/>
      <c r="E108" s="251"/>
      <c r="F108" s="11"/>
      <c r="G108" s="11"/>
      <c r="H108" s="11"/>
      <c r="I108" s="11"/>
      <c r="J108" s="234"/>
      <c r="K108" s="7"/>
    </row>
    <row r="109" spans="1:11">
      <c r="A109" s="3"/>
      <c r="B109" s="245"/>
      <c r="C109" s="3"/>
      <c r="D109" s="7"/>
      <c r="E109" s="251"/>
      <c r="F109" s="11"/>
      <c r="G109" s="11"/>
      <c r="H109" s="11"/>
      <c r="I109" s="11"/>
      <c r="J109" s="234"/>
      <c r="K109" s="7"/>
    </row>
    <row r="110" spans="1:11">
      <c r="A110" s="3"/>
      <c r="B110" s="245"/>
      <c r="C110" s="3"/>
      <c r="D110" s="7"/>
      <c r="E110" s="251"/>
      <c r="F110" s="11"/>
      <c r="G110" s="11"/>
      <c r="H110" s="11"/>
      <c r="I110" s="11"/>
      <c r="J110" s="234"/>
      <c r="K110" s="7"/>
    </row>
    <row r="111" spans="1:11">
      <c r="A111" s="3"/>
      <c r="B111" s="245"/>
      <c r="C111" s="3"/>
      <c r="D111" s="7"/>
      <c r="E111" s="251"/>
      <c r="F111" s="11"/>
      <c r="G111" s="3"/>
      <c r="H111" s="3"/>
      <c r="I111" s="3"/>
      <c r="J111" s="237"/>
      <c r="K111" s="7"/>
    </row>
    <row r="112" spans="1:11">
      <c r="A112" s="3"/>
      <c r="B112" s="245"/>
      <c r="C112" s="3"/>
      <c r="D112" s="7"/>
      <c r="E112" s="251"/>
      <c r="F112" s="11"/>
      <c r="G112" s="11"/>
      <c r="H112" s="11"/>
      <c r="I112" s="11"/>
      <c r="J112" s="234"/>
      <c r="K112" s="7"/>
    </row>
    <row r="113" spans="1:11">
      <c r="A113" s="3"/>
      <c r="B113" s="245"/>
      <c r="C113" s="3"/>
      <c r="D113" s="7"/>
      <c r="E113" s="251"/>
      <c r="F113" s="11"/>
      <c r="G113" s="11"/>
      <c r="H113" s="11"/>
      <c r="I113" s="11"/>
      <c r="J113" s="234"/>
      <c r="K113" s="7"/>
    </row>
    <row r="114" spans="1:11">
      <c r="A114" s="3"/>
      <c r="B114" s="245"/>
      <c r="C114" s="3"/>
      <c r="D114" s="7"/>
      <c r="E114" s="251"/>
      <c r="F114" s="11"/>
      <c r="G114" s="11"/>
      <c r="H114" s="11"/>
      <c r="I114" s="11"/>
      <c r="J114" s="234"/>
      <c r="K114" s="7"/>
    </row>
    <row r="115" spans="1:11">
      <c r="A115" s="3"/>
      <c r="B115" s="245"/>
      <c r="C115" s="3"/>
      <c r="D115" s="7"/>
      <c r="E115" s="251"/>
      <c r="F115" s="11"/>
      <c r="G115" s="11"/>
      <c r="H115" s="11"/>
      <c r="I115" s="11"/>
      <c r="J115" s="234"/>
      <c r="K115" s="7"/>
    </row>
    <row r="116" spans="1:11">
      <c r="A116" s="3"/>
      <c r="B116" s="245"/>
      <c r="C116" s="3"/>
      <c r="D116" s="7"/>
      <c r="E116" s="251"/>
      <c r="F116" s="11"/>
      <c r="G116" s="11"/>
      <c r="H116" s="11"/>
      <c r="I116" s="11"/>
      <c r="J116" s="234"/>
      <c r="K116" s="7"/>
    </row>
    <row r="117" spans="1:11">
      <c r="A117" s="3"/>
      <c r="B117" s="245"/>
      <c r="C117" s="3"/>
      <c r="D117" s="7"/>
      <c r="E117" s="251"/>
      <c r="F117" s="11"/>
      <c r="G117" s="11"/>
      <c r="H117" s="11"/>
      <c r="I117" s="11"/>
      <c r="J117" s="234"/>
      <c r="K117" s="7"/>
    </row>
    <row r="118" spans="1:11">
      <c r="A118" s="3"/>
      <c r="B118" s="245"/>
      <c r="C118" s="3"/>
      <c r="D118" s="7"/>
      <c r="E118" s="251"/>
      <c r="F118" s="11"/>
      <c r="G118" s="11"/>
      <c r="H118" s="11"/>
      <c r="I118" s="11"/>
      <c r="J118" s="234"/>
      <c r="K118" s="7"/>
    </row>
    <row r="119" spans="1:11">
      <c r="A119" s="3"/>
      <c r="B119" s="245"/>
      <c r="C119" s="3"/>
      <c r="D119" s="7"/>
      <c r="E119" s="251"/>
      <c r="F119" s="11"/>
      <c r="G119" s="11"/>
      <c r="H119" s="11"/>
      <c r="I119" s="11"/>
      <c r="J119" s="234"/>
      <c r="K119" s="7"/>
    </row>
    <row r="120" spans="1:11">
      <c r="A120" s="3"/>
      <c r="B120" s="245"/>
      <c r="C120" s="3"/>
      <c r="D120" s="7"/>
      <c r="E120" s="251"/>
      <c r="F120" s="11"/>
      <c r="G120" s="11"/>
      <c r="H120" s="11"/>
      <c r="I120" s="11"/>
      <c r="J120" s="234"/>
      <c r="K120" s="7"/>
    </row>
    <row r="121" spans="1:11">
      <c r="A121" s="3"/>
      <c r="B121" s="245"/>
      <c r="C121" s="3"/>
      <c r="D121" s="7"/>
      <c r="E121" s="251"/>
      <c r="F121" s="11"/>
      <c r="G121" s="11"/>
      <c r="H121" s="11"/>
      <c r="I121" s="11"/>
      <c r="J121" s="234"/>
      <c r="K121" s="7"/>
    </row>
    <row r="122" spans="1:11">
      <c r="A122" s="3"/>
      <c r="B122" s="245"/>
      <c r="C122" s="3"/>
      <c r="D122" s="7"/>
      <c r="E122" s="251"/>
      <c r="F122" s="11"/>
      <c r="G122" s="11"/>
      <c r="H122" s="11"/>
      <c r="I122" s="11"/>
      <c r="J122" s="234"/>
      <c r="K122" s="7"/>
    </row>
    <row r="123" spans="1:11">
      <c r="A123" s="3"/>
      <c r="B123" s="245"/>
      <c r="C123" s="3"/>
      <c r="D123" s="7"/>
      <c r="E123" s="251"/>
      <c r="F123" s="11"/>
      <c r="G123" s="11"/>
      <c r="H123" s="11"/>
      <c r="I123" s="11"/>
      <c r="J123" s="234"/>
      <c r="K123" s="7"/>
    </row>
    <row r="124" spans="1:11">
      <c r="A124" s="3"/>
      <c r="B124" s="245"/>
      <c r="C124" s="3"/>
      <c r="D124" s="7"/>
      <c r="E124" s="251"/>
      <c r="F124" s="11"/>
      <c r="G124" s="11"/>
      <c r="H124" s="11"/>
      <c r="I124" s="11"/>
      <c r="J124" s="234"/>
      <c r="K124" s="7"/>
    </row>
    <row r="125" spans="1:11">
      <c r="A125" s="3"/>
      <c r="B125" s="247"/>
      <c r="C125" s="11"/>
      <c r="D125" s="182"/>
      <c r="E125" s="251"/>
      <c r="F125" s="11"/>
      <c r="G125" s="11"/>
      <c r="H125" s="11"/>
      <c r="I125" s="11"/>
      <c r="J125" s="234"/>
      <c r="K125" s="7"/>
    </row>
    <row r="126" spans="1:11">
      <c r="A126" s="3"/>
      <c r="B126" s="245"/>
      <c r="C126" s="3"/>
      <c r="D126" s="7"/>
      <c r="E126" s="251"/>
      <c r="F126" s="11"/>
      <c r="G126" s="11"/>
      <c r="H126" s="11"/>
      <c r="I126" s="11"/>
      <c r="J126" s="234"/>
      <c r="K126" s="7"/>
    </row>
    <row r="127" spans="1:11">
      <c r="A127" s="3"/>
      <c r="B127" s="247"/>
      <c r="C127" s="11"/>
      <c r="D127" s="182"/>
      <c r="E127" s="251"/>
      <c r="F127" s="11"/>
      <c r="G127" s="11"/>
      <c r="H127" s="11"/>
      <c r="I127" s="11"/>
      <c r="J127" s="234"/>
      <c r="K127" s="7"/>
    </row>
    <row r="128" spans="1:11">
      <c r="A128" s="3"/>
      <c r="B128" s="245"/>
      <c r="C128" s="3"/>
      <c r="D128" s="7"/>
      <c r="E128" s="251"/>
      <c r="F128" s="11"/>
      <c r="G128" s="11"/>
      <c r="H128" s="11"/>
      <c r="I128" s="11"/>
      <c r="J128" s="234"/>
      <c r="K128" s="7"/>
    </row>
    <row r="129" spans="1:11">
      <c r="A129" s="3"/>
      <c r="B129" s="247"/>
      <c r="C129" s="11"/>
      <c r="D129" s="182"/>
      <c r="E129" s="251"/>
      <c r="F129" s="11"/>
      <c r="G129" s="11"/>
      <c r="H129" s="11"/>
      <c r="I129" s="11"/>
      <c r="J129" s="234"/>
      <c r="K129" s="7"/>
    </row>
    <row r="130" spans="1:11">
      <c r="A130" s="3"/>
      <c r="B130" s="248"/>
      <c r="C130" s="232"/>
      <c r="D130" s="233"/>
      <c r="E130" s="252"/>
      <c r="F130" s="202"/>
      <c r="G130" s="202"/>
      <c r="H130" s="202"/>
      <c r="I130" s="202"/>
      <c r="J130" s="238"/>
      <c r="K130" s="233"/>
    </row>
    <row r="131" spans="1:11">
      <c r="A131" s="3"/>
      <c r="B131" s="245"/>
      <c r="C131" s="3"/>
      <c r="D131" s="7"/>
      <c r="E131" s="251"/>
      <c r="F131" s="11"/>
      <c r="G131" s="11"/>
      <c r="H131" s="11"/>
      <c r="I131" s="11"/>
      <c r="J131" s="234"/>
      <c r="K131" s="7"/>
    </row>
    <row r="132" spans="1:11">
      <c r="A132" s="3"/>
      <c r="B132" s="245"/>
      <c r="C132" s="3"/>
      <c r="D132" s="7"/>
      <c r="E132" s="251"/>
      <c r="F132" s="11"/>
      <c r="G132" s="11"/>
      <c r="H132" s="11"/>
      <c r="I132" s="11"/>
      <c r="J132" s="234"/>
      <c r="K132" s="7"/>
    </row>
    <row r="133" spans="1:11">
      <c r="A133" s="3"/>
      <c r="B133" s="245"/>
      <c r="C133" s="3"/>
      <c r="D133" s="7"/>
      <c r="E133" s="251"/>
      <c r="F133" s="11"/>
      <c r="G133" s="11"/>
      <c r="H133" s="11"/>
      <c r="I133" s="11"/>
      <c r="J133" s="234"/>
      <c r="K133" s="7"/>
    </row>
    <row r="134" spans="1:11">
      <c r="A134" s="3"/>
      <c r="B134" s="245"/>
      <c r="C134" s="3"/>
      <c r="D134" s="7"/>
      <c r="E134" s="251"/>
      <c r="F134" s="11"/>
      <c r="G134" s="11"/>
      <c r="H134" s="11"/>
      <c r="I134" s="11"/>
      <c r="J134" s="234"/>
      <c r="K134" s="7"/>
    </row>
    <row r="135" spans="1:11">
      <c r="A135" s="3"/>
      <c r="B135" s="245"/>
      <c r="C135" s="3"/>
      <c r="D135" s="7"/>
      <c r="E135" s="251"/>
      <c r="F135" s="11"/>
      <c r="G135" s="11"/>
      <c r="H135" s="11"/>
      <c r="I135" s="11"/>
      <c r="J135" s="234"/>
      <c r="K135" s="7"/>
    </row>
    <row r="136" spans="1:11">
      <c r="A136" s="3"/>
      <c r="B136" s="245"/>
      <c r="C136" s="3"/>
      <c r="D136" s="7"/>
      <c r="E136" s="251"/>
      <c r="F136" s="11"/>
      <c r="G136" s="11"/>
      <c r="H136" s="11"/>
      <c r="I136" s="11"/>
      <c r="J136" s="234"/>
      <c r="K136" s="7"/>
    </row>
    <row r="137" spans="1:11">
      <c r="A137" s="3"/>
      <c r="B137" s="245"/>
      <c r="C137" s="3"/>
      <c r="D137" s="7"/>
      <c r="E137" s="251"/>
      <c r="F137" s="11"/>
      <c r="G137" s="11"/>
      <c r="H137" s="11"/>
      <c r="I137" s="11"/>
      <c r="J137" s="234"/>
      <c r="K137" s="7"/>
    </row>
    <row r="138" spans="1:11">
      <c r="A138" s="3"/>
      <c r="B138" s="245"/>
      <c r="C138" s="3"/>
      <c r="D138" s="7"/>
      <c r="E138" s="251"/>
      <c r="F138" s="11"/>
      <c r="G138" s="11"/>
      <c r="H138" s="11"/>
      <c r="I138" s="11"/>
      <c r="J138" s="234"/>
      <c r="K138" s="7"/>
    </row>
    <row r="139" spans="1:11">
      <c r="A139" s="3"/>
      <c r="B139" s="245"/>
      <c r="C139" s="3"/>
      <c r="D139" s="7"/>
      <c r="E139" s="251"/>
      <c r="F139" s="11"/>
      <c r="G139" s="11"/>
      <c r="H139" s="11"/>
      <c r="I139" s="11"/>
      <c r="J139" s="234"/>
      <c r="K139" s="7"/>
    </row>
    <row r="140" spans="1:11">
      <c r="A140" s="3"/>
      <c r="B140" s="245"/>
      <c r="C140" s="3"/>
      <c r="D140" s="7"/>
      <c r="E140" s="251"/>
      <c r="F140" s="11"/>
      <c r="G140" s="11"/>
      <c r="H140" s="11"/>
      <c r="I140" s="11"/>
      <c r="J140" s="234"/>
      <c r="K140" s="7"/>
    </row>
    <row r="141" spans="1:11">
      <c r="A141" s="3"/>
      <c r="B141" s="245"/>
      <c r="C141" s="3"/>
      <c r="D141" s="7"/>
      <c r="E141" s="251"/>
      <c r="F141" s="11"/>
      <c r="G141" s="11"/>
      <c r="H141" s="11"/>
      <c r="I141" s="11"/>
      <c r="J141" s="234"/>
      <c r="K141" s="7"/>
    </row>
    <row r="142" spans="1:11">
      <c r="A142" s="3"/>
      <c r="B142" s="245"/>
      <c r="C142" s="3"/>
      <c r="D142" s="7"/>
      <c r="E142" s="251"/>
      <c r="F142" s="11"/>
      <c r="G142" s="11"/>
      <c r="H142" s="11"/>
      <c r="I142" s="11"/>
      <c r="J142" s="234"/>
      <c r="K142" s="7"/>
    </row>
    <row r="143" spans="1:11">
      <c r="A143" s="3"/>
      <c r="B143" s="245"/>
      <c r="C143" s="3"/>
      <c r="D143" s="7"/>
      <c r="E143" s="251"/>
      <c r="F143" s="11"/>
      <c r="G143" s="11"/>
      <c r="H143" s="11"/>
      <c r="I143" s="11"/>
      <c r="J143" s="234"/>
      <c r="K143" s="7"/>
    </row>
    <row r="144" spans="1:11">
      <c r="A144" s="3"/>
      <c r="B144" s="245"/>
      <c r="C144" s="3"/>
      <c r="D144" s="7"/>
      <c r="E144" s="251"/>
      <c r="F144" s="11"/>
      <c r="G144" s="11"/>
      <c r="H144" s="11"/>
      <c r="I144" s="11"/>
      <c r="J144" s="234"/>
      <c r="K144" s="7"/>
    </row>
    <row r="145" spans="1:11">
      <c r="A145" s="3"/>
      <c r="B145" s="245"/>
      <c r="C145" s="3"/>
      <c r="D145" s="7"/>
      <c r="E145" s="251"/>
      <c r="F145" s="11"/>
      <c r="G145" s="11"/>
      <c r="H145" s="11"/>
      <c r="I145" s="11"/>
      <c r="J145" s="234"/>
      <c r="K145" s="7"/>
    </row>
    <row r="146" spans="1:11">
      <c r="A146" s="3"/>
      <c r="B146" s="245"/>
      <c r="C146" s="3"/>
      <c r="D146" s="7"/>
      <c r="E146" s="251"/>
      <c r="F146" s="11"/>
      <c r="G146" s="11"/>
      <c r="H146" s="11"/>
      <c r="I146" s="11"/>
      <c r="J146" s="234"/>
      <c r="K146" s="7"/>
    </row>
    <row r="147" spans="1:11">
      <c r="A147" s="3"/>
      <c r="B147" s="245"/>
      <c r="C147" s="3"/>
      <c r="D147" s="7"/>
      <c r="E147" s="251"/>
      <c r="F147" s="11"/>
      <c r="G147" s="11"/>
      <c r="H147" s="11"/>
      <c r="I147" s="11"/>
      <c r="J147" s="234"/>
      <c r="K147" s="7"/>
    </row>
    <row r="148" spans="1:11">
      <c r="A148" s="3"/>
      <c r="B148" s="245"/>
      <c r="C148" s="3"/>
      <c r="D148" s="7"/>
      <c r="E148" s="251"/>
      <c r="F148" s="11"/>
      <c r="G148" s="11"/>
      <c r="H148" s="11"/>
      <c r="I148" s="11"/>
      <c r="J148" s="234"/>
      <c r="K148" s="7"/>
    </row>
    <row r="149" spans="1:11">
      <c r="A149" s="3"/>
      <c r="B149" s="245"/>
      <c r="C149" s="3"/>
      <c r="D149" s="7"/>
      <c r="E149" s="251"/>
      <c r="F149" s="11"/>
      <c r="G149" s="11"/>
      <c r="H149" s="11"/>
      <c r="I149" s="11"/>
      <c r="J149" s="234"/>
      <c r="K149" s="7"/>
    </row>
    <row r="150" spans="1:11">
      <c r="A150" s="3"/>
      <c r="B150" s="245"/>
      <c r="C150" s="3"/>
      <c r="D150" s="7"/>
      <c r="E150" s="251"/>
      <c r="F150" s="11"/>
      <c r="G150" s="11"/>
      <c r="H150" s="11"/>
      <c r="I150" s="11"/>
      <c r="J150" s="234"/>
      <c r="K150" s="7"/>
    </row>
    <row r="151" spans="1:11">
      <c r="A151" s="3"/>
      <c r="B151" s="245"/>
      <c r="C151" s="3"/>
      <c r="D151" s="7"/>
      <c r="E151" s="251"/>
      <c r="F151" s="11"/>
      <c r="G151" s="11"/>
      <c r="H151" s="11"/>
      <c r="I151" s="11"/>
      <c r="J151" s="234"/>
      <c r="K151" s="7"/>
    </row>
    <row r="152" spans="1:11">
      <c r="A152" s="3"/>
      <c r="B152" s="245"/>
      <c r="C152" s="3"/>
      <c r="D152" s="7"/>
      <c r="E152" s="251"/>
      <c r="F152" s="11"/>
      <c r="G152" s="11"/>
      <c r="H152" s="11"/>
      <c r="I152" s="11"/>
      <c r="J152" s="234"/>
      <c r="K152" s="7"/>
    </row>
    <row r="153" spans="1:11">
      <c r="A153" s="3"/>
      <c r="B153" s="247"/>
      <c r="C153" s="11"/>
      <c r="D153" s="182"/>
      <c r="E153" s="251"/>
      <c r="F153" s="11"/>
      <c r="G153" s="11"/>
      <c r="H153" s="11"/>
      <c r="I153" s="11"/>
      <c r="J153" s="234"/>
      <c r="K153" s="7"/>
    </row>
    <row r="154" spans="1:11">
      <c r="A154" s="3"/>
      <c r="B154" s="245"/>
      <c r="C154" s="3"/>
      <c r="D154" s="7"/>
      <c r="E154" s="251"/>
      <c r="F154" s="11"/>
      <c r="G154" s="11"/>
      <c r="H154" s="11"/>
      <c r="I154" s="11"/>
      <c r="J154" s="234"/>
      <c r="K154" s="7"/>
    </row>
    <row r="155" spans="1:11">
      <c r="A155" s="3"/>
      <c r="B155" s="245"/>
      <c r="C155" s="3"/>
      <c r="D155" s="7"/>
      <c r="E155" s="251"/>
      <c r="F155" s="11"/>
      <c r="G155" s="11"/>
      <c r="H155" s="11"/>
      <c r="I155" s="11"/>
      <c r="J155" s="234"/>
      <c r="K155" s="7"/>
    </row>
    <row r="156" spans="1:11">
      <c r="A156" s="3"/>
      <c r="B156" s="245"/>
      <c r="C156" s="3"/>
      <c r="D156" s="7"/>
      <c r="E156" s="251"/>
      <c r="F156" s="11"/>
      <c r="G156" s="11"/>
      <c r="H156" s="11"/>
      <c r="I156" s="11"/>
      <c r="J156" s="234"/>
      <c r="K156" s="7"/>
    </row>
    <row r="157" spans="1:11">
      <c r="A157" s="3"/>
      <c r="B157" s="245"/>
      <c r="C157" s="3"/>
      <c r="D157" s="7"/>
      <c r="E157" s="251"/>
      <c r="F157" s="11"/>
      <c r="G157" s="11"/>
      <c r="H157" s="11"/>
      <c r="I157" s="11"/>
      <c r="J157" s="234"/>
      <c r="K157" s="7"/>
    </row>
    <row r="158" spans="1:11">
      <c r="A158" s="3"/>
      <c r="B158" s="245"/>
      <c r="C158" s="3"/>
      <c r="D158" s="7"/>
      <c r="E158" s="251"/>
      <c r="F158" s="11"/>
      <c r="G158" s="11"/>
      <c r="H158" s="11"/>
      <c r="I158" s="11"/>
      <c r="J158" s="234"/>
      <c r="K158" s="7"/>
    </row>
    <row r="159" spans="1:11">
      <c r="A159" s="3"/>
      <c r="B159" s="245"/>
      <c r="C159" s="3"/>
      <c r="D159" s="7"/>
      <c r="E159" s="251"/>
      <c r="F159" s="11"/>
      <c r="G159" s="11"/>
      <c r="H159" s="11"/>
      <c r="I159" s="11"/>
      <c r="J159" s="234"/>
      <c r="K159" s="7"/>
    </row>
    <row r="160" spans="1:11">
      <c r="A160" s="3"/>
      <c r="B160" s="245"/>
      <c r="C160" s="3"/>
      <c r="D160" s="7"/>
      <c r="E160" s="251"/>
      <c r="F160" s="11"/>
      <c r="G160" s="11"/>
      <c r="H160" s="11"/>
      <c r="I160" s="11"/>
      <c r="J160" s="234"/>
      <c r="K160" s="7"/>
    </row>
    <row r="161" spans="1:11">
      <c r="A161" s="3"/>
      <c r="B161" s="245"/>
      <c r="C161" s="3"/>
      <c r="D161" s="7"/>
      <c r="E161" s="251"/>
      <c r="F161" s="11"/>
      <c r="G161" s="11"/>
      <c r="H161" s="11"/>
      <c r="I161" s="11"/>
      <c r="J161" s="234"/>
      <c r="K161" s="7"/>
    </row>
    <row r="162" spans="1:11">
      <c r="A162" s="3"/>
      <c r="B162" s="245"/>
      <c r="C162" s="3"/>
      <c r="D162" s="7"/>
      <c r="E162" s="251"/>
      <c r="F162" s="11"/>
      <c r="G162" s="11"/>
      <c r="H162" s="11"/>
      <c r="I162" s="11"/>
      <c r="J162" s="234"/>
      <c r="K162" s="7"/>
    </row>
    <row r="163" spans="1:11">
      <c r="A163" s="3"/>
      <c r="B163" s="245"/>
      <c r="C163" s="3"/>
      <c r="D163" s="7"/>
      <c r="E163" s="251"/>
      <c r="F163" s="11"/>
      <c r="G163" s="11"/>
      <c r="H163" s="11"/>
      <c r="I163" s="11"/>
      <c r="J163" s="234"/>
      <c r="K163" s="7"/>
    </row>
    <row r="164" spans="1:11">
      <c r="A164" s="3"/>
      <c r="B164" s="245"/>
      <c r="C164" s="3"/>
      <c r="D164" s="7"/>
      <c r="E164" s="251"/>
      <c r="F164" s="11"/>
      <c r="G164" s="11"/>
      <c r="H164" s="11"/>
      <c r="I164" s="11"/>
      <c r="J164" s="234"/>
      <c r="K164" s="7"/>
    </row>
    <row r="165" spans="1:11">
      <c r="A165" s="3"/>
      <c r="B165" s="245"/>
      <c r="C165" s="3"/>
      <c r="D165" s="7"/>
      <c r="E165" s="251"/>
      <c r="F165" s="11"/>
      <c r="G165" s="11"/>
      <c r="H165" s="11"/>
      <c r="I165" s="11"/>
      <c r="J165" s="234"/>
      <c r="K165" s="7"/>
    </row>
    <row r="166" spans="1:11">
      <c r="A166" s="3"/>
      <c r="B166" s="245"/>
      <c r="C166" s="3"/>
      <c r="D166" s="7"/>
      <c r="E166" s="251"/>
      <c r="F166" s="11"/>
      <c r="G166" s="11"/>
      <c r="H166" s="11"/>
      <c r="I166" s="11"/>
      <c r="J166" s="234"/>
      <c r="K166" s="7"/>
    </row>
    <row r="167" spans="1:11">
      <c r="A167" s="3"/>
      <c r="B167" s="245"/>
      <c r="C167" s="3"/>
      <c r="D167" s="7"/>
      <c r="E167" s="251"/>
      <c r="F167" s="11"/>
      <c r="G167" s="11"/>
      <c r="H167" s="11"/>
      <c r="I167" s="11"/>
      <c r="J167" s="234"/>
      <c r="K167" s="7"/>
    </row>
    <row r="168" spans="1:11">
      <c r="A168" s="3"/>
      <c r="B168" s="245"/>
      <c r="C168" s="3"/>
      <c r="D168" s="7"/>
      <c r="E168" s="251"/>
      <c r="F168" s="11"/>
      <c r="G168" s="11"/>
      <c r="H168" s="11"/>
      <c r="I168" s="11"/>
      <c r="J168" s="234"/>
      <c r="K168" s="7"/>
    </row>
    <row r="169" spans="1:11">
      <c r="A169" s="3"/>
      <c r="B169" s="245"/>
      <c r="C169" s="3"/>
      <c r="D169" s="7"/>
      <c r="E169" s="251"/>
      <c r="F169" s="11"/>
      <c r="G169" s="11"/>
      <c r="H169" s="11"/>
      <c r="I169" s="11"/>
      <c r="J169" s="234"/>
      <c r="K169" s="7"/>
    </row>
    <row r="170" spans="1:11">
      <c r="A170" s="3"/>
      <c r="B170" s="245"/>
      <c r="C170" s="3"/>
      <c r="D170" s="7"/>
      <c r="E170" s="251"/>
      <c r="F170" s="11"/>
      <c r="G170" s="11"/>
      <c r="H170" s="11"/>
      <c r="I170" s="11"/>
      <c r="J170" s="234"/>
      <c r="K170" s="7"/>
    </row>
    <row r="171" spans="1:11">
      <c r="A171" s="3"/>
      <c r="B171" s="245"/>
      <c r="C171" s="3"/>
      <c r="D171" s="7"/>
      <c r="E171" s="251"/>
      <c r="F171" s="11"/>
      <c r="G171" s="11"/>
      <c r="H171" s="11"/>
      <c r="I171" s="11"/>
      <c r="J171" s="234"/>
      <c r="K171" s="7"/>
    </row>
    <row r="172" spans="1:11">
      <c r="A172" s="3"/>
      <c r="B172" s="245"/>
      <c r="C172" s="3"/>
      <c r="D172" s="7"/>
      <c r="E172" s="251"/>
      <c r="F172" s="11"/>
      <c r="G172" s="11"/>
      <c r="H172" s="11"/>
      <c r="I172" s="11"/>
      <c r="J172" s="234"/>
      <c r="K172" s="7"/>
    </row>
    <row r="173" spans="1:11">
      <c r="A173" s="3"/>
      <c r="B173" s="245"/>
      <c r="C173" s="3"/>
      <c r="D173" s="7"/>
      <c r="E173" s="251"/>
      <c r="F173" s="11"/>
      <c r="G173" s="11"/>
      <c r="H173" s="11"/>
      <c r="I173" s="11"/>
      <c r="J173" s="234"/>
      <c r="K173" s="7"/>
    </row>
    <row r="174" spans="1:11">
      <c r="A174" s="3"/>
      <c r="B174" s="245"/>
      <c r="C174" s="3"/>
      <c r="D174" s="7"/>
      <c r="E174" s="251"/>
      <c r="F174" s="11"/>
      <c r="G174" s="11"/>
      <c r="H174" s="11"/>
      <c r="I174" s="11"/>
      <c r="J174" s="234"/>
      <c r="K174" s="7"/>
    </row>
    <row r="175" spans="1:11">
      <c r="A175" s="3"/>
      <c r="B175" s="245"/>
      <c r="C175" s="3"/>
      <c r="D175" s="7"/>
      <c r="E175" s="251"/>
      <c r="F175" s="11"/>
      <c r="G175" s="11"/>
      <c r="H175" s="11"/>
      <c r="I175" s="11"/>
      <c r="J175" s="234"/>
      <c r="K175" s="7"/>
    </row>
    <row r="176" spans="1:11">
      <c r="A176" s="3"/>
      <c r="B176" s="245"/>
      <c r="C176" s="3"/>
      <c r="D176" s="7"/>
      <c r="E176" s="251"/>
      <c r="F176" s="11"/>
      <c r="G176" s="11"/>
      <c r="H176" s="11"/>
      <c r="I176" s="11"/>
      <c r="J176" s="234"/>
      <c r="K176" s="7"/>
    </row>
    <row r="177" spans="1:11">
      <c r="A177" s="3"/>
      <c r="B177" s="245"/>
      <c r="C177" s="3"/>
      <c r="D177" s="7"/>
      <c r="E177" s="251"/>
      <c r="F177" s="11"/>
      <c r="G177" s="3"/>
      <c r="H177" s="3"/>
      <c r="I177" s="3"/>
      <c r="J177" s="237"/>
      <c r="K177" s="7"/>
    </row>
    <row r="178" spans="1:11">
      <c r="A178" s="3"/>
      <c r="B178" s="245"/>
      <c r="C178" s="3"/>
      <c r="D178" s="7"/>
      <c r="E178" s="251"/>
      <c r="F178" s="11"/>
      <c r="G178" s="11"/>
      <c r="H178" s="11"/>
      <c r="I178" s="11"/>
      <c r="J178" s="234"/>
      <c r="K178" s="7"/>
    </row>
    <row r="179" spans="1:11">
      <c r="A179" s="3"/>
      <c r="B179" s="245"/>
      <c r="C179" s="3"/>
      <c r="D179" s="7"/>
      <c r="E179" s="251"/>
      <c r="F179" s="11"/>
      <c r="G179" s="11"/>
      <c r="H179" s="11"/>
      <c r="I179" s="11"/>
      <c r="J179" s="234"/>
      <c r="K179" s="7"/>
    </row>
    <row r="180" spans="1:11">
      <c r="A180" s="3"/>
      <c r="B180" s="245"/>
      <c r="C180" s="3"/>
      <c r="D180" s="7"/>
      <c r="E180" s="251"/>
      <c r="F180" s="11"/>
      <c r="G180" s="11"/>
      <c r="H180" s="11"/>
      <c r="I180" s="11"/>
      <c r="J180" s="234"/>
      <c r="K180" s="7"/>
    </row>
    <row r="181" spans="1:11">
      <c r="A181" s="3"/>
      <c r="B181" s="245"/>
      <c r="C181" s="3"/>
      <c r="D181" s="7"/>
      <c r="E181" s="251"/>
      <c r="F181" s="11"/>
      <c r="G181" s="11"/>
      <c r="H181" s="11"/>
      <c r="I181" s="11"/>
      <c r="J181" s="234"/>
      <c r="K181" s="7"/>
    </row>
    <row r="182" spans="1:11">
      <c r="A182" s="3"/>
      <c r="B182" s="245"/>
      <c r="C182" s="3"/>
      <c r="D182" s="7"/>
      <c r="E182" s="251"/>
      <c r="F182" s="11"/>
      <c r="G182" s="11"/>
      <c r="H182" s="11"/>
      <c r="I182" s="11"/>
      <c r="J182" s="234"/>
      <c r="K182" s="7"/>
    </row>
    <row r="183" spans="1:11">
      <c r="A183" s="3"/>
      <c r="B183" s="245"/>
      <c r="C183" s="3"/>
      <c r="D183" s="7"/>
      <c r="E183" s="251"/>
      <c r="F183" s="182"/>
      <c r="G183" s="3"/>
      <c r="H183" s="3"/>
      <c r="I183" s="3"/>
      <c r="J183" s="237"/>
      <c r="K183" s="7"/>
    </row>
    <row r="184" spans="1:11">
      <c r="A184" s="3"/>
      <c r="B184" s="245"/>
      <c r="C184" s="3"/>
      <c r="D184" s="7"/>
      <c r="E184" s="251"/>
      <c r="F184" s="11"/>
      <c r="G184" s="11"/>
      <c r="H184" s="11"/>
      <c r="I184" s="11"/>
      <c r="J184" s="234"/>
      <c r="K184" s="7"/>
    </row>
    <row r="185" spans="1:11">
      <c r="A185" s="3"/>
      <c r="B185" s="245"/>
      <c r="C185" s="3"/>
      <c r="D185" s="7"/>
      <c r="E185" s="251"/>
      <c r="F185" s="11"/>
      <c r="G185" s="11"/>
      <c r="H185" s="11"/>
      <c r="I185" s="11"/>
      <c r="J185" s="234"/>
      <c r="K185" s="7"/>
    </row>
    <row r="186" spans="1:11">
      <c r="A186" s="3"/>
      <c r="B186" s="245"/>
      <c r="C186" s="3"/>
      <c r="D186" s="7"/>
      <c r="E186" s="251"/>
      <c r="F186" s="11"/>
      <c r="G186" s="11"/>
      <c r="H186" s="11"/>
      <c r="I186" s="11"/>
      <c r="J186" s="234"/>
      <c r="K186" s="7"/>
    </row>
    <row r="187" spans="1:11">
      <c r="A187" s="3"/>
      <c r="B187" s="245"/>
      <c r="C187" s="3"/>
      <c r="D187" s="7"/>
      <c r="E187" s="251"/>
      <c r="F187" s="11"/>
      <c r="G187" s="11"/>
      <c r="H187" s="11"/>
      <c r="I187" s="11"/>
      <c r="J187" s="234"/>
      <c r="K187" s="7"/>
    </row>
    <row r="188" spans="1:11">
      <c r="A188" s="3"/>
      <c r="B188" s="245"/>
      <c r="C188" s="3"/>
      <c r="D188" s="7"/>
      <c r="E188" s="251"/>
      <c r="F188" s="11"/>
      <c r="G188" s="11"/>
      <c r="H188" s="11"/>
      <c r="I188" s="11"/>
      <c r="J188" s="234"/>
      <c r="K188" s="7"/>
    </row>
    <row r="189" spans="1:11">
      <c r="A189" s="3"/>
      <c r="B189" s="245"/>
      <c r="C189" s="3"/>
      <c r="D189" s="7"/>
      <c r="E189" s="251"/>
      <c r="F189" s="11"/>
      <c r="G189" s="11"/>
      <c r="H189" s="11"/>
      <c r="I189" s="11"/>
      <c r="J189" s="234"/>
      <c r="K189" s="7"/>
    </row>
    <row r="190" spans="1:11">
      <c r="A190" s="3"/>
      <c r="B190" s="245"/>
      <c r="C190" s="3"/>
      <c r="D190" s="7"/>
      <c r="E190" s="251"/>
      <c r="F190" s="11"/>
      <c r="G190" s="11"/>
      <c r="H190" s="11"/>
      <c r="I190" s="11"/>
      <c r="J190" s="234"/>
      <c r="K190" s="7"/>
    </row>
    <row r="191" spans="1:11">
      <c r="A191" s="3"/>
      <c r="B191" s="245"/>
      <c r="C191" s="3"/>
      <c r="D191" s="7"/>
      <c r="E191" s="251"/>
      <c r="F191" s="11"/>
      <c r="G191" s="11"/>
      <c r="H191" s="11"/>
      <c r="I191" s="11"/>
      <c r="J191" s="234"/>
      <c r="K191" s="7"/>
    </row>
    <row r="192" spans="1:11">
      <c r="A192" s="3"/>
      <c r="B192" s="245"/>
      <c r="C192" s="3"/>
      <c r="D192" s="7"/>
      <c r="E192" s="251"/>
      <c r="F192" s="11"/>
      <c r="G192" s="11"/>
      <c r="H192" s="11"/>
      <c r="I192" s="11"/>
      <c r="J192" s="234"/>
      <c r="K192" s="7"/>
    </row>
    <row r="193" spans="1:11">
      <c r="A193" s="3"/>
      <c r="B193" s="245"/>
      <c r="C193" s="3"/>
      <c r="D193" s="7"/>
      <c r="E193" s="251"/>
      <c r="F193" s="11"/>
      <c r="G193" s="11"/>
      <c r="H193" s="11"/>
      <c r="I193" s="11"/>
      <c r="J193" s="234"/>
      <c r="K193" s="7"/>
    </row>
    <row r="194" spans="1:11">
      <c r="A194" s="3"/>
      <c r="B194" s="245"/>
      <c r="C194" s="3"/>
      <c r="D194" s="7"/>
      <c r="E194" s="251"/>
      <c r="F194" s="11"/>
      <c r="G194" s="11"/>
      <c r="H194" s="11"/>
      <c r="I194" s="11"/>
      <c r="J194" s="234"/>
      <c r="K194" s="7"/>
    </row>
    <row r="195" spans="1:11">
      <c r="A195" s="3"/>
      <c r="B195" s="245"/>
      <c r="C195" s="3"/>
      <c r="D195" s="7"/>
      <c r="E195" s="251"/>
      <c r="F195" s="11"/>
      <c r="G195" s="11"/>
      <c r="H195" s="11"/>
      <c r="I195" s="11"/>
      <c r="J195" s="234"/>
      <c r="K195" s="7"/>
    </row>
    <row r="196" spans="1:11">
      <c r="A196" s="3"/>
      <c r="B196" s="245"/>
      <c r="C196" s="3"/>
      <c r="D196" s="7"/>
      <c r="E196" s="251"/>
      <c r="F196" s="11"/>
      <c r="G196" s="11"/>
      <c r="H196" s="11"/>
      <c r="I196" s="11"/>
      <c r="J196" s="234"/>
      <c r="K196" s="7"/>
    </row>
    <row r="197" spans="1:11">
      <c r="A197" s="3"/>
      <c r="B197" s="245"/>
      <c r="C197" s="3"/>
      <c r="D197" s="7"/>
      <c r="E197" s="251"/>
      <c r="F197" s="11"/>
      <c r="G197" s="11"/>
      <c r="H197" s="11"/>
      <c r="I197" s="11"/>
      <c r="J197" s="234"/>
      <c r="K197" s="7"/>
    </row>
    <row r="198" spans="1:11">
      <c r="A198" s="3"/>
      <c r="B198" s="245"/>
      <c r="C198" s="3"/>
      <c r="D198" s="7"/>
      <c r="E198" s="251"/>
      <c r="F198" s="11"/>
      <c r="G198" s="11"/>
      <c r="H198" s="11"/>
      <c r="I198" s="11"/>
      <c r="J198" s="234"/>
      <c r="K198" s="7"/>
    </row>
    <row r="199" spans="1:11">
      <c r="A199" s="3"/>
      <c r="B199" s="245"/>
      <c r="C199" s="3"/>
      <c r="D199" s="7"/>
      <c r="E199" s="251"/>
      <c r="F199" s="11"/>
      <c r="G199" s="11"/>
      <c r="H199" s="11"/>
      <c r="I199" s="11"/>
      <c r="J199" s="234"/>
      <c r="K199" s="7"/>
    </row>
    <row r="200" spans="1:11">
      <c r="A200" s="3"/>
      <c r="B200" s="245"/>
      <c r="C200" s="3"/>
      <c r="D200" s="7"/>
      <c r="E200" s="251"/>
      <c r="F200" s="11"/>
      <c r="G200" s="11"/>
      <c r="H200" s="11"/>
      <c r="I200" s="11"/>
      <c r="J200" s="234"/>
      <c r="K200" s="7"/>
    </row>
    <row r="201" spans="1:11">
      <c r="A201" s="3"/>
      <c r="B201" s="245"/>
      <c r="C201" s="3"/>
      <c r="D201" s="7"/>
      <c r="E201" s="251"/>
      <c r="F201" s="11"/>
      <c r="G201" s="11"/>
      <c r="H201" s="11"/>
      <c r="I201" s="11"/>
      <c r="J201" s="234"/>
      <c r="K201" s="7"/>
    </row>
    <row r="202" spans="1:11">
      <c r="A202" s="3"/>
      <c r="B202" s="245"/>
      <c r="C202" s="3"/>
      <c r="D202" s="7"/>
      <c r="E202" s="251"/>
      <c r="F202" s="11"/>
      <c r="G202" s="11"/>
      <c r="H202" s="11"/>
      <c r="I202" s="11"/>
      <c r="J202" s="234"/>
      <c r="K202" s="7"/>
    </row>
    <row r="203" spans="1:11">
      <c r="A203" s="3"/>
      <c r="B203" s="245"/>
      <c r="C203" s="3"/>
      <c r="D203" s="7"/>
      <c r="E203" s="251"/>
      <c r="F203" s="11"/>
      <c r="G203" s="11"/>
      <c r="H203" s="11"/>
      <c r="I203" s="11"/>
      <c r="J203" s="234"/>
      <c r="K203" s="7"/>
    </row>
    <row r="204" spans="1:11">
      <c r="A204" s="3"/>
      <c r="B204" s="245"/>
      <c r="C204" s="3"/>
      <c r="D204" s="7"/>
      <c r="E204" s="251"/>
      <c r="F204" s="11"/>
      <c r="G204" s="11"/>
      <c r="H204" s="11"/>
      <c r="I204" s="11"/>
      <c r="J204" s="234"/>
      <c r="K204" s="7"/>
    </row>
    <row r="205" spans="1:11">
      <c r="B205" s="245"/>
      <c r="C205" s="3"/>
      <c r="D205" s="7"/>
    </row>
    <row r="206" spans="1:11">
      <c r="B206" s="245" t="s">
        <v>134</v>
      </c>
      <c r="C206" s="3" t="s">
        <v>134</v>
      </c>
      <c r="D206" s="7" t="s">
        <v>135</v>
      </c>
    </row>
  </sheetData>
  <autoFilter ref="A3:K204" xr:uid="{00000000-0009-0000-0000-000001000000}">
    <sortState xmlns:xlrd2="http://schemas.microsoft.com/office/spreadsheetml/2017/richdata2" ref="A5:K204">
      <sortCondition ref="G3:G178"/>
    </sortState>
  </autoFilter>
  <mergeCells count="9">
    <mergeCell ref="K2:K3"/>
    <mergeCell ref="H2:J2"/>
    <mergeCell ref="A2:A3"/>
    <mergeCell ref="B2:B3"/>
    <mergeCell ref="C2:C3"/>
    <mergeCell ref="D2:D3"/>
    <mergeCell ref="F2:F3"/>
    <mergeCell ref="G2:G3"/>
    <mergeCell ref="E2:E3"/>
  </mergeCells>
  <phoneticPr fontId="39" type="noConversion"/>
  <conditionalFormatting sqref="B4">
    <cfRule type="duplicateValues" dxfId="301" priority="11"/>
  </conditionalFormatting>
  <conditionalFormatting sqref="B5">
    <cfRule type="duplicateValues" dxfId="300" priority="10"/>
  </conditionalFormatting>
  <conditionalFormatting sqref="B6">
    <cfRule type="duplicateValues" dxfId="299" priority="9"/>
  </conditionalFormatting>
  <conditionalFormatting sqref="B7">
    <cfRule type="duplicateValues" dxfId="298" priority="7"/>
  </conditionalFormatting>
  <conditionalFormatting sqref="B8">
    <cfRule type="duplicateValues" dxfId="297" priority="6"/>
  </conditionalFormatting>
  <conditionalFormatting sqref="B9">
    <cfRule type="duplicateValues" dxfId="296" priority="5"/>
  </conditionalFormatting>
  <conditionalFormatting sqref="B10">
    <cfRule type="duplicateValues" dxfId="295" priority="4"/>
  </conditionalFormatting>
  <conditionalFormatting sqref="B11">
    <cfRule type="duplicateValues" dxfId="294" priority="3"/>
  </conditionalFormatting>
  <conditionalFormatting sqref="B12">
    <cfRule type="duplicateValues" dxfId="293" priority="2"/>
  </conditionalFormatting>
  <conditionalFormatting sqref="B13">
    <cfRule type="duplicateValues" dxfId="292" priority="1"/>
  </conditionalFormatting>
  <conditionalFormatting sqref="B59">
    <cfRule type="duplicateValues" dxfId="291" priority="59"/>
    <cfRule type="duplicateValues" dxfId="290" priority="60"/>
    <cfRule type="duplicateValues" dxfId="289" priority="61"/>
    <cfRule type="duplicateValues" dxfId="288" priority="62"/>
    <cfRule type="duplicateValues" dxfId="287" priority="63"/>
    <cfRule type="duplicateValues" dxfId="286" priority="64"/>
    <cfRule type="duplicateValues" dxfId="285" priority="65"/>
  </conditionalFormatting>
  <conditionalFormatting sqref="B60">
    <cfRule type="duplicateValues" dxfId="284" priority="52"/>
    <cfRule type="duplicateValues" dxfId="283" priority="53"/>
    <cfRule type="duplicateValues" dxfId="282" priority="54"/>
    <cfRule type="duplicateValues" dxfId="281" priority="55"/>
    <cfRule type="duplicateValues" dxfId="280" priority="56"/>
    <cfRule type="duplicateValues" dxfId="279" priority="57"/>
    <cfRule type="duplicateValues" dxfId="278" priority="58"/>
  </conditionalFormatting>
  <conditionalFormatting sqref="B97:B98">
    <cfRule type="duplicateValues" dxfId="277" priority="253"/>
    <cfRule type="duplicateValues" dxfId="276" priority="254"/>
    <cfRule type="duplicateValues" dxfId="275" priority="256"/>
    <cfRule type="duplicateValues" dxfId="274" priority="257"/>
  </conditionalFormatting>
  <conditionalFormatting sqref="B99:B136 B143:B144 B147:B148">
    <cfRule type="duplicateValues" dxfId="273" priority="248"/>
    <cfRule type="duplicateValues" dxfId="272" priority="249"/>
    <cfRule type="duplicateValues" dxfId="271" priority="251"/>
    <cfRule type="duplicateValues" dxfId="270" priority="252"/>
  </conditionalFormatting>
  <conditionalFormatting sqref="B137:B138">
    <cfRule type="duplicateValues" dxfId="269" priority="234"/>
  </conditionalFormatting>
  <conditionalFormatting sqref="B139:B141">
    <cfRule type="duplicateValues" dxfId="268" priority="232"/>
  </conditionalFormatting>
  <conditionalFormatting sqref="B142">
    <cfRule type="duplicateValues" dxfId="267" priority="233"/>
  </conditionalFormatting>
  <conditionalFormatting sqref="B145:B146">
    <cfRule type="duplicateValues" dxfId="266" priority="235"/>
    <cfRule type="duplicateValues" dxfId="265" priority="236"/>
    <cfRule type="duplicateValues" dxfId="264" priority="237"/>
    <cfRule type="duplicateValues" dxfId="263" priority="239"/>
    <cfRule type="duplicateValues" dxfId="262" priority="240"/>
  </conditionalFormatting>
  <conditionalFormatting sqref="B149:B150">
    <cfRule type="duplicateValues" dxfId="261" priority="219"/>
    <cfRule type="duplicateValues" dxfId="260" priority="220"/>
    <cfRule type="duplicateValues" dxfId="259" priority="221"/>
    <cfRule type="duplicateValues" dxfId="258" priority="223"/>
    <cfRule type="duplicateValues" dxfId="257" priority="224"/>
  </conditionalFormatting>
  <conditionalFormatting sqref="B149:B151">
    <cfRule type="duplicateValues" dxfId="256" priority="218"/>
  </conditionalFormatting>
  <conditionalFormatting sqref="B151">
    <cfRule type="duplicateValues" dxfId="255" priority="225"/>
    <cfRule type="duplicateValues" dxfId="254" priority="226"/>
    <cfRule type="duplicateValues" dxfId="253" priority="227"/>
    <cfRule type="duplicateValues" dxfId="252" priority="229"/>
    <cfRule type="duplicateValues" dxfId="251" priority="230"/>
  </conditionalFormatting>
  <conditionalFormatting sqref="B152">
    <cfRule type="duplicateValues" dxfId="250" priority="125"/>
  </conditionalFormatting>
  <conditionalFormatting sqref="B153">
    <cfRule type="duplicateValues" dxfId="249" priority="124"/>
  </conditionalFormatting>
  <conditionalFormatting sqref="B154">
    <cfRule type="duplicateValues" dxfId="248" priority="123"/>
  </conditionalFormatting>
  <conditionalFormatting sqref="B155">
    <cfRule type="duplicateValues" dxfId="247" priority="122"/>
  </conditionalFormatting>
  <conditionalFormatting sqref="B156">
    <cfRule type="duplicateValues" dxfId="246" priority="121"/>
  </conditionalFormatting>
  <conditionalFormatting sqref="B157">
    <cfRule type="duplicateValues" dxfId="245" priority="120"/>
  </conditionalFormatting>
  <conditionalFormatting sqref="B158">
    <cfRule type="duplicateValues" dxfId="244" priority="118"/>
  </conditionalFormatting>
  <conditionalFormatting sqref="B159">
    <cfRule type="duplicateValues" dxfId="243" priority="119"/>
  </conditionalFormatting>
  <conditionalFormatting sqref="B160">
    <cfRule type="duplicateValues" dxfId="242" priority="117"/>
  </conditionalFormatting>
  <conditionalFormatting sqref="B161:B162">
    <cfRule type="duplicateValues" dxfId="241" priority="116"/>
  </conditionalFormatting>
  <conditionalFormatting sqref="B163">
    <cfRule type="duplicateValues" dxfId="240" priority="115"/>
  </conditionalFormatting>
  <conditionalFormatting sqref="B164">
    <cfRule type="duplicateValues" dxfId="239" priority="114"/>
  </conditionalFormatting>
  <conditionalFormatting sqref="B165:B166">
    <cfRule type="duplicateValues" dxfId="238" priority="167"/>
    <cfRule type="duplicateValues" dxfId="237" priority="168"/>
    <cfRule type="duplicateValues" dxfId="236" priority="169"/>
    <cfRule type="duplicateValues" dxfId="235" priority="171"/>
    <cfRule type="duplicateValues" dxfId="234" priority="172"/>
  </conditionalFormatting>
  <conditionalFormatting sqref="B165:B168">
    <cfRule type="duplicateValues" dxfId="233" priority="166"/>
  </conditionalFormatting>
  <conditionalFormatting sqref="B167:B168">
    <cfRule type="duplicateValues" dxfId="232" priority="173"/>
    <cfRule type="duplicateValues" dxfId="231" priority="174"/>
    <cfRule type="duplicateValues" dxfId="230" priority="175"/>
    <cfRule type="duplicateValues" dxfId="229" priority="177"/>
    <cfRule type="duplicateValues" dxfId="228" priority="178"/>
  </conditionalFormatting>
  <conditionalFormatting sqref="B169:B170">
    <cfRule type="duplicateValues" dxfId="227" priority="154"/>
    <cfRule type="duplicateValues" dxfId="226" priority="155"/>
    <cfRule type="duplicateValues" dxfId="225" priority="156"/>
    <cfRule type="duplicateValues" dxfId="224" priority="158"/>
    <cfRule type="duplicateValues" dxfId="223" priority="159"/>
  </conditionalFormatting>
  <conditionalFormatting sqref="B169:B172">
    <cfRule type="duplicateValues" dxfId="222" priority="153"/>
  </conditionalFormatting>
  <conditionalFormatting sqref="B171:B172">
    <cfRule type="duplicateValues" dxfId="221" priority="160"/>
    <cfRule type="duplicateValues" dxfId="220" priority="161"/>
    <cfRule type="duplicateValues" dxfId="219" priority="162"/>
    <cfRule type="duplicateValues" dxfId="218" priority="164"/>
    <cfRule type="duplicateValues" dxfId="217" priority="165"/>
  </conditionalFormatting>
  <conditionalFormatting sqref="B173:B174">
    <cfRule type="duplicateValues" dxfId="216" priority="127"/>
    <cfRule type="duplicateValues" dxfId="215" priority="128"/>
    <cfRule type="duplicateValues" dxfId="214" priority="129"/>
    <cfRule type="duplicateValues" dxfId="213" priority="130"/>
    <cfRule type="duplicateValues" dxfId="212" priority="132"/>
    <cfRule type="duplicateValues" dxfId="211" priority="133"/>
  </conditionalFormatting>
  <conditionalFormatting sqref="B175:B176">
    <cfRule type="duplicateValues" dxfId="210" priority="112"/>
  </conditionalFormatting>
  <conditionalFormatting sqref="B177">
    <cfRule type="duplicateValues" dxfId="209" priority="111"/>
  </conditionalFormatting>
  <conditionalFormatting sqref="B178">
    <cfRule type="duplicateValues" dxfId="208" priority="141"/>
    <cfRule type="duplicateValues" dxfId="207" priority="142"/>
    <cfRule type="duplicateValues" dxfId="206" priority="143"/>
    <cfRule type="duplicateValues" dxfId="205" priority="145"/>
    <cfRule type="duplicateValues" dxfId="204" priority="146"/>
  </conditionalFormatting>
  <conditionalFormatting sqref="B178:B180">
    <cfRule type="duplicateValues" dxfId="203" priority="140"/>
  </conditionalFormatting>
  <conditionalFormatting sqref="B179:B180">
    <cfRule type="duplicateValues" dxfId="202" priority="147"/>
    <cfRule type="duplicateValues" dxfId="201" priority="148"/>
    <cfRule type="duplicateValues" dxfId="200" priority="149"/>
    <cfRule type="duplicateValues" dxfId="199" priority="151"/>
    <cfRule type="duplicateValues" dxfId="198" priority="152"/>
  </conditionalFormatting>
  <conditionalFormatting sqref="B181">
    <cfRule type="duplicateValues" dxfId="197" priority="99"/>
    <cfRule type="duplicateValues" dxfId="196" priority="100"/>
    <cfRule type="duplicateValues" dxfId="195" priority="101"/>
    <cfRule type="duplicateValues" dxfId="194" priority="103"/>
    <cfRule type="duplicateValues" dxfId="193" priority="104"/>
  </conditionalFormatting>
  <conditionalFormatting sqref="B181:B183">
    <cfRule type="duplicateValues" dxfId="192" priority="96"/>
    <cfRule type="duplicateValues" dxfId="191" priority="97"/>
    <cfRule type="duplicateValues" dxfId="190" priority="98"/>
  </conditionalFormatting>
  <conditionalFormatting sqref="B182:B183">
    <cfRule type="duplicateValues" dxfId="189" priority="105"/>
    <cfRule type="duplicateValues" dxfId="188" priority="106"/>
    <cfRule type="duplicateValues" dxfId="187" priority="107"/>
    <cfRule type="duplicateValues" dxfId="186" priority="109"/>
    <cfRule type="duplicateValues" dxfId="185" priority="110"/>
  </conditionalFormatting>
  <conditionalFormatting sqref="B184">
    <cfRule type="duplicateValues" dxfId="184" priority="51"/>
  </conditionalFormatting>
  <conditionalFormatting sqref="B185">
    <cfRule type="duplicateValues" dxfId="183" priority="50"/>
  </conditionalFormatting>
  <conditionalFormatting sqref="B186:B189">
    <cfRule type="duplicateValues" dxfId="182" priority="49"/>
  </conditionalFormatting>
  <conditionalFormatting sqref="B190:B193 B1:B3 B61:B96 B204 B207:B1048576 B14:B58">
    <cfRule type="duplicateValues" dxfId="181" priority="258"/>
    <cfRule type="duplicateValues" dxfId="180" priority="259"/>
  </conditionalFormatting>
  <conditionalFormatting sqref="B190:B193 B1:B3 B61:B148 B204 B207:B1048576 B14:B58">
    <cfRule type="duplicateValues" dxfId="179" priority="231"/>
  </conditionalFormatting>
  <conditionalFormatting sqref="B190:B193 B19:B21 B17 B23:B31 B68:B96 B1:B3 B15 B204 B207:B1048576">
    <cfRule type="duplicateValues" dxfId="178" priority="263"/>
  </conditionalFormatting>
  <conditionalFormatting sqref="B190:B193 B19:B21 B17 B23:B37 B68:B96 B1:B3 B15 B204 B207:B1048576">
    <cfRule type="duplicateValues" dxfId="177" priority="261"/>
  </conditionalFormatting>
  <conditionalFormatting sqref="B190:B193 B147:B148 B143:B144 B61:B136 B1:B3 B204 B207:B1048576 B14:B58">
    <cfRule type="duplicateValues" dxfId="176" priority="247"/>
  </conditionalFormatting>
  <conditionalFormatting sqref="B190:B193 B178:B180 B1:B3 B61:B174 B204 B207:B1048576 B14:B58">
    <cfRule type="duplicateValues" dxfId="175" priority="113"/>
  </conditionalFormatting>
  <conditionalFormatting sqref="B190:B193 B178:B180 B165:B174 B61:B151 B1:B3 B204 B207:B1048576 B14:B58">
    <cfRule type="duplicateValues" dxfId="174" priority="126"/>
  </conditionalFormatting>
  <conditionalFormatting sqref="B194 B200">
    <cfRule type="duplicateValues" dxfId="173" priority="81"/>
    <cfRule type="duplicateValues" dxfId="172" priority="82"/>
    <cfRule type="duplicateValues" dxfId="171" priority="83"/>
    <cfRule type="duplicateValues" dxfId="170" priority="90"/>
    <cfRule type="duplicateValues" dxfId="169" priority="91"/>
    <cfRule type="duplicateValues" dxfId="168" priority="92"/>
    <cfRule type="duplicateValues" dxfId="167" priority="94"/>
    <cfRule type="duplicateValues" dxfId="166" priority="95"/>
  </conditionalFormatting>
  <conditionalFormatting sqref="B195">
    <cfRule type="duplicateValues" dxfId="165" priority="29"/>
    <cfRule type="duplicateValues" dxfId="164" priority="30"/>
    <cfRule type="duplicateValues" dxfId="163" priority="31"/>
    <cfRule type="duplicateValues" dxfId="162" priority="32"/>
    <cfRule type="duplicateValues" dxfId="161" priority="33"/>
    <cfRule type="duplicateValues" dxfId="160" priority="34"/>
    <cfRule type="duplicateValues" dxfId="159" priority="36"/>
    <cfRule type="duplicateValues" dxfId="158" priority="37"/>
  </conditionalFormatting>
  <conditionalFormatting sqref="B196">
    <cfRule type="duplicateValues" dxfId="157" priority="13"/>
  </conditionalFormatting>
  <conditionalFormatting sqref="B197:B198">
    <cfRule type="duplicateValues" dxfId="156" priority="14"/>
    <cfRule type="duplicateValues" dxfId="155" priority="15"/>
    <cfRule type="duplicateValues" dxfId="154" priority="16"/>
    <cfRule type="duplicateValues" dxfId="153" priority="23"/>
    <cfRule type="duplicateValues" dxfId="152" priority="24"/>
    <cfRule type="duplicateValues" dxfId="151" priority="25"/>
    <cfRule type="duplicateValues" dxfId="150" priority="27"/>
    <cfRule type="duplicateValues" dxfId="149" priority="28"/>
  </conditionalFormatting>
  <conditionalFormatting sqref="B199">
    <cfRule type="duplicateValues" dxfId="148" priority="38"/>
    <cfRule type="duplicateValues" dxfId="147" priority="39"/>
    <cfRule type="duplicateValues" dxfId="146" priority="40"/>
    <cfRule type="duplicateValues" dxfId="145" priority="41"/>
    <cfRule type="duplicateValues" dxfId="144" priority="42"/>
    <cfRule type="duplicateValues" dxfId="143" priority="43"/>
    <cfRule type="duplicateValues" dxfId="142" priority="45"/>
    <cfRule type="duplicateValues" dxfId="141" priority="46"/>
  </conditionalFormatting>
  <conditionalFormatting sqref="B201">
    <cfRule type="duplicateValues" dxfId="140" priority="69"/>
    <cfRule type="duplicateValues" dxfId="139" priority="70"/>
    <cfRule type="duplicateValues" dxfId="138" priority="71"/>
    <cfRule type="duplicateValues" dxfId="137" priority="73"/>
    <cfRule type="duplicateValues" dxfId="136" priority="74"/>
  </conditionalFormatting>
  <conditionalFormatting sqref="B201:B203">
    <cfRule type="duplicateValues" dxfId="135" priority="66"/>
    <cfRule type="duplicateValues" dxfId="134" priority="67"/>
    <cfRule type="duplicateValues" dxfId="133" priority="68"/>
  </conditionalFormatting>
  <conditionalFormatting sqref="B202:B203">
    <cfRule type="duplicateValues" dxfId="132" priority="75"/>
    <cfRule type="duplicateValues" dxfId="131" priority="76"/>
    <cfRule type="duplicateValues" dxfId="130" priority="77"/>
    <cfRule type="duplicateValues" dxfId="129" priority="79"/>
    <cfRule type="duplicateValues" dxfId="128" priority="80"/>
  </conditionalFormatting>
  <conditionalFormatting sqref="B205:B206">
    <cfRule type="duplicateValues" dxfId="127" priority="47"/>
  </conditionalFormatting>
  <conditionalFormatting sqref="C30">
    <cfRule type="duplicateValues" dxfId="126" priority="262"/>
  </conditionalFormatting>
  <conditionalFormatting sqref="C97:C98">
    <cfRule type="duplicateValues" dxfId="125" priority="255"/>
  </conditionalFormatting>
  <conditionalFormatting sqref="C99:C136 C142:C144 C147:C148">
    <cfRule type="duplicateValues" dxfId="124" priority="250"/>
  </conditionalFormatting>
  <conditionalFormatting sqref="C137:C141">
    <cfRule type="duplicateValues" dxfId="123" priority="244"/>
  </conditionalFormatting>
  <conditionalFormatting sqref="C145:C146">
    <cfRule type="duplicateValues" dxfId="122" priority="238"/>
  </conditionalFormatting>
  <conditionalFormatting sqref="C149:C150">
    <cfRule type="duplicateValues" dxfId="121" priority="222"/>
  </conditionalFormatting>
  <conditionalFormatting sqref="C151:C152">
    <cfRule type="duplicateValues" dxfId="120" priority="228"/>
  </conditionalFormatting>
  <conditionalFormatting sqref="C153:C154">
    <cfRule type="duplicateValues" dxfId="119" priority="209"/>
  </conditionalFormatting>
  <conditionalFormatting sqref="C155:C156">
    <cfRule type="duplicateValues" dxfId="118" priority="215"/>
  </conditionalFormatting>
  <conditionalFormatting sqref="C157:C158">
    <cfRule type="duplicateValues" dxfId="117" priority="196"/>
  </conditionalFormatting>
  <conditionalFormatting sqref="C159:C160">
    <cfRule type="duplicateValues" dxfId="116" priority="202"/>
  </conditionalFormatting>
  <conditionalFormatting sqref="C161:C162">
    <cfRule type="duplicateValues" dxfId="115" priority="183"/>
  </conditionalFormatting>
  <conditionalFormatting sqref="C163:C164">
    <cfRule type="duplicateValues" dxfId="114" priority="189"/>
  </conditionalFormatting>
  <conditionalFormatting sqref="C165:C166">
    <cfRule type="duplicateValues" dxfId="113" priority="170"/>
  </conditionalFormatting>
  <conditionalFormatting sqref="C167:C168">
    <cfRule type="duplicateValues" dxfId="112" priority="176"/>
  </conditionalFormatting>
  <conditionalFormatting sqref="C169:C170">
    <cfRule type="duplicateValues" dxfId="111" priority="157"/>
  </conditionalFormatting>
  <conditionalFormatting sqref="C171:C172">
    <cfRule type="duplicateValues" dxfId="110" priority="163"/>
  </conditionalFormatting>
  <conditionalFormatting sqref="C173:C174">
    <cfRule type="duplicateValues" dxfId="109" priority="131"/>
  </conditionalFormatting>
  <conditionalFormatting sqref="C175:C176">
    <cfRule type="duplicateValues" dxfId="108" priority="137"/>
  </conditionalFormatting>
  <conditionalFormatting sqref="C177:C178">
    <cfRule type="duplicateValues" dxfId="107" priority="144"/>
  </conditionalFormatting>
  <conditionalFormatting sqref="C179:C180">
    <cfRule type="duplicateValues" dxfId="106" priority="150"/>
  </conditionalFormatting>
  <conditionalFormatting sqref="C181">
    <cfRule type="duplicateValues" dxfId="105" priority="102"/>
  </conditionalFormatting>
  <conditionalFormatting sqref="C182:C183">
    <cfRule type="duplicateValues" dxfId="104" priority="108"/>
  </conditionalFormatting>
  <conditionalFormatting sqref="C184">
    <cfRule type="duplicateValues" dxfId="103" priority="87"/>
  </conditionalFormatting>
  <conditionalFormatting sqref="C185:C193 B38:B58 C23:C37 B61:B67 C68:C96 C1:C5 C7:C8 C10:C13 C15 C17 C19:C21 C204 C207:C1048576">
    <cfRule type="duplicateValues" dxfId="102" priority="260"/>
  </conditionalFormatting>
  <conditionalFormatting sqref="C194 C200">
    <cfRule type="duplicateValues" dxfId="101" priority="93"/>
  </conditionalFormatting>
  <conditionalFormatting sqref="C195">
    <cfRule type="duplicateValues" dxfId="100" priority="35"/>
  </conditionalFormatting>
  <conditionalFormatting sqref="C196">
    <cfRule type="duplicateValues" dxfId="99" priority="20"/>
  </conditionalFormatting>
  <conditionalFormatting sqref="C197:C198">
    <cfRule type="duplicateValues" dxfId="98" priority="26"/>
  </conditionalFormatting>
  <conditionalFormatting sqref="C199">
    <cfRule type="duplicateValues" dxfId="97" priority="44"/>
  </conditionalFormatting>
  <conditionalFormatting sqref="C201">
    <cfRule type="duplicateValues" dxfId="96" priority="72"/>
  </conditionalFormatting>
  <conditionalFormatting sqref="C202:C203">
    <cfRule type="duplicateValues" dxfId="95" priority="78"/>
  </conditionalFormatting>
  <conditionalFormatting sqref="C205:C206">
    <cfRule type="duplicateValues" dxfId="94" priority="48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87"/>
  <sheetViews>
    <sheetView zoomScale="60" zoomScaleNormal="60" workbookViewId="0">
      <pane xSplit="10" ySplit="5" topLeftCell="K75" activePane="bottomRight" state="frozen"/>
      <selection pane="topRight"/>
      <selection pane="bottomLeft"/>
      <selection pane="bottomRight" activeCell="J40" sqref="J40"/>
    </sheetView>
  </sheetViews>
  <sheetFormatPr defaultColWidth="9" defaultRowHeight="14.4"/>
  <cols>
    <col min="1" max="1" width="5.6640625" customWidth="1"/>
    <col min="2" max="2" width="16.44140625" customWidth="1"/>
    <col min="3" max="4" width="11.33203125" customWidth="1"/>
    <col min="5" max="5" width="15.88671875" customWidth="1"/>
    <col min="6" max="6" width="28" customWidth="1"/>
    <col min="7" max="7" width="19.33203125" style="145" customWidth="1"/>
    <col min="8" max="8" width="27.6640625" style="31" customWidth="1"/>
    <col min="9" max="9" width="6.109375" style="146" customWidth="1"/>
    <col min="10" max="10" width="13.109375" customWidth="1"/>
    <col min="11" max="11" width="9.33203125" customWidth="1"/>
    <col min="12" max="12" width="7.6640625" customWidth="1"/>
    <col min="13" max="13" width="5.44140625" customWidth="1"/>
    <col min="14" max="14" width="8.109375" customWidth="1"/>
    <col min="15" max="15" width="5.77734375" customWidth="1"/>
    <col min="16" max="16" width="8.33203125" customWidth="1"/>
    <col min="17" max="17" width="9.44140625" customWidth="1"/>
    <col min="18" max="18" width="7.109375" customWidth="1"/>
    <col min="19" max="19" width="8" customWidth="1"/>
    <col min="20" max="21" width="8.88671875" style="31" customWidth="1"/>
    <col min="22" max="22" width="7.44140625" customWidth="1"/>
    <col min="24" max="24" width="8.109375" customWidth="1"/>
    <col min="27" max="27" width="13.88671875" style="147" customWidth="1"/>
    <col min="28" max="28" width="8.109375" customWidth="1"/>
    <col min="29" max="29" width="10.44140625" customWidth="1"/>
    <col min="30" max="30" width="10.109375" customWidth="1"/>
    <col min="31" max="31" width="15.44140625" customWidth="1"/>
    <col min="32" max="32" width="13.44140625" customWidth="1"/>
    <col min="33" max="33" width="20.6640625" customWidth="1"/>
  </cols>
  <sheetData>
    <row r="1" spans="1:33">
      <c r="C1" s="1" t="s">
        <v>43</v>
      </c>
      <c r="D1" s="1" t="s">
        <v>44</v>
      </c>
      <c r="E1" s="1" t="s">
        <v>45</v>
      </c>
      <c r="F1" s="1" t="s">
        <v>46</v>
      </c>
    </row>
    <row r="2" spans="1:33">
      <c r="C2" s="148">
        <v>283</v>
      </c>
      <c r="D2" s="148">
        <v>83</v>
      </c>
      <c r="E2" s="148">
        <v>2.5</v>
      </c>
      <c r="F2" s="149">
        <f>(C2+D2)*2*E2*440/9800</f>
        <v>82.163265306122454</v>
      </c>
    </row>
    <row r="3" spans="1:33">
      <c r="C3" s="1">
        <v>295</v>
      </c>
      <c r="D3" s="1">
        <v>145</v>
      </c>
      <c r="E3" s="1">
        <v>2</v>
      </c>
      <c r="F3" s="149">
        <f>(C3+D3)*2*E3*440/9800</f>
        <v>79.020408163265301</v>
      </c>
    </row>
    <row r="4" spans="1:33" s="70" customFormat="1" ht="19.5" customHeight="1">
      <c r="A4" s="291" t="s">
        <v>47</v>
      </c>
      <c r="B4" s="289" t="s">
        <v>903</v>
      </c>
      <c r="C4" s="260" t="s">
        <v>2</v>
      </c>
      <c r="D4" s="261" t="s">
        <v>48</v>
      </c>
      <c r="E4" s="260" t="s">
        <v>3</v>
      </c>
      <c r="F4" s="261" t="s">
        <v>4</v>
      </c>
      <c r="G4" s="260" t="s">
        <v>5</v>
      </c>
      <c r="H4" s="293" t="s">
        <v>6</v>
      </c>
      <c r="I4" s="260" t="s">
        <v>7</v>
      </c>
      <c r="J4" s="264" t="s">
        <v>8</v>
      </c>
      <c r="K4" s="257" t="s">
        <v>9</v>
      </c>
      <c r="L4" s="257"/>
      <c r="M4" s="257"/>
      <c r="N4" s="258" t="s">
        <v>10</v>
      </c>
      <c r="O4" s="258"/>
      <c r="P4" s="259" t="s">
        <v>136</v>
      </c>
      <c r="Q4" s="259"/>
      <c r="R4" s="259"/>
      <c r="S4" s="258" t="s">
        <v>12</v>
      </c>
      <c r="T4" s="258" t="s">
        <v>13</v>
      </c>
      <c r="U4" s="258"/>
      <c r="V4" s="258"/>
      <c r="W4" s="258"/>
      <c r="X4" s="258"/>
      <c r="Y4" s="258"/>
      <c r="Z4" s="258" t="s">
        <v>14</v>
      </c>
      <c r="AA4" s="292" t="s">
        <v>15</v>
      </c>
      <c r="AB4" s="271" t="s">
        <v>52</v>
      </c>
      <c r="AC4" s="288" t="s">
        <v>137</v>
      </c>
      <c r="AD4" s="288" t="s">
        <v>53</v>
      </c>
      <c r="AE4" s="287" t="s">
        <v>54</v>
      </c>
      <c r="AF4" s="287"/>
      <c r="AG4" s="287"/>
    </row>
    <row r="5" spans="1:33" s="70" customFormat="1" ht="21" customHeight="1">
      <c r="A5" s="290"/>
      <c r="B5" s="290"/>
      <c r="C5" s="260"/>
      <c r="D5" s="262"/>
      <c r="E5" s="260"/>
      <c r="F5" s="262"/>
      <c r="G5" s="260"/>
      <c r="H5" s="293"/>
      <c r="I5" s="260"/>
      <c r="J5" s="265"/>
      <c r="K5" s="160" t="s">
        <v>17</v>
      </c>
      <c r="L5" s="160" t="s">
        <v>18</v>
      </c>
      <c r="M5" s="160" t="s">
        <v>19</v>
      </c>
      <c r="N5" s="161" t="s">
        <v>20</v>
      </c>
      <c r="O5" s="161" t="s">
        <v>21</v>
      </c>
      <c r="P5" s="162" t="s">
        <v>22</v>
      </c>
      <c r="Q5" s="162" t="s">
        <v>23</v>
      </c>
      <c r="R5" s="162" t="s">
        <v>21</v>
      </c>
      <c r="S5" s="258"/>
      <c r="T5" s="172" t="s">
        <v>24</v>
      </c>
      <c r="U5" s="227" t="s">
        <v>885</v>
      </c>
      <c r="V5" s="161" t="s">
        <v>25</v>
      </c>
      <c r="W5" s="161" t="s">
        <v>26</v>
      </c>
      <c r="X5" s="173" t="s">
        <v>27</v>
      </c>
      <c r="Y5" s="174" t="s">
        <v>28</v>
      </c>
      <c r="Z5" s="258"/>
      <c r="AA5" s="292"/>
      <c r="AB5" s="271"/>
      <c r="AC5" s="288"/>
      <c r="AD5" s="288"/>
      <c r="AE5" s="119" t="s">
        <v>2</v>
      </c>
      <c r="AF5" s="119" t="s">
        <v>48</v>
      </c>
      <c r="AG5" s="119" t="s">
        <v>3</v>
      </c>
    </row>
    <row r="6" spans="1:33" s="144" customFormat="1" ht="25.5" customHeight="1">
      <c r="A6" s="267">
        <v>66</v>
      </c>
      <c r="B6" s="207">
        <v>45730</v>
      </c>
      <c r="C6" s="151" t="s">
        <v>891</v>
      </c>
      <c r="D6" s="228"/>
      <c r="E6" s="228" t="s">
        <v>892</v>
      </c>
      <c r="F6" s="151"/>
      <c r="G6" s="229" t="s">
        <v>891</v>
      </c>
      <c r="H6" s="255" t="s">
        <v>892</v>
      </c>
      <c r="I6" s="152">
        <v>1</v>
      </c>
      <c r="J6" s="206" t="s">
        <v>864</v>
      </c>
      <c r="K6" s="163"/>
      <c r="L6" s="163"/>
      <c r="M6" s="163">
        <v>3</v>
      </c>
      <c r="N6" s="205">
        <v>4.87</v>
      </c>
      <c r="O6" s="164">
        <v>2.35</v>
      </c>
      <c r="P6" s="165">
        <v>0.68779999999999997</v>
      </c>
      <c r="Q6" s="191"/>
      <c r="R6" s="175">
        <f>P6-Q6</f>
        <v>0.68779999999999997</v>
      </c>
      <c r="S6" s="164">
        <f>N6*P6-O6*R6</f>
        <v>1.7332559999999999</v>
      </c>
      <c r="T6" s="222" t="s">
        <v>856</v>
      </c>
      <c r="U6" s="222" t="s">
        <v>886</v>
      </c>
      <c r="V6" s="177" t="s">
        <v>853</v>
      </c>
      <c r="W6" s="178">
        <f>VLOOKUP(V6,冲压工序费!B:C,2,0)</f>
        <v>0.05</v>
      </c>
      <c r="X6" s="179">
        <v>1</v>
      </c>
      <c r="Y6" s="178">
        <f>W6/X6</f>
        <v>0.05</v>
      </c>
      <c r="Z6" s="270">
        <v>1.1200000000000001</v>
      </c>
      <c r="AA6" s="183">
        <f>(S6+Y13)*Z6+S9*1.03</f>
        <v>2.0756467200000004</v>
      </c>
      <c r="AB6" s="184"/>
      <c r="AC6" s="190"/>
      <c r="AD6" s="184"/>
      <c r="AE6" s="151" t="s">
        <v>893</v>
      </c>
      <c r="AF6" s="151"/>
      <c r="AG6" s="151" t="s">
        <v>894</v>
      </c>
    </row>
    <row r="7" spans="1:33" s="144" customFormat="1" ht="25.5" customHeight="1">
      <c r="A7" s="268"/>
      <c r="B7" s="153"/>
      <c r="C7" s="154"/>
      <c r="D7" s="153"/>
      <c r="E7" s="154"/>
      <c r="F7" s="154"/>
      <c r="G7" s="151"/>
      <c r="H7" s="155"/>
      <c r="I7" s="152"/>
      <c r="J7" s="155"/>
      <c r="K7" s="163"/>
      <c r="L7" s="163"/>
      <c r="M7" s="163"/>
      <c r="N7" s="164"/>
      <c r="O7" s="164"/>
      <c r="P7" s="165"/>
      <c r="Q7" s="166"/>
      <c r="R7" s="175"/>
      <c r="S7" s="164"/>
      <c r="T7" s="222" t="s">
        <v>854</v>
      </c>
      <c r="U7" s="222">
        <v>1</v>
      </c>
      <c r="V7" s="177" t="s">
        <v>855</v>
      </c>
      <c r="W7" s="178">
        <f>VLOOKUP(V7,冲压工序费!B:C,2,0)</f>
        <v>0.04</v>
      </c>
      <c r="X7" s="179">
        <v>1</v>
      </c>
      <c r="Y7" s="178">
        <f t="shared" ref="Y7:Y8" si="0">W7/X7</f>
        <v>0.04</v>
      </c>
      <c r="Z7" s="270"/>
      <c r="AA7" s="185"/>
      <c r="AB7" s="189"/>
      <c r="AC7" s="221"/>
      <c r="AD7" s="189"/>
      <c r="AE7" s="189"/>
      <c r="AF7" s="189"/>
      <c r="AG7" s="189"/>
    </row>
    <row r="8" spans="1:33" s="144" customFormat="1" ht="20.100000000000001" customHeight="1">
      <c r="A8" s="268"/>
      <c r="B8" s="153"/>
      <c r="C8" s="154"/>
      <c r="D8" s="153"/>
      <c r="E8" s="154"/>
      <c r="F8" s="154"/>
      <c r="G8" s="155"/>
      <c r="H8" s="155"/>
      <c r="I8" s="3"/>
      <c r="J8" s="159"/>
      <c r="K8" s="167"/>
      <c r="L8" s="167"/>
      <c r="M8" s="167"/>
      <c r="N8" s="168"/>
      <c r="O8" s="168"/>
      <c r="P8" s="169"/>
      <c r="Q8" s="169"/>
      <c r="R8" s="169"/>
      <c r="S8" s="168"/>
      <c r="T8" s="222" t="s">
        <v>848</v>
      </c>
      <c r="U8" s="222">
        <v>1</v>
      </c>
      <c r="V8" s="177" t="s">
        <v>867</v>
      </c>
      <c r="W8" s="178">
        <f>VLOOKUP(V8,冲压工序费!B:C,2,0)</f>
        <v>0.03</v>
      </c>
      <c r="X8" s="180">
        <v>1</v>
      </c>
      <c r="Y8" s="178">
        <f t="shared" si="0"/>
        <v>0.03</v>
      </c>
      <c r="Z8" s="270"/>
      <c r="AA8" s="185"/>
      <c r="AB8" s="186"/>
      <c r="AC8" s="186"/>
      <c r="AD8" s="186"/>
      <c r="AE8" s="186"/>
      <c r="AF8" s="186"/>
      <c r="AG8" s="186"/>
    </row>
    <row r="9" spans="1:33" s="144" customFormat="1" ht="20.100000000000001" customHeight="1">
      <c r="A9" s="268"/>
      <c r="B9" s="153"/>
      <c r="C9" s="154"/>
      <c r="D9" s="153"/>
      <c r="E9" s="154"/>
      <c r="F9" s="154"/>
      <c r="G9" s="156"/>
      <c r="H9" s="156"/>
      <c r="I9" s="152"/>
      <c r="J9" s="170"/>
      <c r="K9" s="163"/>
      <c r="L9" s="163"/>
      <c r="M9" s="163"/>
      <c r="N9" s="164"/>
      <c r="O9" s="164"/>
      <c r="P9" s="165"/>
      <c r="Q9" s="171"/>
      <c r="R9" s="175"/>
      <c r="S9" s="164">
        <f>I9*N9</f>
        <v>0</v>
      </c>
      <c r="T9" s="222"/>
      <c r="U9" s="222"/>
      <c r="V9" s="177"/>
      <c r="W9" s="178"/>
      <c r="X9" s="180"/>
      <c r="Y9" s="178"/>
      <c r="Z9" s="270"/>
      <c r="AA9" s="185"/>
      <c r="AB9" s="186"/>
      <c r="AC9" s="186"/>
      <c r="AD9" s="186"/>
      <c r="AE9" s="186"/>
      <c r="AF9" s="186"/>
      <c r="AG9" s="186"/>
    </row>
    <row r="10" spans="1:33" s="144" customFormat="1" ht="20.100000000000001" customHeight="1">
      <c r="A10" s="268"/>
      <c r="B10" s="153"/>
      <c r="C10" s="154"/>
      <c r="D10" s="153"/>
      <c r="E10" s="154"/>
      <c r="F10" s="154"/>
      <c r="G10" s="156"/>
      <c r="H10" s="156"/>
      <c r="I10" s="152"/>
      <c r="J10" s="170"/>
      <c r="K10" s="163"/>
      <c r="L10" s="163"/>
      <c r="M10" s="163"/>
      <c r="N10" s="164"/>
      <c r="O10" s="164"/>
      <c r="P10" s="165"/>
      <c r="Q10" s="171"/>
      <c r="R10" s="175"/>
      <c r="S10" s="164"/>
      <c r="T10" s="222"/>
      <c r="U10" s="222"/>
      <c r="V10" s="177"/>
      <c r="W10" s="178"/>
      <c r="X10" s="180"/>
      <c r="Y10" s="178"/>
      <c r="Z10" s="270"/>
      <c r="AA10" s="185"/>
      <c r="AB10" s="186"/>
      <c r="AC10" s="186"/>
      <c r="AD10" s="186"/>
      <c r="AE10" s="186"/>
      <c r="AF10" s="186"/>
      <c r="AG10" s="186"/>
    </row>
    <row r="11" spans="1:33" s="144" customFormat="1" ht="20.100000000000001" customHeight="1">
      <c r="A11" s="268"/>
      <c r="B11" s="153"/>
      <c r="C11" s="154"/>
      <c r="D11" s="153"/>
      <c r="E11" s="154"/>
      <c r="F11" s="154"/>
      <c r="G11" s="156"/>
      <c r="H11" s="156"/>
      <c r="I11" s="152"/>
      <c r="J11" s="170"/>
      <c r="K11" s="163"/>
      <c r="L11" s="163"/>
      <c r="M11" s="163"/>
      <c r="N11" s="164"/>
      <c r="O11" s="164"/>
      <c r="P11" s="165"/>
      <c r="Q11" s="171"/>
      <c r="R11" s="175"/>
      <c r="S11" s="164"/>
      <c r="T11" s="224"/>
      <c r="U11" s="222"/>
      <c r="V11" s="177"/>
      <c r="W11" s="178"/>
      <c r="X11" s="180"/>
      <c r="Y11" s="178"/>
      <c r="Z11" s="270"/>
      <c r="AA11" s="185"/>
      <c r="AB11" s="186"/>
      <c r="AC11" s="186"/>
      <c r="AD11" s="186"/>
      <c r="AE11" s="186"/>
      <c r="AF11" s="186"/>
      <c r="AG11" s="186"/>
    </row>
    <row r="12" spans="1:33" s="144" customFormat="1" ht="20.100000000000001" customHeight="1">
      <c r="A12" s="268"/>
      <c r="B12" s="153"/>
      <c r="C12" s="154"/>
      <c r="D12" s="153"/>
      <c r="E12" s="154"/>
      <c r="F12" s="154"/>
      <c r="G12" s="156"/>
      <c r="H12" s="156"/>
      <c r="I12" s="152"/>
      <c r="J12" s="170"/>
      <c r="K12" s="163"/>
      <c r="L12" s="163"/>
      <c r="M12" s="163"/>
      <c r="N12" s="164"/>
      <c r="O12" s="164"/>
      <c r="P12" s="165"/>
      <c r="Q12" s="171"/>
      <c r="R12" s="175"/>
      <c r="S12" s="164"/>
      <c r="T12" s="223"/>
      <c r="U12" s="226"/>
      <c r="V12" s="177"/>
      <c r="W12" s="178"/>
      <c r="X12" s="180"/>
      <c r="Y12" s="178"/>
      <c r="Z12" s="270"/>
      <c r="AA12" s="185"/>
      <c r="AB12" s="186"/>
      <c r="AC12" s="186"/>
      <c r="AD12" s="186"/>
      <c r="AE12" s="186"/>
      <c r="AF12" s="186"/>
      <c r="AG12" s="186"/>
    </row>
    <row r="13" spans="1:33" s="144" customFormat="1" ht="20.100000000000001" customHeight="1">
      <c r="A13" s="269"/>
      <c r="B13" s="157"/>
      <c r="C13" s="158"/>
      <c r="D13" s="157"/>
      <c r="E13" s="158"/>
      <c r="F13" s="158"/>
      <c r="G13" s="159" t="s">
        <v>38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68">
        <f>SUM(S6:S12)</f>
        <v>1.7332559999999999</v>
      </c>
      <c r="T13" s="266" t="s">
        <v>39</v>
      </c>
      <c r="U13" s="266"/>
      <c r="V13" s="266"/>
      <c r="W13" s="266"/>
      <c r="X13" s="266"/>
      <c r="Y13" s="181">
        <f>SUM(Y6:Y12)</f>
        <v>0.12</v>
      </c>
      <c r="Z13" s="270"/>
      <c r="AA13" s="187"/>
      <c r="AB13" s="188"/>
      <c r="AC13" s="188"/>
      <c r="AD13" s="188"/>
      <c r="AE13" s="188"/>
      <c r="AF13" s="188"/>
      <c r="AG13" s="188"/>
    </row>
    <row r="14" spans="1:33" s="144" customFormat="1" ht="25.5" customHeight="1">
      <c r="A14" s="267">
        <v>66</v>
      </c>
      <c r="B14" s="207">
        <v>45730</v>
      </c>
      <c r="C14" s="151" t="s">
        <v>849</v>
      </c>
      <c r="D14" s="150"/>
      <c r="E14" s="206" t="s">
        <v>850</v>
      </c>
      <c r="F14" s="151"/>
      <c r="G14" s="151" t="s">
        <v>849</v>
      </c>
      <c r="H14" s="206" t="s">
        <v>850</v>
      </c>
      <c r="I14" s="152">
        <v>1</v>
      </c>
      <c r="J14" s="206" t="s">
        <v>852</v>
      </c>
      <c r="K14" s="163"/>
      <c r="L14" s="163"/>
      <c r="M14" s="163">
        <v>4</v>
      </c>
      <c r="N14" s="164">
        <v>4.9000000000000004</v>
      </c>
      <c r="O14" s="164">
        <v>2.35</v>
      </c>
      <c r="P14" s="165">
        <v>0.38440000000000002</v>
      </c>
      <c r="Q14" s="171">
        <v>0.25750000000000001</v>
      </c>
      <c r="R14" s="175">
        <f>P14-Q14</f>
        <v>0.12690000000000001</v>
      </c>
      <c r="S14" s="164">
        <f>N14*P14-O14*R14</f>
        <v>1.585345</v>
      </c>
      <c r="T14" s="176" t="s">
        <v>32</v>
      </c>
      <c r="U14" s="176">
        <v>1</v>
      </c>
      <c r="V14" s="177" t="s">
        <v>851</v>
      </c>
      <c r="W14" s="178">
        <f>VLOOKUP(V14,冲压工序费!B:C,2,0)</f>
        <v>7.4999999999999997E-2</v>
      </c>
      <c r="X14" s="179">
        <v>1</v>
      </c>
      <c r="Y14" s="178">
        <f>W14/X14</f>
        <v>7.4999999999999997E-2</v>
      </c>
      <c r="Z14" s="270">
        <v>1.1200000000000001</v>
      </c>
      <c r="AA14" s="183">
        <f>(S14+Y20)*Z14+S17*1.03</f>
        <v>2.1339864000000004</v>
      </c>
      <c r="AB14" s="184"/>
      <c r="AC14" s="190"/>
      <c r="AD14" s="184"/>
      <c r="AE14" s="184"/>
      <c r="AF14" s="184"/>
      <c r="AG14" s="184"/>
    </row>
    <row r="15" spans="1:33" s="144" customFormat="1" ht="25.5" customHeight="1">
      <c r="A15" s="268"/>
      <c r="B15" s="153"/>
      <c r="C15" s="154"/>
      <c r="D15" s="153"/>
      <c r="E15" s="154"/>
      <c r="F15" s="154"/>
      <c r="G15" s="151"/>
      <c r="H15" s="155"/>
      <c r="I15" s="152"/>
      <c r="J15" s="155"/>
      <c r="K15" s="163"/>
      <c r="L15" s="163"/>
      <c r="M15" s="163"/>
      <c r="N15" s="164"/>
      <c r="O15" s="164"/>
      <c r="P15" s="165"/>
      <c r="Q15" s="171"/>
      <c r="R15" s="175"/>
      <c r="S15" s="164"/>
      <c r="T15" s="176" t="s">
        <v>848</v>
      </c>
      <c r="U15" s="176">
        <v>1</v>
      </c>
      <c r="V15" s="177" t="s">
        <v>855</v>
      </c>
      <c r="W15" s="178">
        <f>VLOOKUP(V15,冲压工序费!B:C,2,0)</f>
        <v>0.04</v>
      </c>
      <c r="X15" s="179">
        <v>1</v>
      </c>
      <c r="Y15" s="178">
        <f t="shared" ref="Y15:Y18" si="1">W15/X15</f>
        <v>0.04</v>
      </c>
      <c r="Z15" s="270"/>
      <c r="AA15" s="185"/>
      <c r="AB15" s="189"/>
      <c r="AC15" s="221"/>
      <c r="AD15" s="189"/>
      <c r="AE15" s="189"/>
      <c r="AF15" s="189"/>
      <c r="AG15" s="189"/>
    </row>
    <row r="16" spans="1:33" s="144" customFormat="1" ht="20.100000000000001" customHeight="1">
      <c r="A16" s="268"/>
      <c r="B16" s="153"/>
      <c r="C16" s="154"/>
      <c r="D16" s="153"/>
      <c r="E16" s="154"/>
      <c r="F16" s="154"/>
      <c r="G16" s="155"/>
      <c r="H16" s="155"/>
      <c r="I16" s="3"/>
      <c r="J16" s="159"/>
      <c r="K16" s="167"/>
      <c r="L16" s="167"/>
      <c r="M16" s="167"/>
      <c r="N16" s="168"/>
      <c r="O16" s="168"/>
      <c r="P16" s="169"/>
      <c r="Q16" s="169"/>
      <c r="R16" s="169"/>
      <c r="S16" s="168"/>
      <c r="T16" s="222" t="s">
        <v>854</v>
      </c>
      <c r="U16" s="222">
        <v>1</v>
      </c>
      <c r="V16" s="177" t="s">
        <v>853</v>
      </c>
      <c r="W16" s="178">
        <f>VLOOKUP(V16,冲压工序费!B:C,2,0)</f>
        <v>0.05</v>
      </c>
      <c r="X16" s="180">
        <v>2</v>
      </c>
      <c r="Y16" s="178">
        <f t="shared" si="1"/>
        <v>2.5000000000000001E-2</v>
      </c>
      <c r="Z16" s="270"/>
      <c r="AA16" s="185"/>
      <c r="AB16" s="186"/>
      <c r="AC16" s="186"/>
      <c r="AD16" s="186"/>
      <c r="AE16" s="186"/>
      <c r="AF16" s="186"/>
      <c r="AG16" s="186"/>
    </row>
    <row r="17" spans="1:33" s="144" customFormat="1" ht="20.100000000000001" customHeight="1">
      <c r="A17" s="268"/>
      <c r="B17" s="153"/>
      <c r="C17" s="154"/>
      <c r="D17" s="153"/>
      <c r="E17" s="154"/>
      <c r="F17" s="154"/>
      <c r="G17" s="156"/>
      <c r="H17" s="156"/>
      <c r="I17" s="152"/>
      <c r="J17" s="170"/>
      <c r="K17" s="163"/>
      <c r="L17" s="163"/>
      <c r="M17" s="163"/>
      <c r="N17" s="164"/>
      <c r="O17" s="164"/>
      <c r="P17" s="165"/>
      <c r="Q17" s="171"/>
      <c r="R17" s="175"/>
      <c r="S17" s="164">
        <f>I17*N17</f>
        <v>0</v>
      </c>
      <c r="T17" s="222" t="s">
        <v>847</v>
      </c>
      <c r="U17" s="222">
        <v>1</v>
      </c>
      <c r="V17" s="177" t="s">
        <v>846</v>
      </c>
      <c r="W17" s="178">
        <f>VLOOKUP(V17,冲压工序费!B:C,2,0)</f>
        <v>0.18</v>
      </c>
      <c r="X17" s="180">
        <v>2</v>
      </c>
      <c r="Y17" s="178">
        <f t="shared" si="1"/>
        <v>0.09</v>
      </c>
      <c r="Z17" s="270"/>
      <c r="AA17" s="185"/>
      <c r="AB17" s="186"/>
      <c r="AC17" s="186"/>
      <c r="AD17" s="186"/>
      <c r="AE17" s="186"/>
      <c r="AF17" s="186"/>
      <c r="AG17" s="186"/>
    </row>
    <row r="18" spans="1:33" s="144" customFormat="1" ht="20.100000000000001" customHeight="1">
      <c r="A18" s="268"/>
      <c r="B18" s="153"/>
      <c r="C18" s="154"/>
      <c r="D18" s="153"/>
      <c r="E18" s="154"/>
      <c r="F18" s="154"/>
      <c r="G18" s="156"/>
      <c r="H18" s="156"/>
      <c r="I18" s="152"/>
      <c r="J18" s="170"/>
      <c r="K18" s="163"/>
      <c r="L18" s="163"/>
      <c r="M18" s="163"/>
      <c r="N18" s="164"/>
      <c r="O18" s="164"/>
      <c r="P18" s="165"/>
      <c r="Q18" s="171"/>
      <c r="R18" s="175"/>
      <c r="S18" s="164"/>
      <c r="T18" s="222" t="s">
        <v>848</v>
      </c>
      <c r="U18" s="222"/>
      <c r="V18" s="177" t="s">
        <v>846</v>
      </c>
      <c r="W18" s="178">
        <f>VLOOKUP(V18,冲压工序费!B:C,2,0)</f>
        <v>0.18</v>
      </c>
      <c r="X18" s="180">
        <v>2</v>
      </c>
      <c r="Y18" s="178">
        <f t="shared" si="1"/>
        <v>0.09</v>
      </c>
      <c r="Z18" s="270"/>
      <c r="AA18" s="185"/>
      <c r="AB18" s="186"/>
      <c r="AC18" s="186"/>
      <c r="AD18" s="186"/>
      <c r="AE18" s="186"/>
      <c r="AF18" s="186"/>
      <c r="AG18" s="186"/>
    </row>
    <row r="19" spans="1:33" s="144" customFormat="1" ht="20.100000000000001" customHeight="1">
      <c r="A19" s="268"/>
      <c r="B19" s="153"/>
      <c r="C19" s="154"/>
      <c r="D19" s="153"/>
      <c r="E19" s="154"/>
      <c r="F19" s="154"/>
      <c r="G19" s="156"/>
      <c r="H19" s="156"/>
      <c r="I19" s="152"/>
      <c r="J19" s="170"/>
      <c r="K19" s="163"/>
      <c r="L19" s="163"/>
      <c r="M19" s="163"/>
      <c r="N19" s="164"/>
      <c r="O19" s="164"/>
      <c r="P19" s="165"/>
      <c r="Q19" s="171"/>
      <c r="R19" s="175"/>
      <c r="S19" s="164"/>
      <c r="T19" s="176"/>
      <c r="U19" s="176"/>
      <c r="V19" s="177"/>
      <c r="W19" s="178"/>
      <c r="X19" s="180"/>
      <c r="Y19" s="178"/>
      <c r="Z19" s="270"/>
      <c r="AA19" s="185"/>
      <c r="AB19" s="186"/>
      <c r="AC19" s="186"/>
      <c r="AD19" s="186"/>
      <c r="AE19" s="186"/>
      <c r="AF19" s="186"/>
      <c r="AG19" s="186"/>
    </row>
    <row r="20" spans="1:33" s="144" customFormat="1" ht="20.100000000000001" customHeight="1">
      <c r="A20" s="269"/>
      <c r="B20" s="157"/>
      <c r="C20" s="158"/>
      <c r="D20" s="157"/>
      <c r="E20" s="158"/>
      <c r="F20" s="158"/>
      <c r="G20" s="159" t="s">
        <v>38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68">
        <f>SUM(S14:S19)</f>
        <v>1.585345</v>
      </c>
      <c r="T20" s="266" t="s">
        <v>39</v>
      </c>
      <c r="U20" s="266"/>
      <c r="V20" s="266"/>
      <c r="W20" s="266"/>
      <c r="X20" s="266"/>
      <c r="Y20" s="181">
        <f>SUM(Y14:Y19)</f>
        <v>0.31999999999999995</v>
      </c>
      <c r="Z20" s="270"/>
      <c r="AA20" s="187"/>
      <c r="AB20" s="188"/>
      <c r="AC20" s="188"/>
      <c r="AD20" s="188"/>
      <c r="AE20" s="188"/>
      <c r="AF20" s="188"/>
      <c r="AG20" s="188"/>
    </row>
    <row r="21" spans="1:33" s="144" customFormat="1" ht="25.5" customHeight="1">
      <c r="A21" s="267">
        <v>66</v>
      </c>
      <c r="B21" s="207">
        <v>45730</v>
      </c>
      <c r="C21" s="151" t="s">
        <v>76</v>
      </c>
      <c r="D21" s="150"/>
      <c r="E21" s="206" t="s">
        <v>148</v>
      </c>
      <c r="F21" s="151"/>
      <c r="G21" s="151" t="s">
        <v>76</v>
      </c>
      <c r="H21" s="206" t="s">
        <v>148</v>
      </c>
      <c r="I21" s="152">
        <v>1</v>
      </c>
      <c r="J21" s="206" t="s">
        <v>852</v>
      </c>
      <c r="K21" s="163"/>
      <c r="L21" s="163"/>
      <c r="M21" s="163">
        <v>3</v>
      </c>
      <c r="N21" s="164">
        <v>4.9000000000000004</v>
      </c>
      <c r="O21" s="164">
        <v>2.35</v>
      </c>
      <c r="P21" s="165">
        <f>0.977-0.04</f>
        <v>0.93699999999999994</v>
      </c>
      <c r="Q21" s="171">
        <v>0.58699999999999997</v>
      </c>
      <c r="R21" s="175">
        <f>P21-Q21</f>
        <v>0.35</v>
      </c>
      <c r="S21" s="164">
        <f>N21*P21-O21*R21</f>
        <v>3.7688000000000006</v>
      </c>
      <c r="T21" s="224" t="s">
        <v>856</v>
      </c>
      <c r="U21" s="222">
        <v>1</v>
      </c>
      <c r="V21" s="177" t="s">
        <v>846</v>
      </c>
      <c r="W21" s="178">
        <f>VLOOKUP(V21,冲压工序费!B:C,2,0)</f>
        <v>0.18</v>
      </c>
      <c r="X21" s="179">
        <v>1</v>
      </c>
      <c r="Y21" s="178">
        <f>W21/X21</f>
        <v>0.18</v>
      </c>
      <c r="Z21" s="270">
        <v>1.1200000000000001</v>
      </c>
      <c r="AA21" s="183">
        <f>(S21+Y30)*Z21+S24*1.03</f>
        <v>5.3578560000000008</v>
      </c>
      <c r="AB21" s="184"/>
      <c r="AC21" s="190"/>
      <c r="AD21" s="184"/>
      <c r="AE21" s="184"/>
      <c r="AF21" s="184"/>
      <c r="AG21" s="184"/>
    </row>
    <row r="22" spans="1:33" s="144" customFormat="1" ht="25.5" customHeight="1">
      <c r="A22" s="268"/>
      <c r="B22" s="153"/>
      <c r="C22" s="154"/>
      <c r="D22" s="153"/>
      <c r="E22" s="154"/>
      <c r="F22" s="154"/>
      <c r="G22" s="151" t="s">
        <v>860</v>
      </c>
      <c r="H22" s="206" t="s">
        <v>861</v>
      </c>
      <c r="I22" s="152">
        <v>1</v>
      </c>
      <c r="J22" s="206" t="s">
        <v>862</v>
      </c>
      <c r="K22" s="163"/>
      <c r="L22" s="163"/>
      <c r="M22" s="163">
        <v>4</v>
      </c>
      <c r="N22" s="164">
        <v>4.5</v>
      </c>
      <c r="O22" s="164">
        <v>2.35</v>
      </c>
      <c r="P22" s="165">
        <v>0.04</v>
      </c>
      <c r="Q22" s="171">
        <v>3.5999999999999997E-2</v>
      </c>
      <c r="R22" s="175">
        <f>P22-Q22</f>
        <v>4.0000000000000036E-3</v>
      </c>
      <c r="S22" s="164">
        <f>N22*P22-O22*R22</f>
        <v>0.17059999999999997</v>
      </c>
      <c r="T22" s="224" t="s">
        <v>854</v>
      </c>
      <c r="U22" s="222">
        <v>1</v>
      </c>
      <c r="V22" s="177" t="s">
        <v>846</v>
      </c>
      <c r="W22" s="178">
        <f>VLOOKUP(V22,冲压工序费!B:C,2,0)</f>
        <v>0.18</v>
      </c>
      <c r="X22" s="179">
        <v>1</v>
      </c>
      <c r="Y22" s="178">
        <f t="shared" ref="Y22:Y25" si="2">W22/X22</f>
        <v>0.18</v>
      </c>
      <c r="Z22" s="270"/>
      <c r="AA22" s="185"/>
      <c r="AB22" s="189"/>
      <c r="AC22" s="221"/>
      <c r="AD22" s="189"/>
      <c r="AE22" s="189"/>
      <c r="AF22" s="189"/>
      <c r="AG22" s="189"/>
    </row>
    <row r="23" spans="1:33" s="144" customFormat="1" ht="20.100000000000001" customHeight="1">
      <c r="A23" s="268"/>
      <c r="B23" s="153"/>
      <c r="C23" s="154"/>
      <c r="D23" s="153"/>
      <c r="E23" s="154"/>
      <c r="F23" s="154"/>
      <c r="G23" s="155"/>
      <c r="H23" s="155"/>
      <c r="I23" s="3"/>
      <c r="J23" s="159"/>
      <c r="K23" s="167"/>
      <c r="L23" s="167"/>
      <c r="M23" s="167"/>
      <c r="N23" s="168"/>
      <c r="O23" s="168"/>
      <c r="P23" s="169"/>
      <c r="Q23" s="169"/>
      <c r="R23" s="169"/>
      <c r="S23" s="168"/>
      <c r="T23" s="224" t="s">
        <v>847</v>
      </c>
      <c r="U23" s="222">
        <v>1</v>
      </c>
      <c r="V23" s="177" t="s">
        <v>846</v>
      </c>
      <c r="W23" s="178">
        <f>VLOOKUP(V23,冲压工序费!B:C,2,0)</f>
        <v>0.18</v>
      </c>
      <c r="X23" s="179">
        <v>1</v>
      </c>
      <c r="Y23" s="178">
        <f t="shared" si="2"/>
        <v>0.18</v>
      </c>
      <c r="Z23" s="270"/>
      <c r="AA23" s="185"/>
      <c r="AB23" s="186"/>
      <c r="AC23" s="186"/>
      <c r="AD23" s="186"/>
      <c r="AE23" s="186"/>
      <c r="AF23" s="186"/>
      <c r="AG23" s="186"/>
    </row>
    <row r="24" spans="1:33" s="144" customFormat="1" ht="20.100000000000001" customHeight="1">
      <c r="A24" s="268"/>
      <c r="B24" s="153"/>
      <c r="C24" s="154"/>
      <c r="D24" s="153"/>
      <c r="E24" s="154"/>
      <c r="F24" s="154"/>
      <c r="G24" s="156"/>
      <c r="H24" s="156"/>
      <c r="I24" s="152"/>
      <c r="J24" s="170"/>
      <c r="K24" s="163"/>
      <c r="L24" s="163"/>
      <c r="M24" s="163"/>
      <c r="N24" s="164"/>
      <c r="O24" s="164"/>
      <c r="P24" s="165"/>
      <c r="Q24" s="171"/>
      <c r="R24" s="175"/>
      <c r="S24" s="164">
        <f>I24*N24</f>
        <v>0</v>
      </c>
      <c r="T24" s="224" t="s">
        <v>848</v>
      </c>
      <c r="U24" s="222">
        <v>1</v>
      </c>
      <c r="V24" s="177" t="s">
        <v>846</v>
      </c>
      <c r="W24" s="178">
        <f>VLOOKUP(V24,冲压工序费!B:C,2,0)</f>
        <v>0.18</v>
      </c>
      <c r="X24" s="179">
        <v>1</v>
      </c>
      <c r="Y24" s="178">
        <f t="shared" si="2"/>
        <v>0.18</v>
      </c>
      <c r="Z24" s="270"/>
      <c r="AA24" s="185"/>
      <c r="AB24" s="186"/>
      <c r="AC24" s="186"/>
      <c r="AD24" s="186"/>
      <c r="AE24" s="186"/>
      <c r="AF24" s="186"/>
      <c r="AG24" s="186"/>
    </row>
    <row r="25" spans="1:33" s="144" customFormat="1" ht="20.100000000000001" customHeight="1">
      <c r="A25" s="268"/>
      <c r="B25" s="153"/>
      <c r="C25" s="154"/>
      <c r="D25" s="153"/>
      <c r="E25" s="154"/>
      <c r="F25" s="154"/>
      <c r="G25" s="156"/>
      <c r="H25" s="156"/>
      <c r="I25" s="152"/>
      <c r="J25" s="170"/>
      <c r="K25" s="163"/>
      <c r="L25" s="163"/>
      <c r="M25" s="163"/>
      <c r="N25" s="164"/>
      <c r="O25" s="164"/>
      <c r="P25" s="165"/>
      <c r="Q25" s="171"/>
      <c r="R25" s="175"/>
      <c r="S25" s="164"/>
      <c r="T25" s="224" t="s">
        <v>848</v>
      </c>
      <c r="U25" s="222">
        <v>1</v>
      </c>
      <c r="V25" s="177" t="s">
        <v>846</v>
      </c>
      <c r="W25" s="178">
        <f>VLOOKUP(V25,冲压工序费!B:C,2,0)</f>
        <v>0.18</v>
      </c>
      <c r="X25" s="179">
        <v>1</v>
      </c>
      <c r="Y25" s="178">
        <f t="shared" si="2"/>
        <v>0.18</v>
      </c>
      <c r="Z25" s="270"/>
      <c r="AA25" s="185"/>
      <c r="AB25" s="186"/>
      <c r="AC25" s="186"/>
      <c r="AD25" s="186"/>
      <c r="AE25" s="186"/>
      <c r="AF25" s="186"/>
      <c r="AG25" s="186"/>
    </row>
    <row r="26" spans="1:33" s="144" customFormat="1" ht="20.100000000000001" customHeight="1">
      <c r="A26" s="268"/>
      <c r="B26" s="153"/>
      <c r="C26" s="154"/>
      <c r="D26" s="153"/>
      <c r="E26" s="154"/>
      <c r="F26" s="154"/>
      <c r="G26" s="156"/>
      <c r="H26" s="156"/>
      <c r="I26" s="152"/>
      <c r="J26" s="170"/>
      <c r="K26" s="163"/>
      <c r="L26" s="163"/>
      <c r="M26" s="163"/>
      <c r="N26" s="164"/>
      <c r="O26" s="164"/>
      <c r="P26" s="165"/>
      <c r="Q26" s="171"/>
      <c r="R26" s="175"/>
      <c r="S26" s="164"/>
      <c r="T26" s="224" t="s">
        <v>857</v>
      </c>
      <c r="U26" s="222">
        <v>1</v>
      </c>
      <c r="V26" s="177" t="s">
        <v>855</v>
      </c>
      <c r="W26" s="178">
        <f>VLOOKUP(V26,冲压工序费!B:C,2,0)</f>
        <v>0.04</v>
      </c>
      <c r="X26" s="179">
        <v>1</v>
      </c>
      <c r="Y26" s="178">
        <f t="shared" ref="Y26" si="3">W26/X26</f>
        <v>0.04</v>
      </c>
      <c r="Z26" s="270"/>
      <c r="AA26" s="185"/>
      <c r="AB26" s="186"/>
      <c r="AC26" s="186"/>
      <c r="AD26" s="186"/>
      <c r="AE26" s="186"/>
      <c r="AF26" s="186"/>
      <c r="AG26" s="186"/>
    </row>
    <row r="27" spans="1:33" s="144" customFormat="1" ht="20.100000000000001" customHeight="1">
      <c r="A27" s="268"/>
      <c r="B27" s="153"/>
      <c r="C27" s="154"/>
      <c r="D27" s="153"/>
      <c r="E27" s="154"/>
      <c r="F27" s="154"/>
      <c r="G27" s="156"/>
      <c r="H27" s="156"/>
      <c r="I27" s="152"/>
      <c r="J27" s="170"/>
      <c r="K27" s="163"/>
      <c r="L27" s="163"/>
      <c r="M27" s="163"/>
      <c r="N27" s="164"/>
      <c r="O27" s="164"/>
      <c r="P27" s="165"/>
      <c r="Q27" s="171"/>
      <c r="R27" s="175"/>
      <c r="S27" s="164"/>
      <c r="T27" s="223" t="s">
        <v>142</v>
      </c>
      <c r="U27" s="226"/>
      <c r="V27" s="177">
        <v>1.5</v>
      </c>
      <c r="W27" s="178">
        <v>0.05</v>
      </c>
      <c r="X27" s="179">
        <v>1</v>
      </c>
      <c r="Y27" s="178">
        <f>V27*W27/X27</f>
        <v>7.5000000000000011E-2</v>
      </c>
      <c r="Z27" s="270"/>
      <c r="AA27" s="185"/>
      <c r="AB27" s="186"/>
      <c r="AC27" s="186"/>
      <c r="AD27" s="186"/>
      <c r="AE27" s="186"/>
      <c r="AF27" s="186"/>
      <c r="AG27" s="186"/>
    </row>
    <row r="28" spans="1:33" s="144" customFormat="1" ht="20.100000000000001" customHeight="1">
      <c r="A28" s="268"/>
      <c r="B28" s="153"/>
      <c r="C28" s="154"/>
      <c r="D28" s="153"/>
      <c r="E28" s="154"/>
      <c r="F28" s="154"/>
      <c r="G28" s="156"/>
      <c r="H28" s="156"/>
      <c r="I28" s="152"/>
      <c r="J28" s="170"/>
      <c r="K28" s="163"/>
      <c r="L28" s="163"/>
      <c r="M28" s="163"/>
      <c r="N28" s="164"/>
      <c r="O28" s="164"/>
      <c r="P28" s="165"/>
      <c r="Q28" s="171"/>
      <c r="R28" s="175"/>
      <c r="S28" s="164"/>
      <c r="T28" s="222"/>
      <c r="U28" s="222"/>
      <c r="V28" s="177"/>
      <c r="W28" s="178"/>
      <c r="X28" s="180"/>
      <c r="Y28" s="178"/>
      <c r="Z28" s="270"/>
      <c r="AA28" s="185"/>
      <c r="AB28" s="186"/>
      <c r="AC28" s="186"/>
      <c r="AD28" s="186"/>
      <c r="AE28" s="186"/>
      <c r="AF28" s="186"/>
      <c r="AG28" s="186"/>
    </row>
    <row r="29" spans="1:33" s="144" customFormat="1" ht="20.100000000000001" customHeight="1">
      <c r="A29" s="268"/>
      <c r="B29" s="153"/>
      <c r="C29" s="154"/>
      <c r="D29" s="153"/>
      <c r="E29" s="154"/>
      <c r="F29" s="154"/>
      <c r="G29" s="156"/>
      <c r="H29" s="156"/>
      <c r="I29" s="152"/>
      <c r="J29" s="170"/>
      <c r="K29" s="163"/>
      <c r="L29" s="163"/>
      <c r="M29" s="163"/>
      <c r="N29" s="164"/>
      <c r="O29" s="164"/>
      <c r="P29" s="165"/>
      <c r="Q29" s="171"/>
      <c r="R29" s="175"/>
      <c r="S29" s="164"/>
      <c r="T29" s="176"/>
      <c r="U29" s="176"/>
      <c r="V29" s="177"/>
      <c r="W29" s="178"/>
      <c r="X29" s="180"/>
      <c r="Y29" s="178"/>
      <c r="Z29" s="270"/>
      <c r="AA29" s="185"/>
      <c r="AB29" s="186"/>
      <c r="AC29" s="186"/>
      <c r="AD29" s="186"/>
      <c r="AE29" s="186"/>
      <c r="AF29" s="186"/>
      <c r="AG29" s="186"/>
    </row>
    <row r="30" spans="1:33" s="144" customFormat="1" ht="20.100000000000001" customHeight="1">
      <c r="A30" s="269"/>
      <c r="B30" s="157"/>
      <c r="C30" s="158"/>
      <c r="D30" s="157"/>
      <c r="E30" s="158"/>
      <c r="F30" s="158"/>
      <c r="G30" s="159" t="s">
        <v>38</v>
      </c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68">
        <f>SUM(S21:S29)</f>
        <v>3.9394000000000005</v>
      </c>
      <c r="T30" s="266" t="s">
        <v>39</v>
      </c>
      <c r="U30" s="266"/>
      <c r="V30" s="266"/>
      <c r="W30" s="266"/>
      <c r="X30" s="266"/>
      <c r="Y30" s="181">
        <f>SUM(Y21:Y29)</f>
        <v>1.0149999999999999</v>
      </c>
      <c r="Z30" s="270"/>
      <c r="AA30" s="187"/>
      <c r="AB30" s="188"/>
      <c r="AC30" s="188"/>
      <c r="AD30" s="188"/>
      <c r="AE30" s="188"/>
      <c r="AF30" s="188"/>
      <c r="AG30" s="188"/>
    </row>
    <row r="31" spans="1:33" s="144" customFormat="1" ht="25.5" customHeight="1">
      <c r="A31" s="267">
        <v>66</v>
      </c>
      <c r="B31" s="207">
        <v>45730</v>
      </c>
      <c r="C31" s="151" t="s">
        <v>858</v>
      </c>
      <c r="D31" s="150"/>
      <c r="E31" s="150" t="s">
        <v>859</v>
      </c>
      <c r="F31" s="151"/>
      <c r="G31" s="151" t="s">
        <v>858</v>
      </c>
      <c r="H31" s="150" t="s">
        <v>859</v>
      </c>
      <c r="I31" s="152">
        <v>1</v>
      </c>
      <c r="J31" s="206" t="s">
        <v>864</v>
      </c>
      <c r="K31" s="163"/>
      <c r="L31" s="163"/>
      <c r="M31" s="163">
        <v>3</v>
      </c>
      <c r="N31" s="164">
        <v>4.87</v>
      </c>
      <c r="O31" s="164">
        <v>2.35</v>
      </c>
      <c r="P31" s="165">
        <v>0.32279999999999998</v>
      </c>
      <c r="Q31" s="171">
        <v>0.20599999999999999</v>
      </c>
      <c r="R31" s="175">
        <f>P31-Q31</f>
        <v>0.11679999999999999</v>
      </c>
      <c r="S31" s="164">
        <f>N31*P31-O31*R31</f>
        <v>1.2975559999999999</v>
      </c>
      <c r="T31" s="222" t="s">
        <v>856</v>
      </c>
      <c r="U31" s="222">
        <v>1</v>
      </c>
      <c r="V31" s="177" t="s">
        <v>853</v>
      </c>
      <c r="W31" s="178">
        <f>VLOOKUP(V31,冲压工序费!B:C,2,0)</f>
        <v>0.05</v>
      </c>
      <c r="X31" s="179">
        <v>1</v>
      </c>
      <c r="Y31" s="178">
        <f>W31/X31</f>
        <v>0.05</v>
      </c>
      <c r="Z31" s="281">
        <v>1.1200000000000001</v>
      </c>
      <c r="AA31" s="183">
        <f>(S31+Y38)*Z31+S34*1.03</f>
        <v>1.8340627200000001</v>
      </c>
      <c r="AB31" s="184"/>
      <c r="AC31" s="190"/>
      <c r="AD31" s="184"/>
      <c r="AE31" s="184"/>
      <c r="AF31" s="184"/>
      <c r="AG31" s="184"/>
    </row>
    <row r="32" spans="1:33" s="144" customFormat="1" ht="25.5" customHeight="1">
      <c r="A32" s="268"/>
      <c r="B32" s="153"/>
      <c r="C32" s="154"/>
      <c r="D32" s="153"/>
      <c r="E32" s="154"/>
      <c r="F32" s="154"/>
      <c r="G32" s="151"/>
      <c r="H32" s="155"/>
      <c r="I32" s="152"/>
      <c r="J32" s="155"/>
      <c r="K32" s="163"/>
      <c r="L32" s="163"/>
      <c r="M32" s="163"/>
      <c r="N32" s="164"/>
      <c r="O32" s="164"/>
      <c r="P32" s="165"/>
      <c r="Q32" s="171"/>
      <c r="R32" s="175"/>
      <c r="S32" s="164"/>
      <c r="T32" s="225" t="s">
        <v>863</v>
      </c>
      <c r="U32" s="225">
        <v>1</v>
      </c>
      <c r="V32" s="177" t="s">
        <v>145</v>
      </c>
      <c r="W32" s="178">
        <f>VLOOKUP(V32,冲压工序费!B:C,2,0)</f>
        <v>0.2</v>
      </c>
      <c r="X32" s="179">
        <v>1</v>
      </c>
      <c r="Y32" s="178">
        <f t="shared" ref="Y32:Y34" si="4">W32/X32</f>
        <v>0.2</v>
      </c>
      <c r="Z32" s="282"/>
      <c r="AA32" s="185"/>
      <c r="AB32" s="189"/>
      <c r="AC32" s="221"/>
      <c r="AD32" s="189"/>
      <c r="AE32" s="189"/>
      <c r="AF32" s="189"/>
      <c r="AG32" s="189"/>
    </row>
    <row r="33" spans="1:33" s="144" customFormat="1" ht="20.100000000000001" customHeight="1">
      <c r="A33" s="268"/>
      <c r="B33" s="153"/>
      <c r="C33" s="154"/>
      <c r="D33" s="153"/>
      <c r="E33" s="154"/>
      <c r="F33" s="154"/>
      <c r="G33" s="155"/>
      <c r="H33" s="155"/>
      <c r="I33" s="3"/>
      <c r="J33" s="159"/>
      <c r="K33" s="167"/>
      <c r="L33" s="167"/>
      <c r="M33" s="167"/>
      <c r="N33" s="168"/>
      <c r="O33" s="168"/>
      <c r="P33" s="169"/>
      <c r="Q33" s="169"/>
      <c r="R33" s="169"/>
      <c r="S33" s="168"/>
      <c r="T33" s="222" t="s">
        <v>847</v>
      </c>
      <c r="U33" s="222">
        <v>1</v>
      </c>
      <c r="V33" s="177" t="s">
        <v>853</v>
      </c>
      <c r="W33" s="178">
        <f>VLOOKUP(V33,冲压工序费!B:C,2,0)</f>
        <v>0.05</v>
      </c>
      <c r="X33" s="180">
        <v>1</v>
      </c>
      <c r="Y33" s="178">
        <f t="shared" si="4"/>
        <v>0.05</v>
      </c>
      <c r="Z33" s="282"/>
      <c r="AA33" s="185"/>
      <c r="AB33" s="186"/>
      <c r="AC33" s="186"/>
      <c r="AD33" s="186"/>
      <c r="AE33" s="186"/>
      <c r="AF33" s="186"/>
      <c r="AG33" s="186"/>
    </row>
    <row r="34" spans="1:33" s="144" customFormat="1" ht="20.100000000000001" customHeight="1">
      <c r="A34" s="268"/>
      <c r="B34" s="153"/>
      <c r="C34" s="154"/>
      <c r="D34" s="153"/>
      <c r="E34" s="154"/>
      <c r="F34" s="154"/>
      <c r="G34" s="156"/>
      <c r="H34" s="156"/>
      <c r="I34" s="152"/>
      <c r="J34" s="170"/>
      <c r="K34" s="163"/>
      <c r="L34" s="163"/>
      <c r="M34" s="163"/>
      <c r="N34" s="164"/>
      <c r="O34" s="164"/>
      <c r="P34" s="165"/>
      <c r="Q34" s="171"/>
      <c r="R34" s="175"/>
      <c r="S34" s="164">
        <f>I34*N34</f>
        <v>0</v>
      </c>
      <c r="T34" s="222" t="s">
        <v>848</v>
      </c>
      <c r="U34" s="222">
        <v>1</v>
      </c>
      <c r="V34" s="177" t="s">
        <v>855</v>
      </c>
      <c r="W34" s="178">
        <f>VLOOKUP(V34,冲压工序费!B:C,2,0)</f>
        <v>0.04</v>
      </c>
      <c r="X34" s="180">
        <v>1</v>
      </c>
      <c r="Y34" s="178">
        <f t="shared" si="4"/>
        <v>0.04</v>
      </c>
      <c r="Z34" s="282"/>
      <c r="AA34" s="185"/>
      <c r="AB34" s="186"/>
      <c r="AC34" s="186"/>
      <c r="AD34" s="186"/>
      <c r="AE34" s="186"/>
      <c r="AF34" s="186"/>
      <c r="AG34" s="186"/>
    </row>
    <row r="35" spans="1:33" s="144" customFormat="1" ht="20.100000000000001" customHeight="1">
      <c r="A35" s="268"/>
      <c r="B35" s="153"/>
      <c r="C35" s="154"/>
      <c r="D35" s="153"/>
      <c r="E35" s="154"/>
      <c r="F35" s="154"/>
      <c r="G35" s="156"/>
      <c r="H35" s="156"/>
      <c r="I35" s="152"/>
      <c r="J35" s="170"/>
      <c r="K35" s="163"/>
      <c r="L35" s="163"/>
      <c r="M35" s="163"/>
      <c r="N35" s="164"/>
      <c r="O35" s="164"/>
      <c r="P35" s="165"/>
      <c r="Q35" s="171"/>
      <c r="R35" s="175"/>
      <c r="S35" s="164"/>
      <c r="T35" s="224"/>
      <c r="U35" s="222"/>
      <c r="V35" s="177"/>
      <c r="W35" s="178"/>
      <c r="X35" s="180"/>
      <c r="Y35" s="178"/>
      <c r="Z35" s="282"/>
      <c r="AA35" s="185"/>
      <c r="AB35" s="186"/>
      <c r="AC35" s="186"/>
      <c r="AD35" s="186"/>
      <c r="AE35" s="186"/>
      <c r="AF35" s="186"/>
      <c r="AG35" s="186"/>
    </row>
    <row r="36" spans="1:33" s="144" customFormat="1" ht="20.100000000000001" customHeight="1">
      <c r="A36" s="268"/>
      <c r="B36" s="153"/>
      <c r="C36" s="154"/>
      <c r="D36" s="153"/>
      <c r="E36" s="154"/>
      <c r="F36" s="154"/>
      <c r="G36" s="156"/>
      <c r="H36" s="156"/>
      <c r="I36" s="152"/>
      <c r="J36" s="170"/>
      <c r="K36" s="163"/>
      <c r="L36" s="163"/>
      <c r="M36" s="163"/>
      <c r="N36" s="164"/>
      <c r="O36" s="164"/>
      <c r="P36" s="165"/>
      <c r="Q36" s="171"/>
      <c r="R36" s="175"/>
      <c r="S36" s="164"/>
      <c r="T36" s="224"/>
      <c r="U36" s="222"/>
      <c r="V36" s="177"/>
      <c r="W36" s="178"/>
      <c r="X36" s="180"/>
      <c r="Y36" s="178"/>
      <c r="Z36" s="282"/>
      <c r="AA36" s="185"/>
      <c r="AB36" s="186"/>
      <c r="AC36" s="186"/>
      <c r="AD36" s="186"/>
      <c r="AE36" s="186"/>
      <c r="AF36" s="186"/>
      <c r="AG36" s="186"/>
    </row>
    <row r="37" spans="1:33" s="144" customFormat="1" ht="20.100000000000001" customHeight="1">
      <c r="A37" s="268"/>
      <c r="B37" s="153"/>
      <c r="C37" s="154"/>
      <c r="D37" s="153"/>
      <c r="E37" s="154"/>
      <c r="F37" s="154"/>
      <c r="G37" s="156"/>
      <c r="H37" s="156"/>
      <c r="I37" s="152"/>
      <c r="J37" s="170"/>
      <c r="K37" s="163"/>
      <c r="L37" s="163"/>
      <c r="M37" s="163"/>
      <c r="N37" s="164"/>
      <c r="O37" s="164"/>
      <c r="P37" s="165"/>
      <c r="Q37" s="171"/>
      <c r="R37" s="175"/>
      <c r="S37" s="164"/>
      <c r="T37" s="223"/>
      <c r="U37" s="226"/>
      <c r="V37" s="177"/>
      <c r="W37" s="178"/>
      <c r="X37" s="180"/>
      <c r="Y37" s="178"/>
      <c r="Z37" s="282"/>
      <c r="AA37" s="185"/>
      <c r="AB37" s="186"/>
      <c r="AC37" s="186"/>
      <c r="AD37" s="186"/>
      <c r="AE37" s="186"/>
      <c r="AF37" s="186"/>
      <c r="AG37" s="186"/>
    </row>
    <row r="38" spans="1:33" s="144" customFormat="1" ht="20.100000000000001" customHeight="1">
      <c r="A38" s="269"/>
      <c r="B38" s="157"/>
      <c r="C38" s="158"/>
      <c r="D38" s="157"/>
      <c r="E38" s="158"/>
      <c r="F38" s="158"/>
      <c r="G38" s="159" t="s">
        <v>38</v>
      </c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68">
        <f>SUM(S31:S37)</f>
        <v>1.2975559999999999</v>
      </c>
      <c r="T38" s="284" t="s">
        <v>39</v>
      </c>
      <c r="U38" s="285"/>
      <c r="V38" s="285"/>
      <c r="W38" s="285"/>
      <c r="X38" s="286"/>
      <c r="Y38" s="181">
        <f>SUM(Y31:Y37)</f>
        <v>0.33999999999999997</v>
      </c>
      <c r="Z38" s="283"/>
      <c r="AA38" s="187"/>
      <c r="AB38" s="188"/>
      <c r="AC38" s="188"/>
      <c r="AD38" s="188"/>
      <c r="AE38" s="188"/>
      <c r="AF38" s="188"/>
      <c r="AG38" s="188"/>
    </row>
    <row r="39" spans="1:33" s="144" customFormat="1" ht="25.5" customHeight="1">
      <c r="A39" s="267">
        <v>66</v>
      </c>
      <c r="B39" s="207">
        <v>45730</v>
      </c>
      <c r="C39" s="151" t="s">
        <v>865</v>
      </c>
      <c r="D39" s="150"/>
      <c r="E39" s="150" t="s">
        <v>866</v>
      </c>
      <c r="F39" s="151"/>
      <c r="G39" s="151" t="s">
        <v>865</v>
      </c>
      <c r="H39" s="150" t="s">
        <v>866</v>
      </c>
      <c r="I39" s="152">
        <v>1</v>
      </c>
      <c r="J39" s="206" t="s">
        <v>864</v>
      </c>
      <c r="K39" s="163"/>
      <c r="L39" s="163"/>
      <c r="M39" s="163">
        <v>3</v>
      </c>
      <c r="N39" s="164">
        <v>4.87</v>
      </c>
      <c r="O39" s="164">
        <v>2.35</v>
      </c>
      <c r="P39" s="165">
        <v>0.92400000000000004</v>
      </c>
      <c r="Q39" s="171">
        <v>0.45490000000000003</v>
      </c>
      <c r="R39" s="175">
        <f>P39-Q39</f>
        <v>0.46910000000000002</v>
      </c>
      <c r="S39" s="164">
        <f>N39*P39-O39*R39</f>
        <v>3.3974950000000002</v>
      </c>
      <c r="T39" s="222" t="s">
        <v>856</v>
      </c>
      <c r="U39" s="222">
        <v>1</v>
      </c>
      <c r="V39" s="177" t="s">
        <v>846</v>
      </c>
      <c r="W39" s="178">
        <f>VLOOKUP(V39,冲压工序费!B:C,2,0)</f>
        <v>0.18</v>
      </c>
      <c r="X39" s="179">
        <v>1</v>
      </c>
      <c r="Y39" s="178">
        <f>W39/X39</f>
        <v>0.18</v>
      </c>
      <c r="Z39" s="270">
        <v>1.1200000000000001</v>
      </c>
      <c r="AA39" s="183">
        <f>(S39+Y46)*Z39+S42*1.03</f>
        <v>4.6451944000000003</v>
      </c>
      <c r="AB39" s="184"/>
      <c r="AC39" s="190"/>
      <c r="AD39" s="184"/>
      <c r="AE39" s="184"/>
      <c r="AF39" s="184"/>
      <c r="AG39" s="184"/>
    </row>
    <row r="40" spans="1:33" s="144" customFormat="1" ht="25.5" customHeight="1">
      <c r="A40" s="268"/>
      <c r="B40" s="153"/>
      <c r="C40" s="154"/>
      <c r="D40" s="153"/>
      <c r="E40" s="154"/>
      <c r="F40" s="154"/>
      <c r="G40" s="151"/>
      <c r="H40" s="155"/>
      <c r="I40" s="152"/>
      <c r="J40" s="155"/>
      <c r="K40" s="163"/>
      <c r="L40" s="163"/>
      <c r="M40" s="163"/>
      <c r="N40" s="164"/>
      <c r="O40" s="164"/>
      <c r="P40" s="165"/>
      <c r="Q40" s="171"/>
      <c r="R40" s="175"/>
      <c r="S40" s="164"/>
      <c r="T40" s="222" t="s">
        <v>847</v>
      </c>
      <c r="U40" s="222">
        <v>1</v>
      </c>
      <c r="V40" s="177" t="s">
        <v>846</v>
      </c>
      <c r="W40" s="178">
        <f>VLOOKUP(V40,冲压工序费!B:C,2,0)</f>
        <v>0.18</v>
      </c>
      <c r="X40" s="179">
        <v>1</v>
      </c>
      <c r="Y40" s="178">
        <f t="shared" ref="Y40:Y41" si="5">W40/X40</f>
        <v>0.18</v>
      </c>
      <c r="Z40" s="270"/>
      <c r="AA40" s="185"/>
      <c r="AB40" s="189"/>
      <c r="AC40" s="221"/>
      <c r="AD40" s="189"/>
      <c r="AE40" s="189"/>
      <c r="AF40" s="189"/>
      <c r="AG40" s="189"/>
    </row>
    <row r="41" spans="1:33" s="144" customFormat="1" ht="20.100000000000001" customHeight="1">
      <c r="A41" s="268"/>
      <c r="B41" s="153"/>
      <c r="C41" s="154"/>
      <c r="D41" s="153"/>
      <c r="E41" s="154"/>
      <c r="F41" s="154"/>
      <c r="G41" s="155"/>
      <c r="H41" s="155"/>
      <c r="I41" s="3"/>
      <c r="J41" s="159"/>
      <c r="K41" s="167"/>
      <c r="L41" s="167"/>
      <c r="M41" s="167"/>
      <c r="N41" s="168"/>
      <c r="O41" s="168"/>
      <c r="P41" s="169"/>
      <c r="Q41" s="169"/>
      <c r="R41" s="169"/>
      <c r="S41" s="168"/>
      <c r="T41" s="222" t="s">
        <v>857</v>
      </c>
      <c r="U41" s="222">
        <v>1</v>
      </c>
      <c r="V41" s="177" t="s">
        <v>846</v>
      </c>
      <c r="W41" s="178">
        <f>VLOOKUP(V41,冲压工序费!B:C,2,0)</f>
        <v>0.18</v>
      </c>
      <c r="X41" s="180">
        <v>1</v>
      </c>
      <c r="Y41" s="178">
        <f t="shared" si="5"/>
        <v>0.18</v>
      </c>
      <c r="Z41" s="270"/>
      <c r="AA41" s="185"/>
      <c r="AB41" s="186"/>
      <c r="AC41" s="186"/>
      <c r="AD41" s="186"/>
      <c r="AE41" s="186"/>
      <c r="AF41" s="186"/>
      <c r="AG41" s="186"/>
    </row>
    <row r="42" spans="1:33" s="144" customFormat="1" ht="20.100000000000001" customHeight="1">
      <c r="A42" s="268"/>
      <c r="B42" s="153"/>
      <c r="C42" s="154"/>
      <c r="D42" s="153"/>
      <c r="E42" s="154"/>
      <c r="F42" s="154"/>
      <c r="G42" s="156"/>
      <c r="H42" s="156"/>
      <c r="I42" s="152"/>
      <c r="J42" s="170"/>
      <c r="K42" s="163"/>
      <c r="L42" s="163"/>
      <c r="M42" s="163"/>
      <c r="N42" s="164"/>
      <c r="O42" s="164"/>
      <c r="P42" s="165"/>
      <c r="Q42" s="171"/>
      <c r="R42" s="175"/>
      <c r="S42" s="164">
        <f>I42*N42</f>
        <v>0</v>
      </c>
      <c r="T42" s="222" t="s">
        <v>868</v>
      </c>
      <c r="U42" s="222">
        <v>1</v>
      </c>
      <c r="V42" s="177" t="s">
        <v>846</v>
      </c>
      <c r="W42" s="178">
        <f>VLOOKUP(V42,冲压工序费!B:C,2,0)</f>
        <v>0.18</v>
      </c>
      <c r="X42" s="180">
        <v>1</v>
      </c>
      <c r="Y42" s="178">
        <f t="shared" ref="Y42:Y43" si="6">W42/X42</f>
        <v>0.18</v>
      </c>
      <c r="Z42" s="270"/>
      <c r="AA42" s="185"/>
      <c r="AB42" s="186"/>
      <c r="AC42" s="186"/>
      <c r="AD42" s="186"/>
      <c r="AE42" s="186"/>
      <c r="AF42" s="186"/>
      <c r="AG42" s="186"/>
    </row>
    <row r="43" spans="1:33" s="144" customFormat="1" ht="20.100000000000001" customHeight="1">
      <c r="A43" s="268"/>
      <c r="B43" s="153"/>
      <c r="C43" s="154"/>
      <c r="D43" s="153"/>
      <c r="E43" s="154"/>
      <c r="F43" s="154"/>
      <c r="G43" s="156"/>
      <c r="H43" s="156"/>
      <c r="I43" s="152"/>
      <c r="J43" s="170"/>
      <c r="K43" s="163"/>
      <c r="L43" s="163"/>
      <c r="M43" s="163"/>
      <c r="N43" s="164"/>
      <c r="O43" s="164"/>
      <c r="P43" s="165"/>
      <c r="Q43" s="171"/>
      <c r="R43" s="175"/>
      <c r="S43" s="164"/>
      <c r="T43" s="222" t="s">
        <v>869</v>
      </c>
      <c r="U43" s="222">
        <v>1</v>
      </c>
      <c r="V43" s="177" t="s">
        <v>867</v>
      </c>
      <c r="W43" s="178">
        <f>VLOOKUP(V43,冲压工序费!B:C,2,0)</f>
        <v>0.03</v>
      </c>
      <c r="X43" s="180">
        <v>1</v>
      </c>
      <c r="Y43" s="178">
        <f t="shared" si="6"/>
        <v>0.03</v>
      </c>
      <c r="Z43" s="270"/>
      <c r="AA43" s="185"/>
      <c r="AB43" s="186"/>
      <c r="AC43" s="186"/>
      <c r="AD43" s="186"/>
      <c r="AE43" s="186"/>
      <c r="AF43" s="186"/>
      <c r="AG43" s="186"/>
    </row>
    <row r="44" spans="1:33" s="144" customFormat="1" ht="20.100000000000001" customHeight="1">
      <c r="A44" s="268"/>
      <c r="B44" s="153"/>
      <c r="C44" s="154"/>
      <c r="D44" s="153"/>
      <c r="E44" s="154"/>
      <c r="F44" s="154"/>
      <c r="G44" s="156"/>
      <c r="H44" s="156"/>
      <c r="I44" s="152"/>
      <c r="J44" s="170"/>
      <c r="K44" s="163"/>
      <c r="L44" s="163"/>
      <c r="M44" s="163"/>
      <c r="N44" s="164"/>
      <c r="O44" s="164"/>
      <c r="P44" s="165"/>
      <c r="Q44" s="171"/>
      <c r="R44" s="175"/>
      <c r="S44" s="164"/>
      <c r="T44" s="224"/>
      <c r="U44" s="222"/>
      <c r="V44" s="177"/>
      <c r="W44" s="178"/>
      <c r="X44" s="180"/>
      <c r="Y44" s="178"/>
      <c r="Z44" s="270"/>
      <c r="AA44" s="185"/>
      <c r="AB44" s="186"/>
      <c r="AC44" s="186"/>
      <c r="AD44" s="186"/>
      <c r="AE44" s="186"/>
      <c r="AF44" s="186"/>
      <c r="AG44" s="186"/>
    </row>
    <row r="45" spans="1:33" s="144" customFormat="1" ht="20.100000000000001" customHeight="1">
      <c r="A45" s="268"/>
      <c r="B45" s="153"/>
      <c r="C45" s="154"/>
      <c r="D45" s="153"/>
      <c r="E45" s="154"/>
      <c r="F45" s="154"/>
      <c r="G45" s="156"/>
      <c r="H45" s="156"/>
      <c r="I45" s="152"/>
      <c r="J45" s="170"/>
      <c r="K45" s="163"/>
      <c r="L45" s="163"/>
      <c r="M45" s="163"/>
      <c r="N45" s="164"/>
      <c r="O45" s="164"/>
      <c r="P45" s="165"/>
      <c r="Q45" s="171"/>
      <c r="R45" s="175"/>
      <c r="S45" s="164"/>
      <c r="T45" s="223"/>
      <c r="U45" s="226"/>
      <c r="V45" s="177"/>
      <c r="W45" s="178"/>
      <c r="X45" s="180"/>
      <c r="Y45" s="178"/>
      <c r="Z45" s="270"/>
      <c r="AA45" s="185"/>
      <c r="AB45" s="186"/>
      <c r="AC45" s="186"/>
      <c r="AD45" s="186"/>
      <c r="AE45" s="186"/>
      <c r="AF45" s="186"/>
      <c r="AG45" s="186"/>
    </row>
    <row r="46" spans="1:33" s="144" customFormat="1" ht="20.100000000000001" customHeight="1">
      <c r="A46" s="269"/>
      <c r="B46" s="157"/>
      <c r="C46" s="158"/>
      <c r="D46" s="157"/>
      <c r="E46" s="158"/>
      <c r="F46" s="158"/>
      <c r="G46" s="159" t="s">
        <v>38</v>
      </c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68">
        <f>SUM(S39:S45)</f>
        <v>3.3974950000000002</v>
      </c>
      <c r="T46" s="266" t="s">
        <v>39</v>
      </c>
      <c r="U46" s="266"/>
      <c r="V46" s="266"/>
      <c r="W46" s="266"/>
      <c r="X46" s="266"/>
      <c r="Y46" s="181">
        <f>SUM(Y39:Y45)</f>
        <v>0.75</v>
      </c>
      <c r="Z46" s="270"/>
      <c r="AA46" s="187"/>
      <c r="AB46" s="188"/>
      <c r="AC46" s="188"/>
      <c r="AD46" s="188"/>
      <c r="AE46" s="188"/>
      <c r="AF46" s="188"/>
      <c r="AG46" s="188"/>
    </row>
    <row r="47" spans="1:33" s="144" customFormat="1" ht="25.5" customHeight="1">
      <c r="A47" s="267">
        <v>66</v>
      </c>
      <c r="B47" s="207">
        <v>45730</v>
      </c>
      <c r="C47" s="151" t="s">
        <v>870</v>
      </c>
      <c r="D47" s="151"/>
      <c r="E47" s="151" t="s">
        <v>871</v>
      </c>
      <c r="F47" s="151"/>
      <c r="G47" s="151" t="s">
        <v>870</v>
      </c>
      <c r="H47" s="151" t="s">
        <v>871</v>
      </c>
      <c r="I47" s="152">
        <v>1</v>
      </c>
      <c r="J47" s="206" t="s">
        <v>864</v>
      </c>
      <c r="K47" s="163"/>
      <c r="L47" s="163"/>
      <c r="M47" s="163">
        <v>3</v>
      </c>
      <c r="N47" s="164">
        <v>4.87</v>
      </c>
      <c r="O47" s="164">
        <v>2.35</v>
      </c>
      <c r="P47" s="165">
        <v>0.38100000000000001</v>
      </c>
      <c r="Q47" s="171">
        <v>0.29270000000000002</v>
      </c>
      <c r="R47" s="175">
        <f>P47-Q47</f>
        <v>8.829999999999999E-2</v>
      </c>
      <c r="S47" s="164">
        <f>N47*P47-O47*R47</f>
        <v>1.6479650000000001</v>
      </c>
      <c r="T47" s="222" t="s">
        <v>856</v>
      </c>
      <c r="U47" s="222">
        <v>1</v>
      </c>
      <c r="V47" s="177" t="s">
        <v>851</v>
      </c>
      <c r="W47" s="178">
        <f>VLOOKUP(V47,冲压工序费!B:C,2,0)</f>
        <v>7.4999999999999997E-2</v>
      </c>
      <c r="X47" s="179">
        <v>1</v>
      </c>
      <c r="Y47" s="178">
        <f>W47/X47</f>
        <v>7.4999999999999997E-2</v>
      </c>
      <c r="Z47" s="270">
        <v>1.1200000000000001</v>
      </c>
      <c r="AA47" s="183">
        <f>(S47+Y54)*Z47+S50*1.03</f>
        <v>2.2433208000000002</v>
      </c>
      <c r="AB47" s="184"/>
      <c r="AC47" s="190"/>
      <c r="AD47" s="184"/>
      <c r="AE47" s="184"/>
      <c r="AF47" s="184"/>
      <c r="AG47" s="184"/>
    </row>
    <row r="48" spans="1:33" s="144" customFormat="1" ht="25.5" customHeight="1">
      <c r="A48" s="268"/>
      <c r="B48" s="153"/>
      <c r="C48" s="154"/>
      <c r="D48" s="153"/>
      <c r="E48" s="154"/>
      <c r="F48" s="154"/>
      <c r="G48" s="151"/>
      <c r="H48" s="155"/>
      <c r="I48" s="152"/>
      <c r="J48" s="155"/>
      <c r="K48" s="163"/>
      <c r="L48" s="163"/>
      <c r="M48" s="163"/>
      <c r="N48" s="164"/>
      <c r="O48" s="164"/>
      <c r="P48" s="165"/>
      <c r="Q48" s="171"/>
      <c r="R48" s="175"/>
      <c r="S48" s="164"/>
      <c r="T48" s="222" t="s">
        <v>847</v>
      </c>
      <c r="U48" s="222">
        <v>1</v>
      </c>
      <c r="V48" s="177" t="s">
        <v>145</v>
      </c>
      <c r="W48" s="178">
        <f>VLOOKUP(V48,冲压工序费!B:C,2,0)</f>
        <v>0.2</v>
      </c>
      <c r="X48" s="179">
        <v>1</v>
      </c>
      <c r="Y48" s="178">
        <f t="shared" ref="Y48:Y50" si="7">W48/X48</f>
        <v>0.2</v>
      </c>
      <c r="Z48" s="270"/>
      <c r="AA48" s="185"/>
      <c r="AB48" s="189"/>
      <c r="AC48" s="221"/>
      <c r="AD48" s="189"/>
      <c r="AE48" s="189"/>
      <c r="AF48" s="189"/>
      <c r="AG48" s="189"/>
    </row>
    <row r="49" spans="1:33" s="144" customFormat="1" ht="20.100000000000001" customHeight="1">
      <c r="A49" s="268"/>
      <c r="B49" s="153"/>
      <c r="C49" s="154"/>
      <c r="D49" s="153"/>
      <c r="E49" s="154"/>
      <c r="F49" s="154"/>
      <c r="G49" s="155"/>
      <c r="H49" s="155"/>
      <c r="I49" s="3"/>
      <c r="J49" s="159"/>
      <c r="K49" s="167"/>
      <c r="L49" s="167"/>
      <c r="M49" s="167"/>
      <c r="N49" s="168"/>
      <c r="O49" s="168"/>
      <c r="P49" s="169"/>
      <c r="Q49" s="169"/>
      <c r="R49" s="169"/>
      <c r="S49" s="168"/>
      <c r="T49" s="222" t="s">
        <v>848</v>
      </c>
      <c r="U49" s="222">
        <v>1</v>
      </c>
      <c r="V49" s="177" t="s">
        <v>855</v>
      </c>
      <c r="W49" s="178">
        <f>VLOOKUP(V49,冲压工序费!B:C,2,0)</f>
        <v>0.04</v>
      </c>
      <c r="X49" s="180">
        <v>1</v>
      </c>
      <c r="Y49" s="178">
        <f t="shared" si="7"/>
        <v>0.04</v>
      </c>
      <c r="Z49" s="270"/>
      <c r="AA49" s="185"/>
      <c r="AB49" s="186"/>
      <c r="AC49" s="186"/>
      <c r="AD49" s="186"/>
      <c r="AE49" s="186"/>
      <c r="AF49" s="186"/>
      <c r="AG49" s="186"/>
    </row>
    <row r="50" spans="1:33" s="144" customFormat="1" ht="20.100000000000001" customHeight="1">
      <c r="A50" s="268"/>
      <c r="B50" s="153"/>
      <c r="C50" s="154"/>
      <c r="D50" s="153"/>
      <c r="E50" s="154"/>
      <c r="F50" s="154"/>
      <c r="G50" s="156"/>
      <c r="H50" s="156"/>
      <c r="I50" s="152"/>
      <c r="J50" s="170"/>
      <c r="K50" s="163"/>
      <c r="L50" s="163"/>
      <c r="M50" s="163"/>
      <c r="N50" s="164"/>
      <c r="O50" s="164"/>
      <c r="P50" s="165"/>
      <c r="Q50" s="171"/>
      <c r="R50" s="175"/>
      <c r="S50" s="164">
        <f>I50*N50</f>
        <v>0</v>
      </c>
      <c r="T50" s="222" t="s">
        <v>869</v>
      </c>
      <c r="U50" s="222"/>
      <c r="V50" s="177" t="s">
        <v>855</v>
      </c>
      <c r="W50" s="178">
        <f>VLOOKUP(V50,冲压工序费!B:C,2,0)</f>
        <v>0.04</v>
      </c>
      <c r="X50" s="180">
        <v>1</v>
      </c>
      <c r="Y50" s="178">
        <f t="shared" si="7"/>
        <v>0.04</v>
      </c>
      <c r="Z50" s="270"/>
      <c r="AA50" s="185"/>
      <c r="AB50" s="186"/>
      <c r="AC50" s="186"/>
      <c r="AD50" s="186"/>
      <c r="AE50" s="186"/>
      <c r="AF50" s="186"/>
      <c r="AG50" s="186"/>
    </row>
    <row r="51" spans="1:33" s="144" customFormat="1" ht="20.100000000000001" customHeight="1">
      <c r="A51" s="268"/>
      <c r="B51" s="153"/>
      <c r="C51" s="154"/>
      <c r="D51" s="153"/>
      <c r="E51" s="154"/>
      <c r="F51" s="154"/>
      <c r="G51" s="156"/>
      <c r="H51" s="156"/>
      <c r="I51" s="152"/>
      <c r="J51" s="170"/>
      <c r="K51" s="163"/>
      <c r="L51" s="163"/>
      <c r="M51" s="163"/>
      <c r="N51" s="164"/>
      <c r="O51" s="164"/>
      <c r="P51" s="165"/>
      <c r="Q51" s="171"/>
      <c r="R51" s="175"/>
      <c r="S51" s="164"/>
      <c r="T51" s="222"/>
      <c r="U51" s="222"/>
      <c r="V51" s="177"/>
      <c r="W51" s="178"/>
      <c r="X51" s="180"/>
      <c r="Y51" s="178"/>
      <c r="Z51" s="270"/>
      <c r="AA51" s="185"/>
      <c r="AB51" s="186"/>
      <c r="AC51" s="186"/>
      <c r="AD51" s="186"/>
      <c r="AE51" s="186"/>
      <c r="AF51" s="186"/>
      <c r="AG51" s="186"/>
    </row>
    <row r="52" spans="1:33" s="144" customFormat="1" ht="20.100000000000001" customHeight="1">
      <c r="A52" s="268"/>
      <c r="B52" s="153"/>
      <c r="C52" s="154"/>
      <c r="D52" s="153"/>
      <c r="E52" s="154"/>
      <c r="F52" s="154"/>
      <c r="G52" s="156"/>
      <c r="H52" s="156"/>
      <c r="I52" s="152"/>
      <c r="J52" s="170"/>
      <c r="K52" s="163"/>
      <c r="L52" s="163"/>
      <c r="M52" s="163"/>
      <c r="N52" s="164"/>
      <c r="O52" s="164"/>
      <c r="P52" s="165"/>
      <c r="Q52" s="171"/>
      <c r="R52" s="175"/>
      <c r="S52" s="164"/>
      <c r="T52" s="224"/>
      <c r="U52" s="222"/>
      <c r="V52" s="177"/>
      <c r="W52" s="178"/>
      <c r="X52" s="180"/>
      <c r="Y52" s="178"/>
      <c r="Z52" s="270"/>
      <c r="AA52" s="185"/>
      <c r="AB52" s="186"/>
      <c r="AC52" s="186"/>
      <c r="AD52" s="186"/>
      <c r="AE52" s="186"/>
      <c r="AF52" s="186"/>
      <c r="AG52" s="186"/>
    </row>
    <row r="53" spans="1:33" s="144" customFormat="1" ht="20.100000000000001" customHeight="1">
      <c r="A53" s="268"/>
      <c r="B53" s="153"/>
      <c r="C53" s="154"/>
      <c r="D53" s="153"/>
      <c r="E53" s="154"/>
      <c r="F53" s="154"/>
      <c r="G53" s="156"/>
      <c r="H53" s="156"/>
      <c r="I53" s="152"/>
      <c r="J53" s="170"/>
      <c r="K53" s="163"/>
      <c r="L53" s="163"/>
      <c r="M53" s="163"/>
      <c r="N53" s="164"/>
      <c r="O53" s="164"/>
      <c r="P53" s="165"/>
      <c r="Q53" s="171"/>
      <c r="R53" s="175"/>
      <c r="S53" s="164"/>
      <c r="T53" s="223"/>
      <c r="U53" s="226"/>
      <c r="V53" s="177"/>
      <c r="W53" s="178"/>
      <c r="X53" s="180"/>
      <c r="Y53" s="178"/>
      <c r="Z53" s="270"/>
      <c r="AA53" s="185"/>
      <c r="AB53" s="186"/>
      <c r="AC53" s="186"/>
      <c r="AD53" s="186"/>
      <c r="AE53" s="186"/>
      <c r="AF53" s="186"/>
      <c r="AG53" s="186"/>
    </row>
    <row r="54" spans="1:33" s="144" customFormat="1" ht="20.100000000000001" customHeight="1">
      <c r="A54" s="269"/>
      <c r="B54" s="157"/>
      <c r="C54" s="158"/>
      <c r="D54" s="157"/>
      <c r="E54" s="158"/>
      <c r="F54" s="158"/>
      <c r="G54" s="159" t="s">
        <v>38</v>
      </c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68">
        <f>SUM(S47:S53)</f>
        <v>1.6479650000000001</v>
      </c>
      <c r="T54" s="266" t="s">
        <v>39</v>
      </c>
      <c r="U54" s="266"/>
      <c r="V54" s="266"/>
      <c r="W54" s="266"/>
      <c r="X54" s="266"/>
      <c r="Y54" s="181">
        <f>SUM(Y47:Y53)</f>
        <v>0.35499999999999998</v>
      </c>
      <c r="Z54" s="270"/>
      <c r="AA54" s="187"/>
      <c r="AB54" s="188"/>
      <c r="AC54" s="188"/>
      <c r="AD54" s="188"/>
      <c r="AE54" s="188"/>
      <c r="AF54" s="188"/>
      <c r="AG54" s="188"/>
    </row>
    <row r="55" spans="1:33" s="144" customFormat="1" ht="25.5" customHeight="1">
      <c r="A55" s="267">
        <v>66</v>
      </c>
      <c r="B55" s="207">
        <v>45730</v>
      </c>
      <c r="C55" s="151" t="s">
        <v>872</v>
      </c>
      <c r="D55" s="151"/>
      <c r="E55" s="151" t="s">
        <v>873</v>
      </c>
      <c r="F55" s="151"/>
      <c r="G55" s="151" t="s">
        <v>872</v>
      </c>
      <c r="H55" s="151" t="s">
        <v>873</v>
      </c>
      <c r="I55" s="152">
        <v>1</v>
      </c>
      <c r="J55" s="206" t="s">
        <v>887</v>
      </c>
      <c r="K55" s="163"/>
      <c r="L55" s="163"/>
      <c r="M55" s="163">
        <v>2</v>
      </c>
      <c r="N55" s="164">
        <v>4</v>
      </c>
      <c r="O55" s="164">
        <v>2.35</v>
      </c>
      <c r="P55" s="165">
        <v>0.318</v>
      </c>
      <c r="Q55" s="171">
        <v>0.10639999999999999</v>
      </c>
      <c r="R55" s="175">
        <f>P55-Q55</f>
        <v>0.21160000000000001</v>
      </c>
      <c r="S55" s="164">
        <f>N55*P55-O55*R55</f>
        <v>0.77473999999999998</v>
      </c>
      <c r="T55" s="222" t="s">
        <v>856</v>
      </c>
      <c r="U55" s="222">
        <v>1</v>
      </c>
      <c r="V55" s="177" t="s">
        <v>846</v>
      </c>
      <c r="W55" s="178">
        <f>VLOOKUP(V55,冲压工序费!B:C,2,0)</f>
        <v>0.18</v>
      </c>
      <c r="X55" s="179">
        <v>2</v>
      </c>
      <c r="Y55" s="178">
        <f>W55/X55</f>
        <v>0.09</v>
      </c>
      <c r="Z55" s="270">
        <v>1.1200000000000001</v>
      </c>
      <c r="AA55" s="183">
        <f>(S55+Y62)*Z55+S58*1.03</f>
        <v>1.2709087999999999</v>
      </c>
      <c r="AB55" s="184"/>
      <c r="AC55" s="190"/>
      <c r="AD55" s="184"/>
      <c r="AE55" s="184" t="s">
        <v>875</v>
      </c>
      <c r="AF55" s="184"/>
      <c r="AG55" s="184" t="s">
        <v>873</v>
      </c>
    </row>
    <row r="56" spans="1:33" s="144" customFormat="1" ht="25.5" customHeight="1">
      <c r="A56" s="268"/>
      <c r="B56" s="153"/>
      <c r="C56" s="154"/>
      <c r="D56" s="153"/>
      <c r="E56" s="154"/>
      <c r="F56" s="154"/>
      <c r="G56" s="151"/>
      <c r="H56" s="155"/>
      <c r="I56" s="152"/>
      <c r="J56" s="155"/>
      <c r="K56" s="163"/>
      <c r="L56" s="163"/>
      <c r="M56" s="163"/>
      <c r="N56" s="164"/>
      <c r="O56" s="164"/>
      <c r="P56" s="165"/>
      <c r="Q56" s="171"/>
      <c r="R56" s="175"/>
      <c r="S56" s="164"/>
      <c r="T56" s="222" t="s">
        <v>847</v>
      </c>
      <c r="U56" s="222">
        <v>1</v>
      </c>
      <c r="V56" s="177" t="s">
        <v>846</v>
      </c>
      <c r="W56" s="178">
        <f>VLOOKUP(V56,冲压工序费!B:C,2,0)</f>
        <v>0.18</v>
      </c>
      <c r="X56" s="179">
        <v>2</v>
      </c>
      <c r="Y56" s="178">
        <f t="shared" ref="Y56:Y58" si="8">W56/X56</f>
        <v>0.09</v>
      </c>
      <c r="Z56" s="270"/>
      <c r="AA56" s="185"/>
      <c r="AB56" s="189"/>
      <c r="AC56" s="221"/>
      <c r="AD56" s="189"/>
      <c r="AE56" s="189"/>
      <c r="AF56" s="189"/>
      <c r="AG56" s="189"/>
    </row>
    <row r="57" spans="1:33" s="144" customFormat="1" ht="20.100000000000001" customHeight="1">
      <c r="A57" s="268"/>
      <c r="B57" s="153"/>
      <c r="C57" s="154"/>
      <c r="D57" s="153"/>
      <c r="E57" s="154"/>
      <c r="F57" s="154"/>
      <c r="G57" s="155"/>
      <c r="H57" s="155"/>
      <c r="I57" s="3"/>
      <c r="J57" s="159"/>
      <c r="K57" s="167"/>
      <c r="L57" s="167"/>
      <c r="M57" s="167"/>
      <c r="N57" s="168"/>
      <c r="O57" s="168"/>
      <c r="P57" s="169"/>
      <c r="Q57" s="169"/>
      <c r="R57" s="169"/>
      <c r="S57" s="168"/>
      <c r="T57" s="222" t="s">
        <v>847</v>
      </c>
      <c r="U57" s="222">
        <v>1</v>
      </c>
      <c r="V57" s="177" t="s">
        <v>846</v>
      </c>
      <c r="W57" s="178">
        <f>VLOOKUP(V57,冲压工序费!B:C,2,0)</f>
        <v>0.18</v>
      </c>
      <c r="X57" s="180">
        <v>2</v>
      </c>
      <c r="Y57" s="178">
        <f t="shared" si="8"/>
        <v>0.09</v>
      </c>
      <c r="Z57" s="270"/>
      <c r="AA57" s="185"/>
      <c r="AB57" s="186"/>
      <c r="AC57" s="186"/>
      <c r="AD57" s="186"/>
      <c r="AE57" s="186"/>
      <c r="AF57" s="186"/>
      <c r="AG57" s="186"/>
    </row>
    <row r="58" spans="1:33" s="144" customFormat="1" ht="20.100000000000001" customHeight="1">
      <c r="A58" s="268"/>
      <c r="B58" s="153"/>
      <c r="C58" s="154"/>
      <c r="D58" s="153"/>
      <c r="E58" s="154"/>
      <c r="F58" s="154"/>
      <c r="G58" s="156"/>
      <c r="H58" s="156"/>
      <c r="I58" s="152"/>
      <c r="J58" s="170"/>
      <c r="K58" s="163"/>
      <c r="L58" s="163"/>
      <c r="M58" s="163"/>
      <c r="N58" s="164"/>
      <c r="O58" s="164"/>
      <c r="P58" s="165"/>
      <c r="Q58" s="171"/>
      <c r="R58" s="175"/>
      <c r="S58" s="164">
        <f>I58*N58</f>
        <v>0</v>
      </c>
      <c r="T58" s="222" t="s">
        <v>874</v>
      </c>
      <c r="U58" s="222">
        <v>1</v>
      </c>
      <c r="V58" s="177" t="s">
        <v>846</v>
      </c>
      <c r="W58" s="178">
        <f>VLOOKUP(V58,冲压工序费!B:C,2,0)</f>
        <v>0.18</v>
      </c>
      <c r="X58" s="180">
        <v>2</v>
      </c>
      <c r="Y58" s="178">
        <f t="shared" si="8"/>
        <v>0.09</v>
      </c>
      <c r="Z58" s="270"/>
      <c r="AA58" s="185"/>
      <c r="AB58" s="186"/>
      <c r="AC58" s="186"/>
      <c r="AD58" s="186"/>
      <c r="AE58" s="186"/>
      <c r="AF58" s="186"/>
      <c r="AG58" s="186"/>
    </row>
    <row r="59" spans="1:33" s="144" customFormat="1" ht="20.100000000000001" customHeight="1">
      <c r="A59" s="268"/>
      <c r="B59" s="153"/>
      <c r="C59" s="154"/>
      <c r="D59" s="153"/>
      <c r="E59" s="154"/>
      <c r="F59" s="154"/>
      <c r="G59" s="156"/>
      <c r="H59" s="156"/>
      <c r="I59" s="152"/>
      <c r="J59" s="170"/>
      <c r="K59" s="163"/>
      <c r="L59" s="163"/>
      <c r="M59" s="163"/>
      <c r="N59" s="164"/>
      <c r="O59" s="164"/>
      <c r="P59" s="165"/>
      <c r="Q59" s="171"/>
      <c r="R59" s="175"/>
      <c r="S59" s="164"/>
      <c r="T59" s="222"/>
      <c r="U59" s="222"/>
      <c r="V59" s="177"/>
      <c r="W59" s="178"/>
      <c r="X59" s="180"/>
      <c r="Y59" s="178"/>
      <c r="Z59" s="270"/>
      <c r="AA59" s="185"/>
      <c r="AB59" s="186"/>
      <c r="AC59" s="186"/>
      <c r="AD59" s="186"/>
      <c r="AE59" s="186"/>
      <c r="AF59" s="186"/>
      <c r="AG59" s="186"/>
    </row>
    <row r="60" spans="1:33" s="144" customFormat="1" ht="20.100000000000001" customHeight="1">
      <c r="A60" s="268"/>
      <c r="B60" s="153"/>
      <c r="C60" s="154"/>
      <c r="D60" s="153"/>
      <c r="E60" s="154"/>
      <c r="F60" s="154"/>
      <c r="G60" s="156"/>
      <c r="H60" s="156"/>
      <c r="I60" s="152"/>
      <c r="J60" s="170"/>
      <c r="K60" s="163"/>
      <c r="L60" s="163"/>
      <c r="M60" s="163"/>
      <c r="N60" s="164"/>
      <c r="O60" s="164"/>
      <c r="P60" s="165"/>
      <c r="Q60" s="171"/>
      <c r="R60" s="175"/>
      <c r="S60" s="164"/>
      <c r="T60" s="224"/>
      <c r="U60" s="222"/>
      <c r="V60" s="177"/>
      <c r="W60" s="178"/>
      <c r="X60" s="180"/>
      <c r="Y60" s="178"/>
      <c r="Z60" s="270"/>
      <c r="AA60" s="185"/>
      <c r="AB60" s="186"/>
      <c r="AC60" s="186"/>
      <c r="AD60" s="186"/>
      <c r="AE60" s="186"/>
      <c r="AF60" s="186"/>
      <c r="AG60" s="186"/>
    </row>
    <row r="61" spans="1:33" s="144" customFormat="1" ht="20.100000000000001" customHeight="1">
      <c r="A61" s="268"/>
      <c r="B61" s="153"/>
      <c r="C61" s="154"/>
      <c r="D61" s="153"/>
      <c r="E61" s="154"/>
      <c r="F61" s="154"/>
      <c r="G61" s="156"/>
      <c r="H61" s="156"/>
      <c r="I61" s="152"/>
      <c r="J61" s="170"/>
      <c r="K61" s="163"/>
      <c r="L61" s="163"/>
      <c r="M61" s="163"/>
      <c r="N61" s="164"/>
      <c r="O61" s="164"/>
      <c r="P61" s="165"/>
      <c r="Q61" s="171"/>
      <c r="R61" s="175"/>
      <c r="S61" s="164"/>
      <c r="T61" s="223"/>
      <c r="U61" s="226"/>
      <c r="V61" s="177"/>
      <c r="W61" s="178"/>
      <c r="X61" s="180"/>
      <c r="Y61" s="178"/>
      <c r="Z61" s="270"/>
      <c r="AA61" s="185"/>
      <c r="AB61" s="186"/>
      <c r="AC61" s="186"/>
      <c r="AD61" s="186"/>
      <c r="AE61" s="186"/>
      <c r="AF61" s="186"/>
      <c r="AG61" s="186"/>
    </row>
    <row r="62" spans="1:33" s="144" customFormat="1" ht="20.100000000000001" customHeight="1">
      <c r="A62" s="269"/>
      <c r="B62" s="157"/>
      <c r="C62" s="158"/>
      <c r="D62" s="157"/>
      <c r="E62" s="158"/>
      <c r="F62" s="158"/>
      <c r="G62" s="159" t="s">
        <v>38</v>
      </c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68">
        <f>SUM(S55:S61)</f>
        <v>0.77473999999999998</v>
      </c>
      <c r="T62" s="266" t="s">
        <v>39</v>
      </c>
      <c r="U62" s="266"/>
      <c r="V62" s="266"/>
      <c r="W62" s="266"/>
      <c r="X62" s="266"/>
      <c r="Y62" s="181">
        <f>SUM(Y55:Y61)</f>
        <v>0.36</v>
      </c>
      <c r="Z62" s="270"/>
      <c r="AA62" s="187"/>
      <c r="AB62" s="188"/>
      <c r="AC62" s="188"/>
      <c r="AD62" s="188"/>
      <c r="AE62" s="188"/>
      <c r="AF62" s="188"/>
      <c r="AG62" s="188"/>
    </row>
    <row r="63" spans="1:33" s="144" customFormat="1" ht="25.5" customHeight="1">
      <c r="A63" s="267">
        <v>66</v>
      </c>
      <c r="B63" s="207">
        <v>45730</v>
      </c>
      <c r="C63" s="151" t="s">
        <v>876</v>
      </c>
      <c r="D63" s="151"/>
      <c r="E63" s="151" t="s">
        <v>877</v>
      </c>
      <c r="F63" s="151"/>
      <c r="G63" s="151" t="s">
        <v>876</v>
      </c>
      <c r="H63" s="151" t="s">
        <v>877</v>
      </c>
      <c r="I63" s="152">
        <v>1</v>
      </c>
      <c r="J63" s="206" t="s">
        <v>862</v>
      </c>
      <c r="K63" s="163"/>
      <c r="L63" s="163"/>
      <c r="M63" s="163">
        <v>3</v>
      </c>
      <c r="N63" s="164">
        <v>4.5</v>
      </c>
      <c r="O63" s="164">
        <v>2.35</v>
      </c>
      <c r="P63" s="165">
        <v>0.3765</v>
      </c>
      <c r="Q63" s="171">
        <v>0.26</v>
      </c>
      <c r="R63" s="175">
        <f>P63-Q63</f>
        <v>0.11649999999999999</v>
      </c>
      <c r="S63" s="164">
        <f>N63*P63-O63*R63</f>
        <v>1.4204750000000002</v>
      </c>
      <c r="T63" s="222" t="s">
        <v>856</v>
      </c>
      <c r="U63" s="222" t="s">
        <v>886</v>
      </c>
      <c r="V63" s="177" t="s">
        <v>851</v>
      </c>
      <c r="W63" s="178">
        <f>VLOOKUP(V63,冲压工序费!B:C,2,0)</f>
        <v>7.4999999999999997E-2</v>
      </c>
      <c r="X63" s="179">
        <v>1</v>
      </c>
      <c r="Y63" s="178">
        <f>W63/X63</f>
        <v>7.4999999999999997E-2</v>
      </c>
      <c r="Z63" s="270">
        <v>1.1200000000000001</v>
      </c>
      <c r="AA63" s="183">
        <f>(S63+Y70)*Z63+S66*1.03</f>
        <v>1.8429320000000005</v>
      </c>
      <c r="AB63" s="184"/>
      <c r="AC63" s="190"/>
      <c r="AD63" s="184"/>
      <c r="AE63" s="151" t="s">
        <v>878</v>
      </c>
      <c r="AF63" s="151"/>
      <c r="AG63" s="151" t="s">
        <v>879</v>
      </c>
    </row>
    <row r="64" spans="1:33" s="144" customFormat="1" ht="25.5" customHeight="1">
      <c r="A64" s="268"/>
      <c r="B64" s="153"/>
      <c r="C64" s="154"/>
      <c r="D64" s="153"/>
      <c r="E64" s="154"/>
      <c r="F64" s="154"/>
      <c r="G64" s="151"/>
      <c r="H64" s="155"/>
      <c r="I64" s="152"/>
      <c r="J64" s="155"/>
      <c r="K64" s="163"/>
      <c r="L64" s="163"/>
      <c r="M64" s="163"/>
      <c r="N64" s="164"/>
      <c r="O64" s="164"/>
      <c r="P64" s="165"/>
      <c r="Q64" s="171"/>
      <c r="R64" s="175"/>
      <c r="S64" s="164"/>
      <c r="T64" s="222" t="s">
        <v>847</v>
      </c>
      <c r="U64" s="222">
        <v>1</v>
      </c>
      <c r="V64" s="177" t="s">
        <v>890</v>
      </c>
      <c r="W64" s="178">
        <f>VLOOKUP(V64,冲压工序费!B:C,2,0)</f>
        <v>0.1</v>
      </c>
      <c r="X64" s="179">
        <v>1</v>
      </c>
      <c r="Y64" s="178">
        <f t="shared" ref="Y64:Y65" si="9">W64/X64</f>
        <v>0.1</v>
      </c>
      <c r="Z64" s="270"/>
      <c r="AA64" s="185"/>
      <c r="AB64" s="189"/>
      <c r="AC64" s="221"/>
      <c r="AD64" s="189"/>
      <c r="AE64" s="189"/>
      <c r="AF64" s="189"/>
      <c r="AG64" s="189"/>
    </row>
    <row r="65" spans="1:33" s="144" customFormat="1" ht="20.100000000000001" customHeight="1">
      <c r="A65" s="268"/>
      <c r="B65" s="153"/>
      <c r="C65" s="154"/>
      <c r="D65" s="153"/>
      <c r="E65" s="154"/>
      <c r="F65" s="154"/>
      <c r="G65" s="155"/>
      <c r="H65" s="155"/>
      <c r="I65" s="3"/>
      <c r="J65" s="159"/>
      <c r="K65" s="167"/>
      <c r="L65" s="167"/>
      <c r="M65" s="167"/>
      <c r="N65" s="168"/>
      <c r="O65" s="168"/>
      <c r="P65" s="169"/>
      <c r="Q65" s="169"/>
      <c r="R65" s="169"/>
      <c r="S65" s="168"/>
      <c r="T65" s="222" t="s">
        <v>848</v>
      </c>
      <c r="U65" s="222">
        <v>1</v>
      </c>
      <c r="V65" s="177" t="s">
        <v>853</v>
      </c>
      <c r="W65" s="178">
        <f>VLOOKUP(V65,冲压工序费!B:C,2,0)</f>
        <v>0.05</v>
      </c>
      <c r="X65" s="180">
        <v>1</v>
      </c>
      <c r="Y65" s="178">
        <f t="shared" si="9"/>
        <v>0.05</v>
      </c>
      <c r="Z65" s="270"/>
      <c r="AA65" s="185"/>
      <c r="AB65" s="186"/>
      <c r="AC65" s="186"/>
      <c r="AD65" s="186"/>
      <c r="AE65" s="186"/>
      <c r="AF65" s="186"/>
      <c r="AG65" s="186"/>
    </row>
    <row r="66" spans="1:33" s="144" customFormat="1" ht="20.100000000000001" customHeight="1">
      <c r="A66" s="268"/>
      <c r="B66" s="153"/>
      <c r="C66" s="154"/>
      <c r="D66" s="153"/>
      <c r="E66" s="154"/>
      <c r="F66" s="154"/>
      <c r="G66" s="156"/>
      <c r="H66" s="156"/>
      <c r="I66" s="152"/>
      <c r="J66" s="170"/>
      <c r="K66" s="163"/>
      <c r="L66" s="163"/>
      <c r="M66" s="163"/>
      <c r="N66" s="164"/>
      <c r="O66" s="164"/>
      <c r="P66" s="165"/>
      <c r="Q66" s="171"/>
      <c r="R66" s="175"/>
      <c r="S66" s="164">
        <f>I66*N66</f>
        <v>0</v>
      </c>
      <c r="T66" s="222"/>
      <c r="U66" s="222"/>
      <c r="V66" s="177"/>
      <c r="W66" s="178"/>
      <c r="X66" s="180"/>
      <c r="Y66" s="178"/>
      <c r="Z66" s="270"/>
      <c r="AA66" s="185"/>
      <c r="AB66" s="186"/>
      <c r="AC66" s="186"/>
      <c r="AD66" s="186"/>
      <c r="AE66" s="186"/>
      <c r="AF66" s="186"/>
      <c r="AG66" s="186"/>
    </row>
    <row r="67" spans="1:33" s="144" customFormat="1" ht="20.100000000000001" customHeight="1">
      <c r="A67" s="268"/>
      <c r="B67" s="153"/>
      <c r="C67" s="154"/>
      <c r="D67" s="153"/>
      <c r="E67" s="154"/>
      <c r="F67" s="154"/>
      <c r="G67" s="156"/>
      <c r="H67" s="156"/>
      <c r="I67" s="152"/>
      <c r="J67" s="170"/>
      <c r="K67" s="163"/>
      <c r="L67" s="163"/>
      <c r="M67" s="163"/>
      <c r="N67" s="164"/>
      <c r="O67" s="164"/>
      <c r="P67" s="165"/>
      <c r="Q67" s="171"/>
      <c r="R67" s="175"/>
      <c r="S67" s="164"/>
      <c r="T67" s="222"/>
      <c r="U67" s="222"/>
      <c r="V67" s="177"/>
      <c r="W67" s="178"/>
      <c r="X67" s="180"/>
      <c r="Y67" s="178"/>
      <c r="Z67" s="270"/>
      <c r="AA67" s="185"/>
      <c r="AB67" s="186"/>
      <c r="AC67" s="186"/>
      <c r="AD67" s="186"/>
      <c r="AE67" s="186"/>
      <c r="AF67" s="186"/>
      <c r="AG67" s="186"/>
    </row>
    <row r="68" spans="1:33" s="144" customFormat="1" ht="20.100000000000001" customHeight="1">
      <c r="A68" s="268"/>
      <c r="B68" s="153"/>
      <c r="C68" s="154"/>
      <c r="D68" s="153"/>
      <c r="E68" s="154"/>
      <c r="F68" s="154"/>
      <c r="G68" s="156"/>
      <c r="H68" s="156"/>
      <c r="I68" s="152"/>
      <c r="J68" s="170"/>
      <c r="K68" s="163"/>
      <c r="L68" s="163"/>
      <c r="M68" s="163"/>
      <c r="N68" s="164"/>
      <c r="O68" s="164"/>
      <c r="P68" s="165"/>
      <c r="Q68" s="171"/>
      <c r="R68" s="175"/>
      <c r="S68" s="164"/>
      <c r="T68" s="224"/>
      <c r="U68" s="222"/>
      <c r="V68" s="177"/>
      <c r="W68" s="178"/>
      <c r="X68" s="180"/>
      <c r="Y68" s="178"/>
      <c r="Z68" s="270"/>
      <c r="AA68" s="185"/>
      <c r="AB68" s="186"/>
      <c r="AC68" s="186"/>
      <c r="AD68" s="186"/>
      <c r="AE68" s="186"/>
      <c r="AF68" s="186"/>
      <c r="AG68" s="186"/>
    </row>
    <row r="69" spans="1:33" s="144" customFormat="1" ht="20.100000000000001" customHeight="1">
      <c r="A69" s="268"/>
      <c r="B69" s="153"/>
      <c r="C69" s="154"/>
      <c r="D69" s="153"/>
      <c r="E69" s="154"/>
      <c r="F69" s="154"/>
      <c r="G69" s="156"/>
      <c r="H69" s="156"/>
      <c r="I69" s="152"/>
      <c r="J69" s="170"/>
      <c r="K69" s="163"/>
      <c r="L69" s="163"/>
      <c r="M69" s="163"/>
      <c r="N69" s="164"/>
      <c r="O69" s="164"/>
      <c r="P69" s="165"/>
      <c r="Q69" s="171"/>
      <c r="R69" s="175"/>
      <c r="S69" s="164"/>
      <c r="T69" s="223"/>
      <c r="U69" s="226"/>
      <c r="V69" s="177"/>
      <c r="W69" s="178"/>
      <c r="X69" s="180"/>
      <c r="Y69" s="178"/>
      <c r="Z69" s="270"/>
      <c r="AA69" s="185"/>
      <c r="AB69" s="186"/>
      <c r="AC69" s="186"/>
      <c r="AD69" s="186"/>
      <c r="AE69" s="186"/>
      <c r="AF69" s="186"/>
      <c r="AG69" s="186"/>
    </row>
    <row r="70" spans="1:33" s="144" customFormat="1" ht="20.100000000000001" customHeight="1">
      <c r="A70" s="269"/>
      <c r="B70" s="157"/>
      <c r="C70" s="158"/>
      <c r="D70" s="157"/>
      <c r="E70" s="158"/>
      <c r="F70" s="158"/>
      <c r="G70" s="159" t="s">
        <v>38</v>
      </c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68">
        <f>SUM(S63:S69)</f>
        <v>1.4204750000000002</v>
      </c>
      <c r="T70" s="266" t="s">
        <v>39</v>
      </c>
      <c r="U70" s="266"/>
      <c r="V70" s="266"/>
      <c r="W70" s="266"/>
      <c r="X70" s="266"/>
      <c r="Y70" s="181">
        <f>SUM(Y63:Y69)</f>
        <v>0.22499999999999998</v>
      </c>
      <c r="Z70" s="270"/>
      <c r="AA70" s="187"/>
      <c r="AB70" s="188"/>
      <c r="AC70" s="188"/>
      <c r="AD70" s="188"/>
      <c r="AE70" s="188"/>
      <c r="AF70" s="188"/>
      <c r="AG70" s="188"/>
    </row>
    <row r="71" spans="1:33" s="144" customFormat="1" ht="25.5" customHeight="1">
      <c r="A71" s="267">
        <v>66</v>
      </c>
      <c r="B71" s="207">
        <v>45730</v>
      </c>
      <c r="C71" s="151" t="s">
        <v>881</v>
      </c>
      <c r="D71" s="151"/>
      <c r="E71" s="151" t="s">
        <v>883</v>
      </c>
      <c r="F71" s="151"/>
      <c r="G71" s="151" t="s">
        <v>880</v>
      </c>
      <c r="H71" s="192" t="s">
        <v>882</v>
      </c>
      <c r="I71" s="152">
        <v>1</v>
      </c>
      <c r="J71" s="206" t="s">
        <v>862</v>
      </c>
      <c r="K71" s="163"/>
      <c r="L71" s="163"/>
      <c r="M71" s="163">
        <v>3</v>
      </c>
      <c r="N71" s="164">
        <v>4.5</v>
      </c>
      <c r="O71" s="164">
        <v>2.35</v>
      </c>
      <c r="P71" s="165">
        <v>0.3765</v>
      </c>
      <c r="Q71" s="171">
        <v>0.26</v>
      </c>
      <c r="R71" s="175">
        <f>P71-Q71</f>
        <v>0.11649999999999999</v>
      </c>
      <c r="S71" s="164">
        <f>N71*P71-O71*R71</f>
        <v>1.4204750000000002</v>
      </c>
      <c r="T71" s="222" t="s">
        <v>856</v>
      </c>
      <c r="U71" s="222" t="s">
        <v>886</v>
      </c>
      <c r="V71" s="177" t="s">
        <v>851</v>
      </c>
      <c r="W71" s="178">
        <f>VLOOKUP(V71,冲压工序费!B:C,2,0)</f>
        <v>7.4999999999999997E-2</v>
      </c>
      <c r="X71" s="179">
        <v>1</v>
      </c>
      <c r="Y71" s="178">
        <f>W71/X71</f>
        <v>7.4999999999999997E-2</v>
      </c>
      <c r="Z71" s="270">
        <v>1.1200000000000001</v>
      </c>
      <c r="AA71" s="183">
        <f>(S71+Y78)*Z71+S74*1.03</f>
        <v>1.8877320000000002</v>
      </c>
      <c r="AB71" s="184"/>
      <c r="AC71" s="190"/>
      <c r="AD71" s="184"/>
      <c r="AE71" s="151" t="s">
        <v>888</v>
      </c>
      <c r="AF71" s="151"/>
      <c r="AG71" s="151" t="s">
        <v>889</v>
      </c>
    </row>
    <row r="72" spans="1:33" s="144" customFormat="1" ht="25.5" customHeight="1">
      <c r="A72" s="268"/>
      <c r="B72" s="153"/>
      <c r="C72" s="154"/>
      <c r="D72" s="153"/>
      <c r="E72" s="154"/>
      <c r="F72" s="154"/>
      <c r="G72" s="151"/>
      <c r="H72" s="155"/>
      <c r="I72" s="152"/>
      <c r="J72" s="155"/>
      <c r="K72" s="163"/>
      <c r="L72" s="163"/>
      <c r="M72" s="163"/>
      <c r="N72" s="164"/>
      <c r="O72" s="164"/>
      <c r="P72" s="165"/>
      <c r="Q72" s="171"/>
      <c r="R72" s="175"/>
      <c r="S72" s="164"/>
      <c r="T72" s="222" t="s">
        <v>847</v>
      </c>
      <c r="U72" s="222">
        <v>1</v>
      </c>
      <c r="V72" s="177" t="s">
        <v>890</v>
      </c>
      <c r="W72" s="178">
        <f>VLOOKUP(V72,冲压工序费!B:C,2,0)</f>
        <v>0.1</v>
      </c>
      <c r="X72" s="179">
        <v>1</v>
      </c>
      <c r="Y72" s="178">
        <f t="shared" ref="Y72:Y73" si="10">W72/X72</f>
        <v>0.1</v>
      </c>
      <c r="Z72" s="270"/>
      <c r="AA72" s="185"/>
      <c r="AB72" s="189"/>
      <c r="AC72" s="221"/>
      <c r="AD72" s="189"/>
      <c r="AE72" s="189"/>
      <c r="AF72" s="189"/>
      <c r="AG72" s="189"/>
    </row>
    <row r="73" spans="1:33" s="144" customFormat="1" ht="20.100000000000001" customHeight="1">
      <c r="A73" s="268"/>
      <c r="B73" s="153"/>
      <c r="C73" s="154"/>
      <c r="D73" s="153"/>
      <c r="E73" s="154"/>
      <c r="F73" s="154"/>
      <c r="G73" s="155"/>
      <c r="H73" s="155"/>
      <c r="I73" s="3"/>
      <c r="J73" s="159"/>
      <c r="K73" s="167"/>
      <c r="L73" s="167"/>
      <c r="M73" s="167"/>
      <c r="N73" s="168"/>
      <c r="O73" s="168"/>
      <c r="P73" s="169"/>
      <c r="Q73" s="169"/>
      <c r="R73" s="169"/>
      <c r="S73" s="168"/>
      <c r="T73" s="222" t="s">
        <v>848</v>
      </c>
      <c r="U73" s="222">
        <v>1</v>
      </c>
      <c r="V73" s="177" t="s">
        <v>853</v>
      </c>
      <c r="W73" s="178">
        <f>VLOOKUP(V73,冲压工序费!B:C,2,0)</f>
        <v>0.05</v>
      </c>
      <c r="X73" s="180">
        <v>1</v>
      </c>
      <c r="Y73" s="178">
        <f t="shared" si="10"/>
        <v>0.05</v>
      </c>
      <c r="Z73" s="270"/>
      <c r="AA73" s="185"/>
      <c r="AB73" s="186"/>
      <c r="AC73" s="186"/>
      <c r="AD73" s="186"/>
      <c r="AE73" s="186"/>
      <c r="AF73" s="186"/>
      <c r="AG73" s="186"/>
    </row>
    <row r="74" spans="1:33" s="144" customFormat="1" ht="20.100000000000001" customHeight="1">
      <c r="A74" s="268"/>
      <c r="B74" s="153"/>
      <c r="C74" s="154"/>
      <c r="D74" s="153"/>
      <c r="E74" s="154"/>
      <c r="F74" s="154"/>
      <c r="G74" s="156"/>
      <c r="H74" s="156"/>
      <c r="I74" s="152"/>
      <c r="J74" s="170"/>
      <c r="K74" s="163"/>
      <c r="L74" s="163"/>
      <c r="M74" s="163"/>
      <c r="N74" s="164"/>
      <c r="O74" s="164"/>
      <c r="P74" s="165"/>
      <c r="Q74" s="171"/>
      <c r="R74" s="175"/>
      <c r="S74" s="164">
        <f>I74*N74</f>
        <v>0</v>
      </c>
      <c r="T74" s="222" t="s">
        <v>884</v>
      </c>
      <c r="U74" s="222" t="s">
        <v>886</v>
      </c>
      <c r="V74" s="177" t="s">
        <v>855</v>
      </c>
      <c r="W74" s="178">
        <f>VLOOKUP(V74,冲压工序费!B:C,2,0)</f>
        <v>0.04</v>
      </c>
      <c r="X74" s="180">
        <v>1</v>
      </c>
      <c r="Y74" s="178">
        <f t="shared" ref="Y74" si="11">W74/X74</f>
        <v>0.04</v>
      </c>
      <c r="Z74" s="270"/>
      <c r="AA74" s="185"/>
      <c r="AB74" s="186"/>
      <c r="AC74" s="186"/>
      <c r="AD74" s="186"/>
      <c r="AE74" s="186"/>
      <c r="AF74" s="186"/>
      <c r="AG74" s="186"/>
    </row>
    <row r="75" spans="1:33" s="144" customFormat="1" ht="20.100000000000001" customHeight="1">
      <c r="A75" s="268"/>
      <c r="B75" s="153"/>
      <c r="C75" s="154"/>
      <c r="D75" s="153"/>
      <c r="E75" s="154"/>
      <c r="F75" s="154"/>
      <c r="G75" s="156"/>
      <c r="H75" s="156"/>
      <c r="I75" s="152"/>
      <c r="J75" s="170"/>
      <c r="K75" s="163"/>
      <c r="L75" s="163"/>
      <c r="M75" s="163"/>
      <c r="N75" s="164"/>
      <c r="O75" s="164"/>
      <c r="P75" s="165"/>
      <c r="Q75" s="171"/>
      <c r="R75" s="175"/>
      <c r="S75" s="164"/>
      <c r="T75" s="222"/>
      <c r="U75" s="222"/>
      <c r="V75" s="177"/>
      <c r="W75" s="178"/>
      <c r="X75" s="180"/>
      <c r="Y75" s="178"/>
      <c r="Z75" s="270"/>
      <c r="AA75" s="185"/>
      <c r="AB75" s="186"/>
      <c r="AC75" s="186"/>
      <c r="AD75" s="186"/>
      <c r="AE75" s="186"/>
      <c r="AF75" s="186"/>
      <c r="AG75" s="186"/>
    </row>
    <row r="76" spans="1:33" s="144" customFormat="1" ht="20.100000000000001" customHeight="1">
      <c r="A76" s="268"/>
      <c r="B76" s="153"/>
      <c r="C76" s="154"/>
      <c r="D76" s="153"/>
      <c r="E76" s="154"/>
      <c r="F76" s="154"/>
      <c r="G76" s="156"/>
      <c r="H76" s="156"/>
      <c r="I76" s="152"/>
      <c r="J76" s="170"/>
      <c r="K76" s="163"/>
      <c r="L76" s="163"/>
      <c r="M76" s="163"/>
      <c r="N76" s="164"/>
      <c r="O76" s="164"/>
      <c r="P76" s="165"/>
      <c r="Q76" s="171"/>
      <c r="R76" s="175"/>
      <c r="S76" s="164"/>
      <c r="T76" s="224"/>
      <c r="U76" s="222"/>
      <c r="V76" s="177"/>
      <c r="W76" s="178"/>
      <c r="X76" s="180"/>
      <c r="Y76" s="178"/>
      <c r="Z76" s="270"/>
      <c r="AA76" s="185"/>
      <c r="AB76" s="186"/>
      <c r="AC76" s="186"/>
      <c r="AD76" s="186"/>
      <c r="AE76" s="186"/>
      <c r="AF76" s="186"/>
      <c r="AG76" s="186"/>
    </row>
    <row r="77" spans="1:33" s="144" customFormat="1" ht="20.100000000000001" customHeight="1">
      <c r="A77" s="268"/>
      <c r="B77" s="153"/>
      <c r="C77" s="154"/>
      <c r="D77" s="153"/>
      <c r="E77" s="154"/>
      <c r="F77" s="154"/>
      <c r="G77" s="156"/>
      <c r="H77" s="156"/>
      <c r="I77" s="152"/>
      <c r="J77" s="170"/>
      <c r="K77" s="163"/>
      <c r="L77" s="163"/>
      <c r="M77" s="163"/>
      <c r="N77" s="164"/>
      <c r="O77" s="164"/>
      <c r="P77" s="165"/>
      <c r="Q77" s="171"/>
      <c r="R77" s="175"/>
      <c r="S77" s="164"/>
      <c r="T77" s="223"/>
      <c r="U77" s="226"/>
      <c r="V77" s="177"/>
      <c r="W77" s="178"/>
      <c r="X77" s="180"/>
      <c r="Y77" s="178"/>
      <c r="Z77" s="270"/>
      <c r="AA77" s="185"/>
      <c r="AB77" s="186"/>
      <c r="AC77" s="186"/>
      <c r="AD77" s="186"/>
      <c r="AE77" s="186"/>
      <c r="AF77" s="186"/>
      <c r="AG77" s="186"/>
    </row>
    <row r="78" spans="1:33" s="144" customFormat="1" ht="20.100000000000001" customHeight="1">
      <c r="A78" s="269"/>
      <c r="B78" s="157"/>
      <c r="C78" s="158"/>
      <c r="D78" s="157"/>
      <c r="E78" s="158"/>
      <c r="F78" s="158"/>
      <c r="G78" s="159" t="s">
        <v>38</v>
      </c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68">
        <f>SUM(S71:S77)</f>
        <v>1.4204750000000002</v>
      </c>
      <c r="T78" s="266" t="s">
        <v>39</v>
      </c>
      <c r="U78" s="266"/>
      <c r="V78" s="266"/>
      <c r="W78" s="266"/>
      <c r="X78" s="266"/>
      <c r="Y78" s="181">
        <f>SUM(Y71:Y77)</f>
        <v>0.26499999999999996</v>
      </c>
      <c r="Z78" s="270"/>
      <c r="AA78" s="187"/>
      <c r="AB78" s="188"/>
      <c r="AC78" s="188"/>
      <c r="AD78" s="188"/>
      <c r="AE78" s="188"/>
      <c r="AF78" s="188"/>
      <c r="AG78" s="188"/>
    </row>
    <row r="79" spans="1:33" s="144" customFormat="1" ht="25.5" customHeight="1">
      <c r="A79" s="267">
        <v>66</v>
      </c>
      <c r="B79" s="207">
        <v>45730</v>
      </c>
      <c r="C79" s="151" t="s">
        <v>896</v>
      </c>
      <c r="D79" s="151"/>
      <c r="E79" s="151" t="s">
        <v>898</v>
      </c>
      <c r="F79" s="151"/>
      <c r="G79" s="151" t="s">
        <v>895</v>
      </c>
      <c r="H79" s="152" t="s">
        <v>897</v>
      </c>
      <c r="I79" s="152">
        <v>1</v>
      </c>
      <c r="J79" s="206" t="s">
        <v>887</v>
      </c>
      <c r="K79" s="163"/>
      <c r="L79" s="163"/>
      <c r="M79" s="163">
        <v>2</v>
      </c>
      <c r="N79" s="164">
        <v>4</v>
      </c>
      <c r="O79" s="164">
        <v>2.35</v>
      </c>
      <c r="P79" s="165">
        <v>0.06</v>
      </c>
      <c r="Q79" s="171">
        <v>3.1E-2</v>
      </c>
      <c r="R79" s="175">
        <f>P79-Q79</f>
        <v>2.8999999999999998E-2</v>
      </c>
      <c r="S79" s="164">
        <f>N79*P79-O79*R79</f>
        <v>0.17185</v>
      </c>
      <c r="T79" s="222" t="s">
        <v>899</v>
      </c>
      <c r="U79" s="222" t="s">
        <v>886</v>
      </c>
      <c r="V79" s="177" t="s">
        <v>855</v>
      </c>
      <c r="W79" s="178">
        <f>VLOOKUP(V79,冲压工序费!B:C,2,0)</f>
        <v>0.04</v>
      </c>
      <c r="X79" s="179">
        <v>1</v>
      </c>
      <c r="Y79" s="178">
        <f>W79/X79</f>
        <v>0.04</v>
      </c>
      <c r="Z79" s="270">
        <v>1.1200000000000001</v>
      </c>
      <c r="AA79" s="183">
        <f>(S79+Y86)*Z79+S82*1.03</f>
        <v>0.28207200000000004</v>
      </c>
      <c r="AB79" s="184"/>
      <c r="AC79" s="190"/>
      <c r="AD79" s="184"/>
      <c r="AE79" s="151" t="s">
        <v>900</v>
      </c>
      <c r="AF79" s="151"/>
      <c r="AG79" s="151" t="s">
        <v>901</v>
      </c>
    </row>
    <row r="80" spans="1:33" s="144" customFormat="1" ht="25.5" customHeight="1">
      <c r="A80" s="268"/>
      <c r="B80" s="153"/>
      <c r="C80" s="154"/>
      <c r="D80" s="153"/>
      <c r="E80" s="154"/>
      <c r="F80" s="154"/>
      <c r="G80" s="151"/>
      <c r="H80" s="155"/>
      <c r="I80" s="152"/>
      <c r="J80" s="155"/>
      <c r="K80" s="163"/>
      <c r="L80" s="163"/>
      <c r="M80" s="163"/>
      <c r="N80" s="164"/>
      <c r="O80" s="164"/>
      <c r="P80" s="165"/>
      <c r="Q80" s="171"/>
      <c r="R80" s="175"/>
      <c r="S80" s="164"/>
      <c r="T80" s="222" t="s">
        <v>847</v>
      </c>
      <c r="U80" s="222">
        <v>1</v>
      </c>
      <c r="V80" s="177" t="s">
        <v>855</v>
      </c>
      <c r="W80" s="178">
        <f>VLOOKUP(V80,冲压工序费!B:C,2,0)</f>
        <v>0.04</v>
      </c>
      <c r="X80" s="179">
        <v>1</v>
      </c>
      <c r="Y80" s="178">
        <f t="shared" ref="Y80" si="12">W80/X80</f>
        <v>0.04</v>
      </c>
      <c r="Z80" s="270"/>
      <c r="AA80" s="185"/>
      <c r="AB80" s="189"/>
      <c r="AC80" s="221"/>
      <c r="AD80" s="189"/>
      <c r="AE80" s="189"/>
      <c r="AF80" s="189"/>
      <c r="AG80" s="189"/>
    </row>
    <row r="81" spans="1:33" s="144" customFormat="1" ht="20.100000000000001" customHeight="1">
      <c r="A81" s="268"/>
      <c r="B81" s="153"/>
      <c r="C81" s="154"/>
      <c r="D81" s="153"/>
      <c r="E81" s="154"/>
      <c r="F81" s="154"/>
      <c r="G81" s="155"/>
      <c r="H81" s="155"/>
      <c r="I81" s="3"/>
      <c r="J81" s="159"/>
      <c r="K81" s="167"/>
      <c r="L81" s="167"/>
      <c r="M81" s="167"/>
      <c r="N81" s="168"/>
      <c r="O81" s="168"/>
      <c r="P81" s="169"/>
      <c r="Q81" s="169"/>
      <c r="R81" s="169"/>
      <c r="S81" s="168"/>
      <c r="T81" s="222"/>
      <c r="U81" s="222"/>
      <c r="V81" s="177"/>
      <c r="W81" s="178"/>
      <c r="X81" s="180"/>
      <c r="Y81" s="178"/>
      <c r="Z81" s="270"/>
      <c r="AA81" s="185"/>
      <c r="AB81" s="186"/>
      <c r="AC81" s="186"/>
      <c r="AD81" s="186"/>
      <c r="AE81" s="186"/>
      <c r="AF81" s="186"/>
      <c r="AG81" s="186"/>
    </row>
    <row r="82" spans="1:33" s="144" customFormat="1" ht="20.100000000000001" customHeight="1">
      <c r="A82" s="268"/>
      <c r="B82" s="153"/>
      <c r="C82" s="154"/>
      <c r="D82" s="153"/>
      <c r="E82" s="154"/>
      <c r="F82" s="154"/>
      <c r="G82" s="156"/>
      <c r="H82" s="156"/>
      <c r="I82" s="152"/>
      <c r="J82" s="170"/>
      <c r="K82" s="163"/>
      <c r="L82" s="163"/>
      <c r="M82" s="163"/>
      <c r="N82" s="164"/>
      <c r="O82" s="164"/>
      <c r="P82" s="165"/>
      <c r="Q82" s="171"/>
      <c r="R82" s="175"/>
      <c r="S82" s="164">
        <f>I82*N82</f>
        <v>0</v>
      </c>
      <c r="T82" s="222"/>
      <c r="U82" s="222"/>
      <c r="V82" s="177"/>
      <c r="W82" s="178"/>
      <c r="X82" s="180"/>
      <c r="Y82" s="178"/>
      <c r="Z82" s="270"/>
      <c r="AA82" s="185"/>
      <c r="AB82" s="186"/>
      <c r="AC82" s="186"/>
      <c r="AD82" s="186"/>
      <c r="AE82" s="186"/>
      <c r="AF82" s="186"/>
      <c r="AG82" s="186"/>
    </row>
    <row r="83" spans="1:33" s="144" customFormat="1" ht="20.100000000000001" customHeight="1">
      <c r="A83" s="268"/>
      <c r="B83" s="153"/>
      <c r="C83" s="154"/>
      <c r="D83" s="153"/>
      <c r="E83" s="154"/>
      <c r="F83" s="154"/>
      <c r="G83" s="156"/>
      <c r="H83" s="156"/>
      <c r="I83" s="152"/>
      <c r="J83" s="170"/>
      <c r="K83" s="163"/>
      <c r="L83" s="163"/>
      <c r="M83" s="163"/>
      <c r="N83" s="164"/>
      <c r="O83" s="164"/>
      <c r="P83" s="165"/>
      <c r="Q83" s="171"/>
      <c r="R83" s="175"/>
      <c r="S83" s="164"/>
      <c r="T83" s="222"/>
      <c r="U83" s="222"/>
      <c r="V83" s="177"/>
      <c r="W83" s="178"/>
      <c r="X83" s="180"/>
      <c r="Y83" s="178"/>
      <c r="Z83" s="270"/>
      <c r="AA83" s="185"/>
      <c r="AB83" s="186"/>
      <c r="AC83" s="186"/>
      <c r="AD83" s="186"/>
      <c r="AE83" s="186"/>
      <c r="AF83" s="186"/>
      <c r="AG83" s="186"/>
    </row>
    <row r="84" spans="1:33" s="144" customFormat="1" ht="20.100000000000001" customHeight="1">
      <c r="A84" s="268"/>
      <c r="B84" s="153"/>
      <c r="C84" s="154"/>
      <c r="D84" s="153"/>
      <c r="E84" s="154"/>
      <c r="F84" s="230" t="s">
        <v>902</v>
      </c>
      <c r="G84" s="156"/>
      <c r="H84" s="156"/>
      <c r="I84" s="152"/>
      <c r="J84" s="170"/>
      <c r="K84" s="163"/>
      <c r="L84" s="163"/>
      <c r="M84" s="163"/>
      <c r="N84" s="164"/>
      <c r="O84" s="164"/>
      <c r="P84" s="165"/>
      <c r="Q84" s="171"/>
      <c r="R84" s="175"/>
      <c r="S84" s="164"/>
      <c r="T84" s="224"/>
      <c r="U84" s="222"/>
      <c r="V84" s="177"/>
      <c r="W84" s="178"/>
      <c r="X84" s="180"/>
      <c r="Y84" s="178"/>
      <c r="Z84" s="270"/>
      <c r="AA84" s="185"/>
      <c r="AB84" s="186"/>
      <c r="AC84" s="186"/>
      <c r="AD84" s="186"/>
      <c r="AE84" s="186"/>
      <c r="AF84" s="186"/>
      <c r="AG84" s="186"/>
    </row>
    <row r="85" spans="1:33" s="144" customFormat="1" ht="20.100000000000001" customHeight="1">
      <c r="A85" s="268"/>
      <c r="B85" s="153"/>
      <c r="C85" s="154"/>
      <c r="D85" s="153"/>
      <c r="E85" s="154"/>
      <c r="F85" s="154"/>
      <c r="G85" s="156"/>
      <c r="H85" s="156"/>
      <c r="I85" s="152"/>
      <c r="J85" s="170"/>
      <c r="K85" s="163"/>
      <c r="L85" s="163"/>
      <c r="M85" s="163"/>
      <c r="N85" s="164"/>
      <c r="O85" s="164"/>
      <c r="P85" s="165"/>
      <c r="Q85" s="171"/>
      <c r="R85" s="175"/>
      <c r="S85" s="164"/>
      <c r="T85" s="223"/>
      <c r="U85" s="226"/>
      <c r="V85" s="177"/>
      <c r="W85" s="178"/>
      <c r="X85" s="180"/>
      <c r="Y85" s="178"/>
      <c r="Z85" s="270"/>
      <c r="AA85" s="185"/>
      <c r="AB85" s="186"/>
      <c r="AC85" s="186"/>
      <c r="AD85" s="186"/>
      <c r="AE85" s="186"/>
      <c r="AF85" s="186"/>
      <c r="AG85" s="186"/>
    </row>
    <row r="86" spans="1:33" s="144" customFormat="1" ht="20.100000000000001" customHeight="1">
      <c r="A86" s="269"/>
      <c r="B86" s="157"/>
      <c r="C86" s="158"/>
      <c r="D86" s="157"/>
      <c r="E86" s="158"/>
      <c r="F86" s="158"/>
      <c r="G86" s="159" t="s">
        <v>38</v>
      </c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68">
        <f>SUM(S79:S85)</f>
        <v>0.17185</v>
      </c>
      <c r="T86" s="266" t="s">
        <v>39</v>
      </c>
      <c r="U86" s="266"/>
      <c r="V86" s="266"/>
      <c r="W86" s="266"/>
      <c r="X86" s="266"/>
      <c r="Y86" s="181">
        <f>SUM(Y79:Y85)</f>
        <v>0.08</v>
      </c>
      <c r="Z86" s="270"/>
      <c r="AA86" s="187"/>
      <c r="AB86" s="188"/>
      <c r="AC86" s="188"/>
      <c r="AD86" s="188"/>
      <c r="AE86" s="188"/>
      <c r="AF86" s="188"/>
      <c r="AG86" s="188"/>
    </row>
    <row r="87" spans="1:33" s="144" customFormat="1" ht="20.100000000000001" customHeight="1">
      <c r="A87" s="193"/>
      <c r="B87" s="193"/>
      <c r="C87" s="194"/>
      <c r="D87" s="193"/>
      <c r="E87" s="194"/>
      <c r="F87" s="193"/>
      <c r="G87" s="195"/>
      <c r="H87" s="195"/>
      <c r="I87" s="1"/>
      <c r="J87" s="1"/>
      <c r="K87" s="1"/>
      <c r="L87" s="1"/>
      <c r="M87" s="1"/>
      <c r="N87" s="1"/>
      <c r="O87" s="1"/>
      <c r="P87" s="1"/>
      <c r="Q87" s="1"/>
      <c r="R87" s="1"/>
      <c r="S87" s="196"/>
      <c r="T87" s="195"/>
      <c r="U87" s="195"/>
      <c r="V87" s="1"/>
      <c r="W87" s="1"/>
      <c r="X87" s="1"/>
      <c r="Y87" s="197"/>
      <c r="Z87" s="198"/>
      <c r="AA87" s="199"/>
    </row>
  </sheetData>
  <autoFilter ref="A5:AG5" xr:uid="{00000000-0001-0000-0200-000000000000}"/>
  <mergeCells count="51">
    <mergeCell ref="A4:A5"/>
    <mergeCell ref="AA4:AA5"/>
    <mergeCell ref="AB4:AB5"/>
    <mergeCell ref="AC4:AC5"/>
    <mergeCell ref="G4:G5"/>
    <mergeCell ref="H4:H5"/>
    <mergeCell ref="I4:I5"/>
    <mergeCell ref="J4:J5"/>
    <mergeCell ref="S4:S5"/>
    <mergeCell ref="Z4:Z5"/>
    <mergeCell ref="K4:M4"/>
    <mergeCell ref="N4:O4"/>
    <mergeCell ref="P4:R4"/>
    <mergeCell ref="T4:Y4"/>
    <mergeCell ref="AE4:AG4"/>
    <mergeCell ref="AD4:AD5"/>
    <mergeCell ref="A39:A46"/>
    <mergeCell ref="Z39:Z46"/>
    <mergeCell ref="T46:X46"/>
    <mergeCell ref="A14:A20"/>
    <mergeCell ref="Z14:Z20"/>
    <mergeCell ref="T20:X20"/>
    <mergeCell ref="A21:A30"/>
    <mergeCell ref="Z21:Z30"/>
    <mergeCell ref="T30:X30"/>
    <mergeCell ref="B4:B5"/>
    <mergeCell ref="E4:E5"/>
    <mergeCell ref="F4:F5"/>
    <mergeCell ref="C4:C5"/>
    <mergeCell ref="D4:D5"/>
    <mergeCell ref="A6:A13"/>
    <mergeCell ref="Z6:Z13"/>
    <mergeCell ref="T13:X13"/>
    <mergeCell ref="A31:A38"/>
    <mergeCell ref="Z31:Z38"/>
    <mergeCell ref="T38:X38"/>
    <mergeCell ref="A79:A86"/>
    <mergeCell ref="Z79:Z86"/>
    <mergeCell ref="T86:X86"/>
    <mergeCell ref="A47:A54"/>
    <mergeCell ref="Z47:Z54"/>
    <mergeCell ref="T54:X54"/>
    <mergeCell ref="A55:A62"/>
    <mergeCell ref="Z55:Z62"/>
    <mergeCell ref="T62:X62"/>
    <mergeCell ref="A63:A70"/>
    <mergeCell ref="Z63:Z70"/>
    <mergeCell ref="T70:X70"/>
    <mergeCell ref="A71:A78"/>
    <mergeCell ref="Z71:Z78"/>
    <mergeCell ref="T78:X78"/>
  </mergeCells>
  <phoneticPr fontId="39" type="noConversion"/>
  <conditionalFormatting sqref="C48:C54 C56:C62 C64:C70 C72:C78 C80:C1048576 C1:C46">
    <cfRule type="duplicateValues" dxfId="93" priority="109"/>
  </conditionalFormatting>
  <conditionalFormatting sqref="C2:E2">
    <cfRule type="duplicateValues" dxfId="92" priority="116"/>
  </conditionalFormatting>
  <conditionalFormatting sqref="C47:E47">
    <cfRule type="duplicateValues" dxfId="91" priority="48"/>
  </conditionalFormatting>
  <conditionalFormatting sqref="C55:E55">
    <cfRule type="duplicateValues" dxfId="90" priority="42"/>
  </conditionalFormatting>
  <conditionalFormatting sqref="C63:E63">
    <cfRule type="duplicateValues" dxfId="89" priority="34"/>
  </conditionalFormatting>
  <conditionalFormatting sqref="C71:E71">
    <cfRule type="duplicateValues" dxfId="88" priority="25"/>
  </conditionalFormatting>
  <conditionalFormatting sqref="C79:E79">
    <cfRule type="duplicateValues" dxfId="87" priority="6"/>
  </conditionalFormatting>
  <conditionalFormatting sqref="G4:G5">
    <cfRule type="duplicateValues" dxfId="86" priority="405"/>
  </conditionalFormatting>
  <conditionalFormatting sqref="G7">
    <cfRule type="duplicateValues" dxfId="85" priority="15"/>
  </conditionalFormatting>
  <conditionalFormatting sqref="G14:G15">
    <cfRule type="duplicateValues" dxfId="84" priority="71"/>
  </conditionalFormatting>
  <conditionalFormatting sqref="G21">
    <cfRule type="duplicateValues" dxfId="83" priority="67"/>
  </conditionalFormatting>
  <conditionalFormatting sqref="G22">
    <cfRule type="duplicateValues" dxfId="82" priority="68"/>
  </conditionalFormatting>
  <conditionalFormatting sqref="G31">
    <cfRule type="duplicateValues" dxfId="81" priority="62"/>
  </conditionalFormatting>
  <conditionalFormatting sqref="G32">
    <cfRule type="duplicateValues" dxfId="80" priority="64"/>
  </conditionalFormatting>
  <conditionalFormatting sqref="G39">
    <cfRule type="duplicateValues" dxfId="79" priority="53"/>
  </conditionalFormatting>
  <conditionalFormatting sqref="G40">
    <cfRule type="duplicateValues" dxfId="78" priority="54"/>
  </conditionalFormatting>
  <conditionalFormatting sqref="G47">
    <cfRule type="duplicateValues" dxfId="77" priority="46"/>
  </conditionalFormatting>
  <conditionalFormatting sqref="G48">
    <cfRule type="duplicateValues" dxfId="76" priority="50"/>
  </conditionalFormatting>
  <conditionalFormatting sqref="G55">
    <cfRule type="duplicateValues" dxfId="75" priority="38"/>
  </conditionalFormatting>
  <conditionalFormatting sqref="G56">
    <cfRule type="duplicateValues" dxfId="74" priority="43"/>
  </conditionalFormatting>
  <conditionalFormatting sqref="G63">
    <cfRule type="duplicateValues" dxfId="73" priority="31"/>
  </conditionalFormatting>
  <conditionalFormatting sqref="G64">
    <cfRule type="duplicateValues" dxfId="72" priority="35"/>
  </conditionalFormatting>
  <conditionalFormatting sqref="G71">
    <cfRule type="duplicateValues" dxfId="71" priority="24"/>
  </conditionalFormatting>
  <conditionalFormatting sqref="G72">
    <cfRule type="duplicateValues" dxfId="70" priority="26"/>
  </conditionalFormatting>
  <conditionalFormatting sqref="G79">
    <cfRule type="duplicateValues" dxfId="69" priority="5"/>
  </conditionalFormatting>
  <conditionalFormatting sqref="G80">
    <cfRule type="duplicateValues" dxfId="68" priority="7"/>
  </conditionalFormatting>
  <conditionalFormatting sqref="H47">
    <cfRule type="duplicateValues" dxfId="67" priority="47"/>
  </conditionalFormatting>
  <conditionalFormatting sqref="H55">
    <cfRule type="duplicateValues" dxfId="66" priority="39"/>
  </conditionalFormatting>
  <conditionalFormatting sqref="H63">
    <cfRule type="duplicateValues" dxfId="65" priority="30"/>
  </conditionalFormatting>
  <conditionalFormatting sqref="K6:M6">
    <cfRule type="duplicateValues" dxfId="64" priority="10"/>
  </conditionalFormatting>
  <conditionalFormatting sqref="K7:M7">
    <cfRule type="duplicateValues" dxfId="63" priority="16"/>
  </conditionalFormatting>
  <conditionalFormatting sqref="K9:M12">
    <cfRule type="duplicateValues" dxfId="62" priority="17"/>
  </conditionalFormatting>
  <conditionalFormatting sqref="K14:M15">
    <cfRule type="duplicateValues" dxfId="61" priority="72"/>
  </conditionalFormatting>
  <conditionalFormatting sqref="K17:M19">
    <cfRule type="duplicateValues" dxfId="60" priority="73"/>
  </conditionalFormatting>
  <conditionalFormatting sqref="K21:M22">
    <cfRule type="duplicateValues" dxfId="59" priority="69"/>
  </conditionalFormatting>
  <conditionalFormatting sqref="K24:M29">
    <cfRule type="duplicateValues" dxfId="58" priority="70"/>
  </conditionalFormatting>
  <conditionalFormatting sqref="K31:M32">
    <cfRule type="duplicateValues" dxfId="57" priority="65"/>
  </conditionalFormatting>
  <conditionalFormatting sqref="K34:M37">
    <cfRule type="duplicateValues" dxfId="56" priority="442"/>
  </conditionalFormatting>
  <conditionalFormatting sqref="K39:M39">
    <cfRule type="duplicateValues" dxfId="55" priority="21"/>
  </conditionalFormatting>
  <conditionalFormatting sqref="K40:M40">
    <cfRule type="duplicateValues" dxfId="54" priority="55"/>
  </conditionalFormatting>
  <conditionalFormatting sqref="K42:M45">
    <cfRule type="duplicateValues" dxfId="53" priority="56"/>
  </conditionalFormatting>
  <conditionalFormatting sqref="K47:M47">
    <cfRule type="duplicateValues" dxfId="52" priority="20"/>
  </conditionalFormatting>
  <conditionalFormatting sqref="K48:M48">
    <cfRule type="duplicateValues" dxfId="51" priority="51"/>
  </conditionalFormatting>
  <conditionalFormatting sqref="K50:M53">
    <cfRule type="duplicateValues" dxfId="50" priority="52"/>
  </conditionalFormatting>
  <conditionalFormatting sqref="K55:M56">
    <cfRule type="duplicateValues" dxfId="49" priority="44"/>
  </conditionalFormatting>
  <conditionalFormatting sqref="K58:M61">
    <cfRule type="duplicateValues" dxfId="48" priority="45"/>
  </conditionalFormatting>
  <conditionalFormatting sqref="K63:M64">
    <cfRule type="duplicateValues" dxfId="47" priority="36"/>
  </conditionalFormatting>
  <conditionalFormatting sqref="K66:M69">
    <cfRule type="duplicateValues" dxfId="46" priority="37"/>
  </conditionalFormatting>
  <conditionalFormatting sqref="K71:M71">
    <cfRule type="duplicateValues" dxfId="45" priority="18"/>
  </conditionalFormatting>
  <conditionalFormatting sqref="K72:M72">
    <cfRule type="duplicateValues" dxfId="44" priority="27"/>
  </conditionalFormatting>
  <conditionalFormatting sqref="K74:M77">
    <cfRule type="duplicateValues" dxfId="43" priority="28"/>
  </conditionalFormatting>
  <conditionalFormatting sqref="K79:M79">
    <cfRule type="duplicateValues" dxfId="42" priority="2"/>
  </conditionalFormatting>
  <conditionalFormatting sqref="K80:M80">
    <cfRule type="duplicateValues" dxfId="41" priority="8"/>
  </conditionalFormatting>
  <conditionalFormatting sqref="K82:M85">
    <cfRule type="duplicateValues" dxfId="40" priority="9"/>
  </conditionalFormatting>
  <conditionalFormatting sqref="AE71:AF71">
    <cfRule type="duplicateValues" dxfId="39" priority="22"/>
  </conditionalFormatting>
  <conditionalFormatting sqref="AE6:AG6">
    <cfRule type="duplicateValues" dxfId="38" priority="12"/>
  </conditionalFormatting>
  <conditionalFormatting sqref="AE63:AG63">
    <cfRule type="duplicateValues" dxfId="37" priority="29"/>
  </conditionalFormatting>
  <conditionalFormatting sqref="AE79:AG79">
    <cfRule type="duplicateValues" dxfId="36" priority="1"/>
  </conditionalFormatting>
  <conditionalFormatting sqref="AG71">
    <cfRule type="duplicateValues" dxfId="35" priority="19"/>
  </conditionalFormatting>
  <pageMargins left="0.7" right="0.7" top="0.75" bottom="0.75" header="0.3" footer="0.3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9"/>
  <sheetViews>
    <sheetView workbookViewId="0">
      <pane xSplit="2" ySplit="1" topLeftCell="C2" activePane="bottomRight" state="frozen"/>
      <selection pane="topRight"/>
      <selection pane="bottomLeft"/>
      <selection pane="bottomRight" activeCell="B19" sqref="B19"/>
    </sheetView>
  </sheetViews>
  <sheetFormatPr defaultColWidth="8.88671875" defaultRowHeight="14.4"/>
  <cols>
    <col min="1" max="1" width="10.33203125" style="137" customWidth="1"/>
    <col min="2" max="2" width="11.21875" style="137" customWidth="1"/>
    <col min="3" max="3" width="13.109375" style="138" customWidth="1"/>
    <col min="4" max="5" width="7" style="70" customWidth="1"/>
    <col min="6" max="7" width="11.6640625" style="70" customWidth="1"/>
    <col min="8" max="8" width="16.109375" style="70" customWidth="1"/>
    <col min="9" max="16" width="7" style="70" customWidth="1"/>
    <col min="17" max="16384" width="8.88671875" style="70"/>
  </cols>
  <sheetData>
    <row r="1" spans="1:8" ht="29.4" customHeight="1">
      <c r="A1" s="139" t="s">
        <v>154</v>
      </c>
      <c r="B1" s="139" t="s">
        <v>155</v>
      </c>
      <c r="C1" s="140" t="s">
        <v>26</v>
      </c>
    </row>
    <row r="2" spans="1:8" ht="13.5" customHeight="1">
      <c r="A2" s="118" t="s">
        <v>156</v>
      </c>
      <c r="B2" s="118" t="s">
        <v>157</v>
      </c>
      <c r="C2" s="141">
        <v>0.03</v>
      </c>
    </row>
    <row r="3" spans="1:8" ht="13.5" customHeight="1">
      <c r="A3" s="118" t="s">
        <v>156</v>
      </c>
      <c r="B3" s="118" t="s">
        <v>35</v>
      </c>
      <c r="C3" s="141">
        <v>0.03</v>
      </c>
    </row>
    <row r="4" spans="1:8" ht="13.5" customHeight="1">
      <c r="A4" s="118" t="s">
        <v>156</v>
      </c>
      <c r="B4" s="118" t="s">
        <v>42</v>
      </c>
      <c r="C4" s="141">
        <v>0.03</v>
      </c>
    </row>
    <row r="5" spans="1:8" ht="13.5" customHeight="1">
      <c r="A5" s="118" t="s">
        <v>156</v>
      </c>
      <c r="B5" s="118" t="s">
        <v>144</v>
      </c>
      <c r="C5" s="141">
        <v>0.04</v>
      </c>
    </row>
    <row r="6" spans="1:8" ht="13.5" customHeight="1">
      <c r="A6" s="118" t="s">
        <v>156</v>
      </c>
      <c r="B6" s="118" t="s">
        <v>146</v>
      </c>
      <c r="C6" s="141">
        <v>0.04</v>
      </c>
    </row>
    <row r="7" spans="1:8" ht="13.5" customHeight="1">
      <c r="A7" s="118" t="s">
        <v>156</v>
      </c>
      <c r="B7" s="118" t="s">
        <v>158</v>
      </c>
      <c r="C7" s="141">
        <v>0.04</v>
      </c>
      <c r="E7" s="118" t="s">
        <v>159</v>
      </c>
      <c r="F7" s="118" t="s">
        <v>8</v>
      </c>
      <c r="G7" s="118" t="s">
        <v>160</v>
      </c>
      <c r="H7" s="118" t="s">
        <v>161</v>
      </c>
    </row>
    <row r="8" spans="1:8" ht="13.5" customHeight="1">
      <c r="A8" s="118" t="s">
        <v>156</v>
      </c>
      <c r="B8" s="118" t="s">
        <v>139</v>
      </c>
      <c r="C8" s="141">
        <v>0.05</v>
      </c>
      <c r="E8" s="81">
        <v>3</v>
      </c>
      <c r="F8" s="118">
        <v>440</v>
      </c>
      <c r="G8" s="142">
        <v>5200</v>
      </c>
      <c r="H8" s="142">
        <f>G8/1.13</f>
        <v>4601.7699115044252</v>
      </c>
    </row>
    <row r="9" spans="1:8" ht="13.5" customHeight="1">
      <c r="A9" s="118" t="s">
        <v>156</v>
      </c>
      <c r="B9" s="118" t="s">
        <v>33</v>
      </c>
      <c r="C9" s="141">
        <v>7.0000000000000007E-2</v>
      </c>
      <c r="E9" s="81">
        <v>3</v>
      </c>
      <c r="F9" s="118" t="s">
        <v>162</v>
      </c>
      <c r="G9" s="142">
        <v>4600</v>
      </c>
      <c r="H9" s="142">
        <f>G9/1.13</f>
        <v>4070.7964601769913</v>
      </c>
    </row>
    <row r="10" spans="1:8" ht="13.5" customHeight="1">
      <c r="A10" s="118" t="s">
        <v>156</v>
      </c>
      <c r="B10" s="118" t="s">
        <v>152</v>
      </c>
      <c r="C10" s="141">
        <v>7.4999999999999997E-2</v>
      </c>
    </row>
    <row r="11" spans="1:8" ht="13.5" customHeight="1">
      <c r="A11" s="118" t="s">
        <v>156</v>
      </c>
      <c r="B11" s="118" t="s">
        <v>140</v>
      </c>
      <c r="C11" s="141">
        <v>0.08</v>
      </c>
    </row>
    <row r="12" spans="1:8" ht="13.5" customHeight="1">
      <c r="A12" s="118" t="s">
        <v>156</v>
      </c>
      <c r="B12" s="118" t="s">
        <v>143</v>
      </c>
      <c r="C12" s="141">
        <v>0.1</v>
      </c>
    </row>
    <row r="13" spans="1:8" ht="13.5" customHeight="1">
      <c r="A13" s="118" t="s">
        <v>156</v>
      </c>
      <c r="B13" s="118" t="s">
        <v>141</v>
      </c>
      <c r="C13" s="141">
        <v>0.15</v>
      </c>
    </row>
    <row r="14" spans="1:8" ht="13.5" customHeight="1">
      <c r="A14" s="118" t="s">
        <v>156</v>
      </c>
      <c r="B14" s="118" t="s">
        <v>138</v>
      </c>
      <c r="C14" s="141">
        <v>0.18</v>
      </c>
    </row>
    <row r="15" spans="1:8" ht="13.5" customHeight="1">
      <c r="A15" s="118" t="s">
        <v>156</v>
      </c>
      <c r="B15" s="118" t="s">
        <v>151</v>
      </c>
      <c r="C15" s="141">
        <v>0.2</v>
      </c>
    </row>
    <row r="16" spans="1:8" ht="13.5" customHeight="1">
      <c r="A16" s="118" t="s">
        <v>156</v>
      </c>
      <c r="B16" s="118" t="s">
        <v>163</v>
      </c>
      <c r="C16" s="141">
        <v>0.28000000000000003</v>
      </c>
    </row>
    <row r="17" spans="1:8" ht="13.5" customHeight="1">
      <c r="A17" s="118" t="s">
        <v>156</v>
      </c>
      <c r="B17" s="118" t="s">
        <v>149</v>
      </c>
      <c r="C17" s="141">
        <v>0.3</v>
      </c>
    </row>
    <row r="18" spans="1:8" ht="13.5" customHeight="1">
      <c r="A18" s="118" t="s">
        <v>164</v>
      </c>
      <c r="B18" s="118" t="s">
        <v>165</v>
      </c>
      <c r="C18" s="141">
        <v>0.16</v>
      </c>
    </row>
    <row r="19" spans="1:8">
      <c r="A19" s="118" t="s">
        <v>164</v>
      </c>
      <c r="B19" s="118" t="s">
        <v>145</v>
      </c>
      <c r="C19" s="141">
        <v>0.2</v>
      </c>
    </row>
    <row r="20" spans="1:8">
      <c r="A20" s="118" t="s">
        <v>164</v>
      </c>
      <c r="B20" s="118" t="s">
        <v>150</v>
      </c>
      <c r="C20" s="141">
        <v>0.25</v>
      </c>
    </row>
    <row r="21" spans="1:8">
      <c r="A21" s="118" t="s">
        <v>164</v>
      </c>
      <c r="B21" s="118" t="s">
        <v>166</v>
      </c>
      <c r="C21" s="141">
        <v>0.53</v>
      </c>
    </row>
    <row r="22" spans="1:8">
      <c r="A22" s="118" t="s">
        <v>142</v>
      </c>
      <c r="B22" s="118" t="s">
        <v>167</v>
      </c>
      <c r="C22" s="141">
        <v>0.05</v>
      </c>
    </row>
    <row r="23" spans="1:8">
      <c r="A23" s="118" t="s">
        <v>168</v>
      </c>
      <c r="B23" s="118" t="s">
        <v>169</v>
      </c>
      <c r="C23" s="142">
        <v>0.1</v>
      </c>
    </row>
    <row r="24" spans="1:8">
      <c r="A24" s="118" t="s">
        <v>147</v>
      </c>
      <c r="B24" s="118" t="s">
        <v>170</v>
      </c>
      <c r="C24" s="142">
        <v>7</v>
      </c>
      <c r="D24" s="70" t="s">
        <v>171</v>
      </c>
    </row>
    <row r="25" spans="1:8">
      <c r="A25" s="118" t="s">
        <v>147</v>
      </c>
      <c r="B25" s="118" t="s">
        <v>170</v>
      </c>
      <c r="C25" s="142">
        <v>14</v>
      </c>
      <c r="D25" s="70" t="s">
        <v>172</v>
      </c>
    </row>
    <row r="26" spans="1:8">
      <c r="A26" s="118" t="s">
        <v>173</v>
      </c>
      <c r="B26" s="118" t="s">
        <v>170</v>
      </c>
      <c r="C26" s="142">
        <v>30</v>
      </c>
      <c r="E26" s="70" t="s">
        <v>174</v>
      </c>
      <c r="F26" s="70" t="s">
        <v>175</v>
      </c>
      <c r="G26" s="70" t="s">
        <v>176</v>
      </c>
      <c r="H26" s="70" t="s">
        <v>177</v>
      </c>
    </row>
    <row r="27" spans="1:8">
      <c r="A27" s="118" t="s">
        <v>156</v>
      </c>
      <c r="B27" s="118" t="s">
        <v>178</v>
      </c>
      <c r="C27" s="143">
        <f>(F27+G27)/H27</f>
        <v>0.48317500000000002</v>
      </c>
      <c r="E27" s="70">
        <f>45*3</f>
        <v>135</v>
      </c>
      <c r="F27" s="70">
        <f>E27*0.7*0.75</f>
        <v>70.875</v>
      </c>
      <c r="G27" s="70">
        <v>25.76</v>
      </c>
      <c r="H27" s="70">
        <v>200</v>
      </c>
    </row>
    <row r="28" spans="1:8">
      <c r="A28" s="118" t="s">
        <v>164</v>
      </c>
      <c r="B28" s="118" t="s">
        <v>179</v>
      </c>
      <c r="C28" s="143">
        <f>(F28+G28)/H28</f>
        <v>0.32305</v>
      </c>
      <c r="E28" s="70">
        <f>37*2</f>
        <v>74</v>
      </c>
      <c r="F28" s="70">
        <f>E28*0.7*0.75</f>
        <v>38.849999999999994</v>
      </c>
      <c r="G28" s="70">
        <f>G27</f>
        <v>25.76</v>
      </c>
      <c r="H28" s="70">
        <v>200</v>
      </c>
    </row>
    <row r="29" spans="1:8">
      <c r="A29" s="118" t="s">
        <v>164</v>
      </c>
      <c r="B29" s="118" t="s">
        <v>166</v>
      </c>
      <c r="C29" s="143">
        <f>(F29+G29)/H29</f>
        <v>0.16817500000000002</v>
      </c>
      <c r="E29" s="70">
        <v>15</v>
      </c>
      <c r="F29" s="70">
        <f>E29*0.7*0.75</f>
        <v>7.875</v>
      </c>
      <c r="G29" s="70">
        <v>25.76</v>
      </c>
      <c r="H29" s="70">
        <v>200</v>
      </c>
    </row>
  </sheetData>
  <phoneticPr fontId="3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04"/>
  <sheetViews>
    <sheetView zoomScale="80" zoomScaleNormal="80" workbookViewId="0">
      <pane xSplit="5" ySplit="2" topLeftCell="F132" activePane="bottomRight" state="frozen"/>
      <selection pane="topRight"/>
      <selection pane="bottomLeft"/>
      <selection pane="bottomRight" activeCell="C14" sqref="C14"/>
    </sheetView>
  </sheetViews>
  <sheetFormatPr defaultColWidth="8.77734375" defaultRowHeight="14.4"/>
  <cols>
    <col min="1" max="1" width="8.5546875" customWidth="1"/>
    <col min="2" max="2" width="14.21875" customWidth="1"/>
    <col min="3" max="3" width="19.21875" style="31" customWidth="1"/>
    <col min="4" max="4" width="18.21875" customWidth="1"/>
    <col min="7" max="7" width="10.77734375" customWidth="1"/>
    <col min="8" max="8" width="11.44140625" customWidth="1"/>
    <col min="9" max="9" width="15.33203125" customWidth="1"/>
    <col min="11" max="11" width="19.77734375" customWidth="1"/>
    <col min="14" max="14" width="14.5546875" customWidth="1"/>
    <col min="19" max="19" width="14.6640625" customWidth="1"/>
  </cols>
  <sheetData>
    <row r="1" spans="1:20" ht="28.05" customHeight="1">
      <c r="A1" s="297" t="s">
        <v>47</v>
      </c>
      <c r="B1" s="298" t="s">
        <v>180</v>
      </c>
      <c r="C1" s="299" t="s">
        <v>181</v>
      </c>
      <c r="D1" s="299" t="s">
        <v>182</v>
      </c>
      <c r="E1" s="300" t="s">
        <v>183</v>
      </c>
      <c r="F1" s="34"/>
      <c r="G1" s="294" t="s">
        <v>184</v>
      </c>
      <c r="H1" s="295"/>
      <c r="I1" s="294" t="s">
        <v>185</v>
      </c>
      <c r="J1" s="296"/>
      <c r="K1" s="295"/>
      <c r="L1" s="294" t="s">
        <v>186</v>
      </c>
      <c r="M1" s="295"/>
      <c r="N1" s="304" t="s">
        <v>187</v>
      </c>
      <c r="O1" s="279" t="s">
        <v>50</v>
      </c>
      <c r="P1" s="66"/>
      <c r="Q1" s="308" t="s">
        <v>188</v>
      </c>
      <c r="R1" s="308" t="s">
        <v>189</v>
      </c>
      <c r="S1" s="66"/>
      <c r="T1" s="66"/>
    </row>
    <row r="2" spans="1:20" ht="45">
      <c r="A2" s="297"/>
      <c r="B2" s="298"/>
      <c r="C2" s="299"/>
      <c r="D2" s="299"/>
      <c r="E2" s="300"/>
      <c r="F2" s="35" t="s">
        <v>190</v>
      </c>
      <c r="G2" s="36" t="s">
        <v>191</v>
      </c>
      <c r="H2" s="37" t="s">
        <v>192</v>
      </c>
      <c r="I2" s="35" t="s">
        <v>193</v>
      </c>
      <c r="J2" s="35" t="s">
        <v>194</v>
      </c>
      <c r="K2" s="35" t="s">
        <v>195</v>
      </c>
      <c r="L2" s="36" t="s">
        <v>191</v>
      </c>
      <c r="M2" s="37" t="s">
        <v>192</v>
      </c>
      <c r="N2" s="304"/>
      <c r="O2" s="280"/>
      <c r="P2" s="66"/>
      <c r="Q2" s="308"/>
      <c r="R2" s="308"/>
      <c r="S2" s="66"/>
      <c r="T2" s="66"/>
    </row>
    <row r="3" spans="1:20" ht="31.2">
      <c r="A3" s="38">
        <v>1</v>
      </c>
      <c r="B3" s="39" t="s">
        <v>196</v>
      </c>
      <c r="C3" s="40" t="s">
        <v>197</v>
      </c>
      <c r="D3" s="41"/>
      <c r="E3" s="33" t="s">
        <v>198</v>
      </c>
      <c r="F3" s="42"/>
      <c r="G3" s="42">
        <f>Q3-J3</f>
        <v>4.496666666666667</v>
      </c>
      <c r="H3" s="43">
        <f t="shared" ref="H3:H8" si="0">G3*0.9</f>
        <v>4.0470000000000006</v>
      </c>
      <c r="I3" s="67">
        <v>22000</v>
      </c>
      <c r="J3" s="42">
        <f>I3/30000</f>
        <v>0.73333333333333328</v>
      </c>
      <c r="K3" s="68" t="s">
        <v>199</v>
      </c>
      <c r="L3" s="42">
        <f t="shared" ref="L3:L66" si="1">G3+J3</f>
        <v>5.23</v>
      </c>
      <c r="M3" s="43">
        <f t="shared" ref="M3:M66" si="2">H3+J3</f>
        <v>4.780333333333334</v>
      </c>
      <c r="N3" s="69"/>
      <c r="O3" s="7" t="e">
        <f>-VLOOKUP(B3,[414]Sheet1!$E$1:$R$65536,14,0)</f>
        <v>#N/A</v>
      </c>
      <c r="P3" s="70"/>
      <c r="Q3" s="80">
        <v>5.23</v>
      </c>
      <c r="R3" s="81">
        <v>230</v>
      </c>
      <c r="S3" s="70"/>
      <c r="T3" s="70"/>
    </row>
    <row r="4" spans="1:20" ht="31.2">
      <c r="A4" s="38">
        <v>2</v>
      </c>
      <c r="B4" s="39" t="s">
        <v>200</v>
      </c>
      <c r="C4" s="40" t="s">
        <v>201</v>
      </c>
      <c r="D4" s="41" t="s">
        <v>202</v>
      </c>
      <c r="E4" s="33" t="s">
        <v>198</v>
      </c>
      <c r="F4" s="42">
        <v>1.8277000000000001</v>
      </c>
      <c r="G4" s="42">
        <v>1.8277000000000001</v>
      </c>
      <c r="H4" s="43">
        <f t="shared" si="0"/>
        <v>1.6449300000000002</v>
      </c>
      <c r="I4" s="67">
        <v>0</v>
      </c>
      <c r="J4" s="42">
        <v>0</v>
      </c>
      <c r="K4" s="68">
        <v>0</v>
      </c>
      <c r="L4" s="42">
        <f t="shared" si="1"/>
        <v>1.8277000000000001</v>
      </c>
      <c r="M4" s="43">
        <f t="shared" si="2"/>
        <v>1.6449300000000002</v>
      </c>
      <c r="N4" s="69"/>
      <c r="O4" s="7">
        <f>-VLOOKUP(B4,[414]Sheet1!$E$1:$R$65536,14,0)</f>
        <v>0</v>
      </c>
      <c r="P4" s="70"/>
      <c r="Q4" s="81">
        <v>1.8277000000000001</v>
      </c>
      <c r="R4" s="81">
        <v>230</v>
      </c>
      <c r="S4" s="70"/>
      <c r="T4" s="70"/>
    </row>
    <row r="5" spans="1:20" ht="46.8">
      <c r="A5" s="38">
        <v>3</v>
      </c>
      <c r="B5" s="39" t="s">
        <v>113</v>
      </c>
      <c r="C5" s="40" t="s">
        <v>203</v>
      </c>
      <c r="D5" s="41" t="s">
        <v>204</v>
      </c>
      <c r="E5" s="33" t="s">
        <v>198</v>
      </c>
      <c r="F5" s="42">
        <f>1.76991150442478-0.1327</f>
        <v>1.6372115044247799</v>
      </c>
      <c r="G5" s="42">
        <f>1.76991150442478-0.1327</f>
        <v>1.6372115044247799</v>
      </c>
      <c r="H5" s="44">
        <f>VLOOKUP(B5,[415]汇总表!$B:$F,5,0)</f>
        <v>1.7817072448</v>
      </c>
      <c r="I5" s="67">
        <f>50000*0.1327</f>
        <v>6635.0000000000009</v>
      </c>
      <c r="J5" s="42">
        <v>0.13270000000000001</v>
      </c>
      <c r="K5" s="68" t="s">
        <v>205</v>
      </c>
      <c r="L5" s="42">
        <f t="shared" si="1"/>
        <v>1.76991150442478</v>
      </c>
      <c r="M5" s="43">
        <f t="shared" si="2"/>
        <v>1.9144072448</v>
      </c>
      <c r="N5" s="69" t="s">
        <v>206</v>
      </c>
      <c r="O5" s="7">
        <f>-VLOOKUP(B5,[414]Sheet1!$E$1:$R$65536,14,0)</f>
        <v>2764</v>
      </c>
      <c r="P5" s="70"/>
      <c r="Q5" s="81">
        <v>1.7699100000000001</v>
      </c>
      <c r="R5" s="81">
        <v>230</v>
      </c>
      <c r="S5" s="70"/>
      <c r="T5" s="70"/>
    </row>
    <row r="6" spans="1:20" ht="31.2">
      <c r="A6" s="38">
        <v>4</v>
      </c>
      <c r="B6" s="39" t="s">
        <v>116</v>
      </c>
      <c r="C6" s="40" t="s">
        <v>117</v>
      </c>
      <c r="D6" s="41" t="s">
        <v>207</v>
      </c>
      <c r="E6" s="33" t="s">
        <v>198</v>
      </c>
      <c r="F6" s="42">
        <v>0.33628318584070799</v>
      </c>
      <c r="G6" s="42">
        <v>0.33628318584070799</v>
      </c>
      <c r="H6" s="45">
        <f t="shared" si="0"/>
        <v>0.30265486725663721</v>
      </c>
      <c r="I6" s="67">
        <v>0</v>
      </c>
      <c r="J6" s="42">
        <v>0</v>
      </c>
      <c r="K6" s="68">
        <v>0</v>
      </c>
      <c r="L6" s="42">
        <f t="shared" si="1"/>
        <v>0.33628318584070799</v>
      </c>
      <c r="M6" s="43">
        <f t="shared" si="2"/>
        <v>0.30265486725663721</v>
      </c>
      <c r="N6" s="69"/>
      <c r="O6" s="7">
        <f>-VLOOKUP(B6,[414]Sheet1!$E$1:$R$65536,14,0)</f>
        <v>5068</v>
      </c>
      <c r="P6" s="70"/>
      <c r="Q6" s="81">
        <v>0.33628000000000002</v>
      </c>
      <c r="R6" s="81">
        <v>230</v>
      </c>
      <c r="S6" s="70"/>
      <c r="T6" s="70"/>
    </row>
    <row r="7" spans="1:20" ht="15.6">
      <c r="A7" s="38">
        <v>5</v>
      </c>
      <c r="B7" s="39" t="s">
        <v>208</v>
      </c>
      <c r="C7" s="40" t="s">
        <v>209</v>
      </c>
      <c r="D7" s="41" t="s">
        <v>210</v>
      </c>
      <c r="E7" s="33" t="s">
        <v>198</v>
      </c>
      <c r="F7" s="42">
        <v>1.6283185840708001</v>
      </c>
      <c r="G7" s="43">
        <v>1.5751999999999999</v>
      </c>
      <c r="H7" s="43">
        <f t="shared" si="0"/>
        <v>1.4176800000000001</v>
      </c>
      <c r="I7" s="67">
        <v>0</v>
      </c>
      <c r="J7" s="42">
        <v>0</v>
      </c>
      <c r="K7" s="68">
        <v>0</v>
      </c>
      <c r="L7" s="42">
        <f t="shared" si="1"/>
        <v>1.5751999999999999</v>
      </c>
      <c r="M7" s="43">
        <f t="shared" si="2"/>
        <v>1.4176800000000001</v>
      </c>
      <c r="N7" s="69"/>
      <c r="O7" s="7" t="e">
        <f>-VLOOKUP(B7,[414]Sheet1!$E$1:$R$65536,14,0)</f>
        <v>#N/A</v>
      </c>
      <c r="P7" s="70"/>
      <c r="Q7" s="80">
        <v>1.5751999999999999</v>
      </c>
      <c r="R7" s="81">
        <v>210</v>
      </c>
      <c r="S7" s="70"/>
      <c r="T7" s="70"/>
    </row>
    <row r="8" spans="1:20" ht="15.6">
      <c r="A8" s="38">
        <v>6</v>
      </c>
      <c r="B8" s="39" t="s">
        <v>211</v>
      </c>
      <c r="C8" s="40" t="s">
        <v>212</v>
      </c>
      <c r="D8" s="41" t="s">
        <v>213</v>
      </c>
      <c r="E8" s="33" t="s">
        <v>198</v>
      </c>
      <c r="F8" s="42">
        <v>0.893805309734513</v>
      </c>
      <c r="G8" s="42">
        <v>0.893805309734513</v>
      </c>
      <c r="H8" s="43">
        <f t="shared" si="0"/>
        <v>0.80442477876106167</v>
      </c>
      <c r="I8" s="67">
        <v>0</v>
      </c>
      <c r="J8" s="42">
        <v>0</v>
      </c>
      <c r="K8" s="68">
        <v>0</v>
      </c>
      <c r="L8" s="42">
        <f t="shared" si="1"/>
        <v>0.893805309734513</v>
      </c>
      <c r="M8" s="43">
        <f t="shared" si="2"/>
        <v>0.80442477876106167</v>
      </c>
      <c r="N8" s="69"/>
      <c r="O8" s="7" t="e">
        <f>-VLOOKUP(B8,[414]Sheet1!$E$1:$R$65536,14,0)</f>
        <v>#N/A</v>
      </c>
      <c r="P8" s="70"/>
      <c r="Q8" s="81" t="s">
        <v>214</v>
      </c>
      <c r="R8" s="81" t="s">
        <v>215</v>
      </c>
      <c r="S8" s="70"/>
      <c r="T8" s="70"/>
    </row>
    <row r="9" spans="1:20" ht="27" customHeight="1">
      <c r="A9" s="38">
        <v>7</v>
      </c>
      <c r="B9" s="39" t="s">
        <v>111</v>
      </c>
      <c r="C9" s="40" t="s">
        <v>216</v>
      </c>
      <c r="D9" s="41" t="s">
        <v>217</v>
      </c>
      <c r="E9" s="33" t="s">
        <v>198</v>
      </c>
      <c r="F9" s="42">
        <f>4.70796460176991-0.2655</f>
        <v>4.4424646017699096</v>
      </c>
      <c r="G9" s="42">
        <f>4.70796460176991-0.2655</f>
        <v>4.4424646017699096</v>
      </c>
      <c r="H9" s="44">
        <f>VLOOKUP(B9,[415]汇总表!$B:$F,5,0)</f>
        <v>3.9682486367999998</v>
      </c>
      <c r="I9" s="67">
        <f>50000*0.2655</f>
        <v>13275</v>
      </c>
      <c r="J9" s="42">
        <v>0.26550000000000001</v>
      </c>
      <c r="K9" s="68" t="s">
        <v>205</v>
      </c>
      <c r="L9" s="42">
        <f t="shared" si="1"/>
        <v>4.7079646017699099</v>
      </c>
      <c r="M9" s="43">
        <f t="shared" si="2"/>
        <v>4.2337486367999997</v>
      </c>
      <c r="N9" s="69" t="s">
        <v>218</v>
      </c>
      <c r="O9" s="7">
        <f>-VLOOKUP(B9,[414]Sheet1!$E$1:$R$65536,14,0)</f>
        <v>5003</v>
      </c>
      <c r="P9" s="70"/>
      <c r="Q9" s="80">
        <v>4.4424999999999999</v>
      </c>
      <c r="R9" s="81">
        <v>230</v>
      </c>
      <c r="S9" s="70" t="s">
        <v>219</v>
      </c>
      <c r="T9" s="70"/>
    </row>
    <row r="10" spans="1:20" ht="27" customHeight="1">
      <c r="A10" s="38">
        <v>8</v>
      </c>
      <c r="B10" s="39" t="s">
        <v>111</v>
      </c>
      <c r="C10" s="40" t="s">
        <v>220</v>
      </c>
      <c r="D10" s="41" t="s">
        <v>217</v>
      </c>
      <c r="E10" s="33" t="s">
        <v>198</v>
      </c>
      <c r="F10" s="42"/>
      <c r="G10" s="42">
        <v>4.4424999999999999</v>
      </c>
      <c r="H10" s="44">
        <f>VLOOKUP(B10,[415]汇总表!$B:$F,5,0)</f>
        <v>3.9682486367999998</v>
      </c>
      <c r="I10" s="67">
        <v>10000</v>
      </c>
      <c r="J10" s="42">
        <f t="shared" ref="J10:J14" si="3">I10/50000</f>
        <v>0.2</v>
      </c>
      <c r="K10" s="68" t="s">
        <v>221</v>
      </c>
      <c r="L10" s="42">
        <f t="shared" si="1"/>
        <v>4.6425000000000001</v>
      </c>
      <c r="M10" s="43">
        <f t="shared" si="2"/>
        <v>4.1682486367999996</v>
      </c>
      <c r="N10" s="69"/>
      <c r="O10" s="7">
        <f>-VLOOKUP(B10,[414]Sheet1!$E$1:$R$65536,14,0)</f>
        <v>5003</v>
      </c>
      <c r="P10" s="70"/>
      <c r="Q10" s="80">
        <v>4.4424999999999999</v>
      </c>
      <c r="R10" s="81">
        <v>230</v>
      </c>
      <c r="S10" s="70" t="s">
        <v>219</v>
      </c>
      <c r="T10" s="70"/>
    </row>
    <row r="11" spans="1:20" ht="27" customHeight="1">
      <c r="A11" s="38">
        <v>9</v>
      </c>
      <c r="B11" s="39" t="s">
        <v>112</v>
      </c>
      <c r="C11" s="40" t="s">
        <v>222</v>
      </c>
      <c r="D11" s="41" t="s">
        <v>223</v>
      </c>
      <c r="E11" s="33" t="s">
        <v>198</v>
      </c>
      <c r="F11" s="42">
        <f>4.70796460176991-0.2655</f>
        <v>4.4424646017699096</v>
      </c>
      <c r="G11" s="42">
        <f>4.70796460176991-0.2655</f>
        <v>4.4424646017699096</v>
      </c>
      <c r="H11" s="44">
        <f>VLOOKUP(B11,[415]汇总表!$B:$F,5,0)</f>
        <v>3.9682486367999998</v>
      </c>
      <c r="I11" s="67">
        <f>50000*0.2655</f>
        <v>13275</v>
      </c>
      <c r="J11" s="42">
        <v>0.26550000000000001</v>
      </c>
      <c r="K11" s="68" t="s">
        <v>205</v>
      </c>
      <c r="L11" s="42">
        <f t="shared" si="1"/>
        <v>4.7079646017699099</v>
      </c>
      <c r="M11" s="43">
        <f t="shared" si="2"/>
        <v>4.2337486367999997</v>
      </c>
      <c r="N11" s="69" t="s">
        <v>218</v>
      </c>
      <c r="O11" s="7">
        <f>-VLOOKUP(B11,[414]Sheet1!$E$1:$R$65536,14,0)</f>
        <v>5003</v>
      </c>
      <c r="P11" s="70"/>
      <c r="Q11" s="80">
        <v>4.4424999999999999</v>
      </c>
      <c r="R11" s="81">
        <v>230</v>
      </c>
      <c r="S11" s="70" t="s">
        <v>219</v>
      </c>
      <c r="T11" s="70"/>
    </row>
    <row r="12" spans="1:20" ht="27" customHeight="1">
      <c r="A12" s="38">
        <v>10</v>
      </c>
      <c r="B12" s="39" t="s">
        <v>112</v>
      </c>
      <c r="C12" s="46" t="s">
        <v>222</v>
      </c>
      <c r="D12" s="47" t="s">
        <v>223</v>
      </c>
      <c r="E12" s="32" t="s">
        <v>198</v>
      </c>
      <c r="F12" s="48">
        <f>4.70796-0.2655</f>
        <v>4.4424599999999996</v>
      </c>
      <c r="G12" s="49">
        <f>4.70796-0.2655</f>
        <v>4.4424599999999996</v>
      </c>
      <c r="H12" s="44">
        <f>VLOOKUP(B12,[415]汇总表!$B:$F,5,0)</f>
        <v>3.9682486367999998</v>
      </c>
      <c r="I12" s="71">
        <v>10000</v>
      </c>
      <c r="J12" s="72">
        <f t="shared" si="3"/>
        <v>0.2</v>
      </c>
      <c r="K12" s="73" t="s">
        <v>221</v>
      </c>
      <c r="L12" s="42">
        <f t="shared" si="1"/>
        <v>4.6424599999999998</v>
      </c>
      <c r="M12" s="43">
        <f t="shared" si="2"/>
        <v>4.1682486367999996</v>
      </c>
      <c r="N12" s="74"/>
      <c r="O12" s="7">
        <f>-VLOOKUP(B12,[414]Sheet1!$E$1:$R$65536,14,0)</f>
        <v>5003</v>
      </c>
      <c r="P12" s="70"/>
      <c r="Q12" s="80">
        <v>4.4424999999999999</v>
      </c>
      <c r="R12" s="81">
        <v>230</v>
      </c>
      <c r="S12" s="70" t="s">
        <v>219</v>
      </c>
      <c r="T12" s="70"/>
    </row>
    <row r="13" spans="1:20" ht="28.95" customHeight="1">
      <c r="A13" s="38">
        <v>11</v>
      </c>
      <c r="B13" s="39" t="s">
        <v>102</v>
      </c>
      <c r="C13" s="40" t="s">
        <v>224</v>
      </c>
      <c r="D13" s="41" t="s">
        <v>225</v>
      </c>
      <c r="E13" s="33" t="s">
        <v>198</v>
      </c>
      <c r="F13" s="42">
        <f>4.35398230088496-0.3363</f>
        <v>4.0176823008849603</v>
      </c>
      <c r="G13" s="42">
        <v>4.0176823008849603</v>
      </c>
      <c r="H13" s="44">
        <f>VLOOKUP(B13,[415]汇总表!$B:$F,5,0)</f>
        <v>3.6009470442399998</v>
      </c>
      <c r="I13" s="67">
        <f>50000*0.3363</f>
        <v>16815</v>
      </c>
      <c r="J13" s="42">
        <v>0.33629999999999999</v>
      </c>
      <c r="K13" s="68" t="s">
        <v>205</v>
      </c>
      <c r="L13" s="42">
        <f t="shared" si="1"/>
        <v>4.3539823008849599</v>
      </c>
      <c r="M13" s="43">
        <f t="shared" si="2"/>
        <v>3.9372470442399998</v>
      </c>
      <c r="N13" s="69" t="s">
        <v>226</v>
      </c>
      <c r="O13" s="7">
        <f>-VLOOKUP(B13,[414]Sheet1!$E$1:$R$65536,14,0)</f>
        <v>5855</v>
      </c>
      <c r="P13" s="70"/>
      <c r="Q13" s="80">
        <v>4.0884999999999998</v>
      </c>
      <c r="R13" s="81">
        <v>230</v>
      </c>
      <c r="S13" s="70" t="s">
        <v>219</v>
      </c>
      <c r="T13" s="70"/>
    </row>
    <row r="14" spans="1:20" ht="28.95" customHeight="1">
      <c r="A14" s="38">
        <v>12</v>
      </c>
      <c r="B14" s="39" t="s">
        <v>102</v>
      </c>
      <c r="C14" s="46" t="s">
        <v>224</v>
      </c>
      <c r="D14" s="47" t="s">
        <v>225</v>
      </c>
      <c r="E14" s="32" t="s">
        <v>198</v>
      </c>
      <c r="F14" s="50">
        <f>4.354-0.2655</f>
        <v>4.0884999999999998</v>
      </c>
      <c r="G14" s="50">
        <f>4.354-0.3363</f>
        <v>4.0177000000000005</v>
      </c>
      <c r="H14" s="44">
        <f>VLOOKUP(B14,[415]汇总表!$B:$F,5,0)</f>
        <v>3.6009470442399998</v>
      </c>
      <c r="I14" s="71">
        <v>9000</v>
      </c>
      <c r="J14" s="72">
        <f t="shared" si="3"/>
        <v>0.18</v>
      </c>
      <c r="K14" s="73" t="s">
        <v>227</v>
      </c>
      <c r="L14" s="42">
        <f t="shared" si="1"/>
        <v>4.1977000000000002</v>
      </c>
      <c r="M14" s="43">
        <f t="shared" si="2"/>
        <v>3.7809470442399999</v>
      </c>
      <c r="N14" s="74"/>
      <c r="O14" s="7">
        <f>-VLOOKUP(B14,[414]Sheet1!$E$1:$R$65536,14,0)</f>
        <v>5855</v>
      </c>
      <c r="P14" s="70"/>
      <c r="Q14" s="80">
        <v>4.0884999999999998</v>
      </c>
      <c r="R14" s="81">
        <v>230</v>
      </c>
      <c r="S14" s="70" t="s">
        <v>219</v>
      </c>
      <c r="T14" s="70"/>
    </row>
    <row r="15" spans="1:20" ht="22.95" customHeight="1">
      <c r="A15" s="38">
        <v>13</v>
      </c>
      <c r="B15" s="39" t="s">
        <v>103</v>
      </c>
      <c r="C15" s="40" t="s">
        <v>228</v>
      </c>
      <c r="D15" s="41" t="s">
        <v>229</v>
      </c>
      <c r="E15" s="33" t="s">
        <v>198</v>
      </c>
      <c r="F15" s="42">
        <f>4.35398230088496-0.3363</f>
        <v>4.0176823008849603</v>
      </c>
      <c r="G15" s="42">
        <v>4.0176823008849603</v>
      </c>
      <c r="H15" s="44">
        <f>VLOOKUP(B15,[415]汇总表!$B:$F,5,0)</f>
        <v>3.6009470442399998</v>
      </c>
      <c r="I15" s="67">
        <f>50000*0.3363</f>
        <v>16815</v>
      </c>
      <c r="J15" s="42">
        <v>0.33629999999999999</v>
      </c>
      <c r="K15" s="68" t="s">
        <v>205</v>
      </c>
      <c r="L15" s="42">
        <f t="shared" si="1"/>
        <v>4.3539823008849599</v>
      </c>
      <c r="M15" s="43">
        <f t="shared" si="2"/>
        <v>3.9372470442399998</v>
      </c>
      <c r="N15" s="69" t="s">
        <v>226</v>
      </c>
      <c r="O15" s="7">
        <f>-VLOOKUP(B15,[414]Sheet1!$E$1:$R$65536,14,0)</f>
        <v>2838</v>
      </c>
      <c r="P15" s="70"/>
      <c r="Q15" s="80">
        <v>4.0884999999999998</v>
      </c>
      <c r="R15" s="81">
        <v>230</v>
      </c>
      <c r="S15" s="70" t="s">
        <v>219</v>
      </c>
      <c r="T15" s="70"/>
    </row>
    <row r="16" spans="1:20" ht="22.95" customHeight="1">
      <c r="A16" s="38">
        <v>14</v>
      </c>
      <c r="B16" s="39" t="s">
        <v>103</v>
      </c>
      <c r="C16" s="46" t="s">
        <v>228</v>
      </c>
      <c r="D16" s="47" t="s">
        <v>225</v>
      </c>
      <c r="E16" s="32" t="s">
        <v>198</v>
      </c>
      <c r="F16" s="50">
        <f>4.354-0.2655</f>
        <v>4.0884999999999998</v>
      </c>
      <c r="G16" s="50">
        <f>4.354-0.3363</f>
        <v>4.0177000000000005</v>
      </c>
      <c r="H16" s="44">
        <f>VLOOKUP(B16,[415]汇总表!$B:$F,5,0)</f>
        <v>3.6009470442399998</v>
      </c>
      <c r="I16" s="71">
        <v>9000</v>
      </c>
      <c r="J16" s="72">
        <f>I14/50000</f>
        <v>0.18</v>
      </c>
      <c r="K16" s="73" t="s">
        <v>230</v>
      </c>
      <c r="L16" s="42">
        <f t="shared" si="1"/>
        <v>4.1977000000000002</v>
      </c>
      <c r="M16" s="43">
        <f t="shared" si="2"/>
        <v>3.7809470442399999</v>
      </c>
      <c r="N16" s="74"/>
      <c r="O16" s="7">
        <f>-VLOOKUP(B16,[414]Sheet1!$E$1:$R$65536,14,0)</f>
        <v>2838</v>
      </c>
      <c r="P16" s="70"/>
      <c r="Q16" s="80">
        <v>4.0884999999999998</v>
      </c>
      <c r="R16" s="81">
        <v>230</v>
      </c>
      <c r="S16" s="70" t="s">
        <v>219</v>
      </c>
      <c r="T16" s="70"/>
    </row>
    <row r="17" spans="1:20" ht="15.6">
      <c r="A17" s="38">
        <v>15</v>
      </c>
      <c r="B17" s="51" t="s">
        <v>231</v>
      </c>
      <c r="C17" s="52" t="s">
        <v>232</v>
      </c>
      <c r="D17" s="53" t="s">
        <v>233</v>
      </c>
      <c r="E17" s="54" t="s">
        <v>198</v>
      </c>
      <c r="F17" s="55">
        <v>2.7905929999999999</v>
      </c>
      <c r="G17" s="42">
        <v>2.7905929999999999</v>
      </c>
      <c r="H17" s="43">
        <f t="shared" ref="H17:H80" si="4">G17*0.9</f>
        <v>2.5115336999999998</v>
      </c>
      <c r="I17" s="67">
        <v>0</v>
      </c>
      <c r="J17" s="67">
        <v>0</v>
      </c>
      <c r="K17" s="67">
        <v>0</v>
      </c>
      <c r="L17" s="42">
        <f t="shared" si="1"/>
        <v>2.7905929999999999</v>
      </c>
      <c r="M17" s="43">
        <f t="shared" si="2"/>
        <v>2.5115336999999998</v>
      </c>
      <c r="N17" s="75"/>
      <c r="O17" s="7" t="e">
        <f>-VLOOKUP(B17,[414]Sheet1!$E$1:$R$65536,14,0)</f>
        <v>#N/A</v>
      </c>
      <c r="P17" s="70"/>
      <c r="Q17" s="81">
        <v>2.7906</v>
      </c>
      <c r="R17" s="81" t="s">
        <v>234</v>
      </c>
      <c r="S17" s="70"/>
      <c r="T17" s="70"/>
    </row>
    <row r="18" spans="1:20" ht="24">
      <c r="A18" s="38">
        <v>16</v>
      </c>
      <c r="B18" s="56" t="s">
        <v>235</v>
      </c>
      <c r="C18" s="57" t="s">
        <v>236</v>
      </c>
      <c r="D18" s="58" t="s">
        <v>237</v>
      </c>
      <c r="E18" s="59" t="s">
        <v>198</v>
      </c>
      <c r="F18" s="60">
        <v>0.88570700000000002</v>
      </c>
      <c r="G18" s="42">
        <v>0.88570700000000002</v>
      </c>
      <c r="H18" s="43">
        <f t="shared" si="4"/>
        <v>0.79713630000000002</v>
      </c>
      <c r="I18" s="67">
        <v>0</v>
      </c>
      <c r="J18" s="67">
        <v>0</v>
      </c>
      <c r="K18" s="67">
        <v>0</v>
      </c>
      <c r="L18" s="42">
        <f t="shared" si="1"/>
        <v>0.88570700000000002</v>
      </c>
      <c r="M18" s="43">
        <f t="shared" si="2"/>
        <v>0.79713630000000002</v>
      </c>
      <c r="N18" s="76"/>
      <c r="O18" s="7" t="e">
        <f>-VLOOKUP(B18,[414]Sheet1!$E$1:$R$65536,14,0)</f>
        <v>#N/A</v>
      </c>
      <c r="P18" s="70"/>
      <c r="Q18" s="81" t="s">
        <v>214</v>
      </c>
      <c r="R18" s="81" t="s">
        <v>214</v>
      </c>
      <c r="S18" s="70"/>
      <c r="T18" s="70"/>
    </row>
    <row r="19" spans="1:20" ht="24">
      <c r="A19" s="38">
        <v>17</v>
      </c>
      <c r="B19" s="56" t="s">
        <v>238</v>
      </c>
      <c r="C19" s="61" t="s">
        <v>239</v>
      </c>
      <c r="D19" s="58" t="s">
        <v>240</v>
      </c>
      <c r="E19" s="59" t="s">
        <v>198</v>
      </c>
      <c r="F19" s="60">
        <v>0.88570700000000002</v>
      </c>
      <c r="G19" s="42">
        <v>0.88570700000000002</v>
      </c>
      <c r="H19" s="43">
        <f t="shared" si="4"/>
        <v>0.79713630000000002</v>
      </c>
      <c r="I19" s="67">
        <v>0</v>
      </c>
      <c r="J19" s="67">
        <v>0</v>
      </c>
      <c r="K19" s="67">
        <v>0</v>
      </c>
      <c r="L19" s="42">
        <f t="shared" si="1"/>
        <v>0.88570700000000002</v>
      </c>
      <c r="M19" s="43">
        <f t="shared" si="2"/>
        <v>0.79713630000000002</v>
      </c>
      <c r="N19" s="76"/>
      <c r="O19" s="7" t="e">
        <f>-VLOOKUP(B19,[414]Sheet1!$E$1:$R$65536,14,0)</f>
        <v>#N/A</v>
      </c>
      <c r="P19" s="70"/>
      <c r="Q19" s="81" t="s">
        <v>214</v>
      </c>
      <c r="R19" s="81" t="s">
        <v>214</v>
      </c>
      <c r="S19" s="70"/>
      <c r="T19" s="70"/>
    </row>
    <row r="20" spans="1:20" ht="24">
      <c r="A20" s="38">
        <v>18</v>
      </c>
      <c r="B20" s="56" t="s">
        <v>241</v>
      </c>
      <c r="C20" s="61" t="s">
        <v>242</v>
      </c>
      <c r="D20" s="58" t="s">
        <v>243</v>
      </c>
      <c r="E20" s="59" t="s">
        <v>198</v>
      </c>
      <c r="F20" s="60">
        <v>1.21473846153847</v>
      </c>
      <c r="G20" s="42">
        <v>1.21473846153847</v>
      </c>
      <c r="H20" s="43">
        <f t="shared" si="4"/>
        <v>1.0932646153846231</v>
      </c>
      <c r="I20" s="67">
        <v>0</v>
      </c>
      <c r="J20" s="67">
        <v>0</v>
      </c>
      <c r="K20" s="67">
        <v>0</v>
      </c>
      <c r="L20" s="42">
        <f t="shared" si="1"/>
        <v>1.21473846153847</v>
      </c>
      <c r="M20" s="43">
        <f t="shared" si="2"/>
        <v>1.0932646153846231</v>
      </c>
      <c r="N20" s="76"/>
      <c r="O20" s="7" t="e">
        <f>-VLOOKUP(B20,[414]Sheet1!$E$1:$R$65536,14,0)</f>
        <v>#N/A</v>
      </c>
      <c r="P20" s="70"/>
      <c r="Q20" s="81" t="s">
        <v>214</v>
      </c>
      <c r="R20" s="81" t="s">
        <v>214</v>
      </c>
      <c r="S20" s="70"/>
      <c r="T20" s="70"/>
    </row>
    <row r="21" spans="1:20" ht="24">
      <c r="A21" s="38">
        <v>19</v>
      </c>
      <c r="B21" s="56" t="s">
        <v>244</v>
      </c>
      <c r="C21" s="57" t="s">
        <v>245</v>
      </c>
      <c r="D21" s="58" t="s">
        <v>246</v>
      </c>
      <c r="E21" s="59" t="s">
        <v>198</v>
      </c>
      <c r="F21" s="60">
        <v>2.5033461538461501</v>
      </c>
      <c r="G21" s="42">
        <v>2.5033461538461501</v>
      </c>
      <c r="H21" s="43">
        <f t="shared" si="4"/>
        <v>2.2530115384615352</v>
      </c>
      <c r="I21" s="67">
        <v>0</v>
      </c>
      <c r="J21" s="67">
        <v>0</v>
      </c>
      <c r="K21" s="67">
        <v>0</v>
      </c>
      <c r="L21" s="42">
        <f t="shared" si="1"/>
        <v>2.5033461538461501</v>
      </c>
      <c r="M21" s="43">
        <f t="shared" si="2"/>
        <v>2.2530115384615352</v>
      </c>
      <c r="N21" s="77"/>
      <c r="O21" s="7" t="e">
        <f>-VLOOKUP(B21,[414]Sheet1!$E$1:$R$65536,14,0)</f>
        <v>#N/A</v>
      </c>
      <c r="P21" s="70"/>
      <c r="Q21" s="81" t="s">
        <v>214</v>
      </c>
      <c r="R21" s="81" t="s">
        <v>214</v>
      </c>
      <c r="S21" s="70"/>
      <c r="T21" s="70"/>
    </row>
    <row r="22" spans="1:20" ht="24">
      <c r="A22" s="38">
        <v>20</v>
      </c>
      <c r="B22" s="56" t="s">
        <v>247</v>
      </c>
      <c r="C22" s="57" t="s">
        <v>248</v>
      </c>
      <c r="D22" s="58" t="s">
        <v>249</v>
      </c>
      <c r="E22" s="59" t="s">
        <v>198</v>
      </c>
      <c r="F22" s="60">
        <v>2.0519230769230798</v>
      </c>
      <c r="G22" s="42">
        <v>2.0519230769230798</v>
      </c>
      <c r="H22" s="43">
        <f t="shared" si="4"/>
        <v>1.846730769230772</v>
      </c>
      <c r="I22" s="67">
        <v>0</v>
      </c>
      <c r="J22" s="67">
        <v>0</v>
      </c>
      <c r="K22" s="67">
        <v>0</v>
      </c>
      <c r="L22" s="42">
        <f t="shared" si="1"/>
        <v>2.0519230769230798</v>
      </c>
      <c r="M22" s="43">
        <f t="shared" si="2"/>
        <v>1.846730769230772</v>
      </c>
      <c r="N22" s="77"/>
      <c r="O22" s="7" t="e">
        <f>-VLOOKUP(B22,[414]Sheet1!$E$1:$R$65536,14,0)</f>
        <v>#N/A</v>
      </c>
      <c r="P22" s="70"/>
      <c r="Q22" s="81" t="s">
        <v>214</v>
      </c>
      <c r="R22" s="81" t="s">
        <v>214</v>
      </c>
      <c r="S22" s="70"/>
      <c r="T22" s="70"/>
    </row>
    <row r="23" spans="1:20" ht="24">
      <c r="A23" s="38">
        <v>21</v>
      </c>
      <c r="B23" s="56" t="s">
        <v>250</v>
      </c>
      <c r="C23" s="57" t="s">
        <v>251</v>
      </c>
      <c r="D23" s="58" t="s">
        <v>252</v>
      </c>
      <c r="E23" s="59" t="s">
        <v>198</v>
      </c>
      <c r="F23" s="60">
        <v>1.86314615384615</v>
      </c>
      <c r="G23" s="42">
        <v>1.86314615384615</v>
      </c>
      <c r="H23" s="43">
        <f t="shared" si="4"/>
        <v>1.6768315384615351</v>
      </c>
      <c r="I23" s="67">
        <v>0</v>
      </c>
      <c r="J23" s="67">
        <v>0</v>
      </c>
      <c r="K23" s="67">
        <v>0</v>
      </c>
      <c r="L23" s="42">
        <f t="shared" si="1"/>
        <v>1.86314615384615</v>
      </c>
      <c r="M23" s="43">
        <f t="shared" si="2"/>
        <v>1.6768315384615351</v>
      </c>
      <c r="N23" s="77"/>
      <c r="O23" s="7" t="e">
        <f>-VLOOKUP(B23,[414]Sheet1!$E$1:$R$65536,14,0)</f>
        <v>#N/A</v>
      </c>
      <c r="P23" s="70"/>
      <c r="Q23" s="81">
        <v>1.8631500000000001</v>
      </c>
      <c r="R23" s="81" t="s">
        <v>215</v>
      </c>
      <c r="S23" s="70"/>
      <c r="T23" s="70"/>
    </row>
    <row r="24" spans="1:20" ht="24">
      <c r="A24" s="38">
        <v>22</v>
      </c>
      <c r="B24" s="56" t="s">
        <v>253</v>
      </c>
      <c r="C24" s="57" t="s">
        <v>254</v>
      </c>
      <c r="D24" s="58" t="s">
        <v>255</v>
      </c>
      <c r="E24" s="59" t="s">
        <v>198</v>
      </c>
      <c r="F24" s="60">
        <v>1.86314615384615</v>
      </c>
      <c r="G24" s="42">
        <v>1.86314615384615</v>
      </c>
      <c r="H24" s="43">
        <f t="shared" si="4"/>
        <v>1.6768315384615351</v>
      </c>
      <c r="I24" s="67">
        <v>0</v>
      </c>
      <c r="J24" s="67">
        <v>0</v>
      </c>
      <c r="K24" s="67">
        <v>0</v>
      </c>
      <c r="L24" s="42">
        <f t="shared" si="1"/>
        <v>1.86314615384615</v>
      </c>
      <c r="M24" s="43">
        <f t="shared" si="2"/>
        <v>1.6768315384615351</v>
      </c>
      <c r="N24" s="77"/>
      <c r="O24" s="7" t="e">
        <f>-VLOOKUP(B24,[414]Sheet1!$E$1:$R$65536,14,0)</f>
        <v>#N/A</v>
      </c>
      <c r="P24" s="70"/>
      <c r="Q24" s="81" t="s">
        <v>214</v>
      </c>
      <c r="R24" s="81" t="s">
        <v>214</v>
      </c>
      <c r="S24" s="70"/>
      <c r="T24" s="70"/>
    </row>
    <row r="25" spans="1:20" ht="15.6">
      <c r="A25" s="38">
        <v>23</v>
      </c>
      <c r="B25" s="56" t="s">
        <v>256</v>
      </c>
      <c r="C25" s="62" t="s">
        <v>257</v>
      </c>
      <c r="D25" s="63" t="s">
        <v>258</v>
      </c>
      <c r="E25" s="32" t="s">
        <v>198</v>
      </c>
      <c r="F25" s="50">
        <v>2.7742</v>
      </c>
      <c r="G25" s="42">
        <v>2.7742</v>
      </c>
      <c r="H25" s="43">
        <f t="shared" si="4"/>
        <v>2.4967800000000002</v>
      </c>
      <c r="I25" s="67">
        <v>0</v>
      </c>
      <c r="J25" s="67">
        <v>0</v>
      </c>
      <c r="K25" s="67">
        <v>0</v>
      </c>
      <c r="L25" s="42">
        <f t="shared" si="1"/>
        <v>2.7742</v>
      </c>
      <c r="M25" s="43">
        <f t="shared" si="2"/>
        <v>2.4967800000000002</v>
      </c>
      <c r="N25" s="78"/>
      <c r="O25" s="7">
        <f>-VLOOKUP(B25,[414]Sheet1!$E$1:$R$65536,14,0)</f>
        <v>961</v>
      </c>
      <c r="P25" s="70"/>
      <c r="Q25" s="81">
        <v>2.7742</v>
      </c>
      <c r="R25" s="81">
        <v>230</v>
      </c>
      <c r="S25" s="70"/>
      <c r="T25" s="70"/>
    </row>
    <row r="26" spans="1:20" ht="15.6">
      <c r="A26" s="38">
        <v>24</v>
      </c>
      <c r="B26" s="56" t="s">
        <v>259</v>
      </c>
      <c r="C26" s="62" t="s">
        <v>260</v>
      </c>
      <c r="D26" s="63" t="s">
        <v>261</v>
      </c>
      <c r="E26" s="32" t="s">
        <v>198</v>
      </c>
      <c r="F26" s="50">
        <v>1.5266307692307699</v>
      </c>
      <c r="G26" s="42">
        <v>1.5266307692307699</v>
      </c>
      <c r="H26" s="43">
        <f t="shared" si="4"/>
        <v>1.3739676923076929</v>
      </c>
      <c r="I26" s="67">
        <v>0</v>
      </c>
      <c r="J26" s="67">
        <v>0</v>
      </c>
      <c r="K26" s="67">
        <v>0</v>
      </c>
      <c r="L26" s="42">
        <f t="shared" si="1"/>
        <v>1.5266307692307699</v>
      </c>
      <c r="M26" s="43">
        <f t="shared" si="2"/>
        <v>1.3739676923076929</v>
      </c>
      <c r="N26" s="78"/>
      <c r="O26" s="7" t="e">
        <f>-VLOOKUP(B26,[414]Sheet1!$E$1:$R$65536,14,0)</f>
        <v>#N/A</v>
      </c>
      <c r="P26" s="70"/>
      <c r="Q26" s="81" t="s">
        <v>214</v>
      </c>
      <c r="R26" s="81" t="s">
        <v>214</v>
      </c>
      <c r="S26" s="70"/>
      <c r="T26" s="70"/>
    </row>
    <row r="27" spans="1:20" ht="15.6">
      <c r="A27" s="38">
        <v>25</v>
      </c>
      <c r="B27" s="56" t="s">
        <v>262</v>
      </c>
      <c r="C27" s="62" t="s">
        <v>263</v>
      </c>
      <c r="D27" s="63" t="s">
        <v>264</v>
      </c>
      <c r="E27" s="32" t="s">
        <v>198</v>
      </c>
      <c r="F27" s="50">
        <v>1.5266307692307699</v>
      </c>
      <c r="G27" s="42">
        <v>1.5266307692307699</v>
      </c>
      <c r="H27" s="43">
        <f t="shared" si="4"/>
        <v>1.3739676923076929</v>
      </c>
      <c r="I27" s="67">
        <v>0</v>
      </c>
      <c r="J27" s="67">
        <v>0</v>
      </c>
      <c r="K27" s="67">
        <v>0</v>
      </c>
      <c r="L27" s="42">
        <f t="shared" si="1"/>
        <v>1.5266307692307699</v>
      </c>
      <c r="M27" s="43">
        <f t="shared" si="2"/>
        <v>1.3739676923076929</v>
      </c>
      <c r="N27" s="78"/>
      <c r="O27" s="7" t="e">
        <f>-VLOOKUP(B27,[414]Sheet1!$E$1:$R$65536,14,0)</f>
        <v>#N/A</v>
      </c>
      <c r="P27" s="70"/>
      <c r="Q27" s="81" t="s">
        <v>214</v>
      </c>
      <c r="R27" s="81" t="s">
        <v>214</v>
      </c>
      <c r="S27" s="70"/>
      <c r="T27" s="70"/>
    </row>
    <row r="28" spans="1:20" ht="15.6">
      <c r="A28" s="38">
        <v>26</v>
      </c>
      <c r="B28" s="56" t="s">
        <v>265</v>
      </c>
      <c r="C28" s="62" t="s">
        <v>266</v>
      </c>
      <c r="D28" s="63" t="s">
        <v>267</v>
      </c>
      <c r="E28" s="32" t="s">
        <v>198</v>
      </c>
      <c r="F28" s="50">
        <v>1.29681538461539</v>
      </c>
      <c r="G28" s="42">
        <v>1.29681538461539</v>
      </c>
      <c r="H28" s="43">
        <f t="shared" si="4"/>
        <v>1.167133846153851</v>
      </c>
      <c r="I28" s="67">
        <v>0</v>
      </c>
      <c r="J28" s="67">
        <v>0</v>
      </c>
      <c r="K28" s="67">
        <v>0</v>
      </c>
      <c r="L28" s="42">
        <f t="shared" si="1"/>
        <v>1.29681538461539</v>
      </c>
      <c r="M28" s="43">
        <f t="shared" si="2"/>
        <v>1.167133846153851</v>
      </c>
      <c r="N28" s="78"/>
      <c r="O28" s="7" t="e">
        <f>-VLOOKUP(B28,[414]Sheet1!$E$1:$R$65536,14,0)</f>
        <v>#N/A</v>
      </c>
      <c r="P28" s="70"/>
      <c r="Q28" s="81" t="s">
        <v>214</v>
      </c>
      <c r="R28" s="81" t="s">
        <v>214</v>
      </c>
      <c r="S28" s="70"/>
      <c r="T28" s="70"/>
    </row>
    <row r="29" spans="1:20" ht="15.6">
      <c r="A29" s="38">
        <v>27</v>
      </c>
      <c r="B29" s="56"/>
      <c r="C29" s="57" t="s">
        <v>268</v>
      </c>
      <c r="D29" s="58" t="s">
        <v>269</v>
      </c>
      <c r="E29" s="59" t="s">
        <v>198</v>
      </c>
      <c r="F29" s="60">
        <v>0.21340000000000001</v>
      </c>
      <c r="G29" s="42">
        <v>0.21340000000000001</v>
      </c>
      <c r="H29" s="43">
        <f t="shared" si="4"/>
        <v>0.19206000000000001</v>
      </c>
      <c r="I29" s="67">
        <v>0</v>
      </c>
      <c r="J29" s="67">
        <v>0</v>
      </c>
      <c r="K29" s="67">
        <v>0</v>
      </c>
      <c r="L29" s="42">
        <f t="shared" si="1"/>
        <v>0.21340000000000001</v>
      </c>
      <c r="M29" s="43">
        <f t="shared" si="2"/>
        <v>0.19206000000000001</v>
      </c>
      <c r="N29" s="77"/>
      <c r="O29" s="7" t="e">
        <f>-VLOOKUP(B29,[414]Sheet1!$E$1:$R$65536,14,0)</f>
        <v>#N/A</v>
      </c>
      <c r="P29" s="70"/>
      <c r="Q29" s="81"/>
      <c r="R29" s="81"/>
      <c r="S29" s="70"/>
      <c r="T29" s="70"/>
    </row>
    <row r="30" spans="1:20" ht="15.6">
      <c r="A30" s="38">
        <v>28</v>
      </c>
      <c r="B30" s="56" t="s">
        <v>270</v>
      </c>
      <c r="C30" s="62" t="s">
        <v>271</v>
      </c>
      <c r="D30" s="63" t="s">
        <v>272</v>
      </c>
      <c r="E30" s="32" t="s">
        <v>198</v>
      </c>
      <c r="F30" s="50">
        <v>0.86180769230769305</v>
      </c>
      <c r="G30" s="42">
        <v>0.86180769230769305</v>
      </c>
      <c r="H30" s="43">
        <f t="shared" si="4"/>
        <v>0.77562692307692371</v>
      </c>
      <c r="I30" s="67">
        <v>0</v>
      </c>
      <c r="J30" s="67">
        <v>0</v>
      </c>
      <c r="K30" s="67">
        <v>0</v>
      </c>
      <c r="L30" s="42">
        <f t="shared" si="1"/>
        <v>0.86180769230769305</v>
      </c>
      <c r="M30" s="43">
        <f t="shared" si="2"/>
        <v>0.77562692307692371</v>
      </c>
      <c r="N30" s="78"/>
      <c r="O30" s="7" t="e">
        <f>-VLOOKUP(B30,[414]Sheet1!$E$1:$R$65536,14,0)</f>
        <v>#N/A</v>
      </c>
      <c r="P30" s="70"/>
      <c r="Q30" s="81" t="s">
        <v>214</v>
      </c>
      <c r="R30" s="81" t="s">
        <v>214</v>
      </c>
      <c r="S30" s="70"/>
      <c r="T30" s="70"/>
    </row>
    <row r="31" spans="1:20" ht="15.6">
      <c r="A31" s="38">
        <v>29</v>
      </c>
      <c r="B31" s="56" t="s">
        <v>273</v>
      </c>
      <c r="C31" s="62" t="s">
        <v>274</v>
      </c>
      <c r="D31" s="63" t="s">
        <v>275</v>
      </c>
      <c r="E31" s="32" t="s">
        <v>198</v>
      </c>
      <c r="F31" s="50">
        <v>0.49246153846153901</v>
      </c>
      <c r="G31" s="42">
        <v>0.49246153846153901</v>
      </c>
      <c r="H31" s="43">
        <f t="shared" si="4"/>
        <v>0.44321538461538512</v>
      </c>
      <c r="I31" s="67">
        <v>0</v>
      </c>
      <c r="J31" s="67">
        <v>0</v>
      </c>
      <c r="K31" s="67">
        <v>0</v>
      </c>
      <c r="L31" s="42">
        <f t="shared" si="1"/>
        <v>0.49246153846153901</v>
      </c>
      <c r="M31" s="43">
        <f t="shared" si="2"/>
        <v>0.44321538461538512</v>
      </c>
      <c r="N31" s="78"/>
      <c r="O31" s="7" t="e">
        <f>-VLOOKUP(B31,[414]Sheet1!$E$1:$R$65536,14,0)</f>
        <v>#N/A</v>
      </c>
      <c r="P31" s="70"/>
      <c r="Q31" s="81" t="s">
        <v>214</v>
      </c>
      <c r="R31" s="81" t="s">
        <v>214</v>
      </c>
      <c r="S31" s="70"/>
      <c r="T31" s="70"/>
    </row>
    <row r="32" spans="1:20" ht="15.6">
      <c r="A32" s="38">
        <v>30</v>
      </c>
      <c r="B32" s="56" t="s">
        <v>276</v>
      </c>
      <c r="C32" s="62" t="s">
        <v>277</v>
      </c>
      <c r="D32" s="63" t="s">
        <v>278</v>
      </c>
      <c r="E32" s="32" t="s">
        <v>198</v>
      </c>
      <c r="F32" s="50">
        <v>2.6839153846153798</v>
      </c>
      <c r="G32" s="42">
        <v>2.6839153846153798</v>
      </c>
      <c r="H32" s="43">
        <f t="shared" si="4"/>
        <v>2.415523846153842</v>
      </c>
      <c r="I32" s="67">
        <v>0</v>
      </c>
      <c r="J32" s="67">
        <v>0</v>
      </c>
      <c r="K32" s="67">
        <v>0</v>
      </c>
      <c r="L32" s="42">
        <f t="shared" si="1"/>
        <v>2.6839153846153798</v>
      </c>
      <c r="M32" s="43">
        <f t="shared" si="2"/>
        <v>2.415523846153842</v>
      </c>
      <c r="N32" s="78"/>
      <c r="O32" s="7" t="e">
        <f>-VLOOKUP(B32,[414]Sheet1!$E$1:$R$65536,14,0)</f>
        <v>#N/A</v>
      </c>
      <c r="P32" s="70"/>
      <c r="Q32" s="81" t="s">
        <v>214</v>
      </c>
      <c r="R32" s="81" t="s">
        <v>214</v>
      </c>
      <c r="S32" s="70"/>
      <c r="T32" s="70"/>
    </row>
    <row r="33" spans="1:20" ht="15.6">
      <c r="A33" s="38">
        <v>31</v>
      </c>
      <c r="B33" s="56" t="s">
        <v>279</v>
      </c>
      <c r="C33" s="62" t="s">
        <v>280</v>
      </c>
      <c r="D33" s="63" t="s">
        <v>281</v>
      </c>
      <c r="E33" s="32" t="s">
        <v>198</v>
      </c>
      <c r="F33" s="50">
        <v>0.88643076923076902</v>
      </c>
      <c r="G33" s="42">
        <v>0.88643076923076902</v>
      </c>
      <c r="H33" s="43">
        <f t="shared" si="4"/>
        <v>0.79778769230769209</v>
      </c>
      <c r="I33" s="67">
        <v>0</v>
      </c>
      <c r="J33" s="67">
        <v>0</v>
      </c>
      <c r="K33" s="67">
        <v>0</v>
      </c>
      <c r="L33" s="42">
        <f t="shared" si="1"/>
        <v>0.88643076923076902</v>
      </c>
      <c r="M33" s="43">
        <f t="shared" si="2"/>
        <v>0.79778769230769209</v>
      </c>
      <c r="N33" s="78"/>
      <c r="O33" s="7" t="e">
        <f>-VLOOKUP(B33,[414]Sheet1!$E$1:$R$65536,14,0)</f>
        <v>#N/A</v>
      </c>
      <c r="P33" s="70"/>
      <c r="Q33" s="81">
        <v>0.88643000000000005</v>
      </c>
      <c r="R33" s="81">
        <v>230</v>
      </c>
      <c r="S33" s="70"/>
      <c r="T33" s="70"/>
    </row>
    <row r="34" spans="1:20" ht="24">
      <c r="A34" s="38">
        <v>32</v>
      </c>
      <c r="B34" s="56"/>
      <c r="C34" s="57" t="s">
        <v>282</v>
      </c>
      <c r="D34" s="58" t="s">
        <v>283</v>
      </c>
      <c r="E34" s="59" t="s">
        <v>198</v>
      </c>
      <c r="F34" s="60">
        <v>1.8139000000000001</v>
      </c>
      <c r="G34" s="42">
        <v>1.8139000000000001</v>
      </c>
      <c r="H34" s="43">
        <f t="shared" si="4"/>
        <v>1.6325100000000001</v>
      </c>
      <c r="I34" s="67">
        <v>0</v>
      </c>
      <c r="J34" s="67">
        <v>0</v>
      </c>
      <c r="K34" s="67">
        <v>0</v>
      </c>
      <c r="L34" s="42">
        <f t="shared" si="1"/>
        <v>1.8139000000000001</v>
      </c>
      <c r="M34" s="43">
        <f t="shared" si="2"/>
        <v>1.6325100000000001</v>
      </c>
      <c r="N34" s="77"/>
      <c r="O34" s="7" t="e">
        <f>-VLOOKUP(B34,[414]Sheet1!$E$1:$R$65536,14,0)</f>
        <v>#N/A</v>
      </c>
      <c r="P34" s="70"/>
      <c r="Q34" s="81" t="s">
        <v>214</v>
      </c>
      <c r="R34" s="81" t="s">
        <v>214</v>
      </c>
      <c r="S34" s="70"/>
      <c r="T34" s="70"/>
    </row>
    <row r="35" spans="1:20" ht="24">
      <c r="A35" s="38">
        <v>33</v>
      </c>
      <c r="B35" s="56" t="s">
        <v>284</v>
      </c>
      <c r="C35" s="57" t="s">
        <v>285</v>
      </c>
      <c r="D35" s="58" t="s">
        <v>286</v>
      </c>
      <c r="E35" s="59" t="s">
        <v>198</v>
      </c>
      <c r="F35" s="60">
        <v>0.123115384615385</v>
      </c>
      <c r="G35" s="42">
        <v>0.123115384615385</v>
      </c>
      <c r="H35" s="43">
        <f t="shared" si="4"/>
        <v>0.1108038461538465</v>
      </c>
      <c r="I35" s="67">
        <v>0</v>
      </c>
      <c r="J35" s="67">
        <v>0</v>
      </c>
      <c r="K35" s="67">
        <v>0</v>
      </c>
      <c r="L35" s="42">
        <f t="shared" si="1"/>
        <v>0.123115384615385</v>
      </c>
      <c r="M35" s="43">
        <f t="shared" si="2"/>
        <v>0.1108038461538465</v>
      </c>
      <c r="N35" s="77"/>
      <c r="O35" s="7" t="e">
        <f>-VLOOKUP(B35,[414]Sheet1!$E$1:$R$65536,14,0)</f>
        <v>#N/A</v>
      </c>
      <c r="P35" s="70"/>
      <c r="Q35" s="81" t="s">
        <v>214</v>
      </c>
      <c r="R35" s="81" t="s">
        <v>214</v>
      </c>
      <c r="S35" s="70"/>
      <c r="T35" s="70"/>
    </row>
    <row r="36" spans="1:20" ht="24">
      <c r="A36" s="38">
        <v>34</v>
      </c>
      <c r="B36" s="56" t="s">
        <v>287</v>
      </c>
      <c r="C36" s="57" t="s">
        <v>288</v>
      </c>
      <c r="D36" s="58" t="s">
        <v>289</v>
      </c>
      <c r="E36" s="59" t="s">
        <v>198</v>
      </c>
      <c r="F36" s="60">
        <v>0.114907692307693</v>
      </c>
      <c r="G36" s="42">
        <v>0.114907692307693</v>
      </c>
      <c r="H36" s="43">
        <f t="shared" si="4"/>
        <v>0.1034169230769237</v>
      </c>
      <c r="I36" s="67">
        <v>0</v>
      </c>
      <c r="J36" s="67">
        <v>0</v>
      </c>
      <c r="K36" s="67">
        <v>0</v>
      </c>
      <c r="L36" s="42">
        <f t="shared" si="1"/>
        <v>0.114907692307693</v>
      </c>
      <c r="M36" s="43">
        <f t="shared" si="2"/>
        <v>0.1034169230769237</v>
      </c>
      <c r="N36" s="77"/>
      <c r="O36" s="7" t="e">
        <f>-VLOOKUP(B36,[414]Sheet1!$E$1:$R$65536,14,0)</f>
        <v>#N/A</v>
      </c>
      <c r="P36" s="70"/>
      <c r="Q36" s="81" t="s">
        <v>214</v>
      </c>
      <c r="R36" s="81" t="s">
        <v>214</v>
      </c>
      <c r="S36" s="70"/>
      <c r="T36" s="70"/>
    </row>
    <row r="37" spans="1:20" ht="24">
      <c r="A37" s="38">
        <v>35</v>
      </c>
      <c r="B37" s="56" t="s">
        <v>290</v>
      </c>
      <c r="C37" s="57" t="s">
        <v>291</v>
      </c>
      <c r="D37" s="58" t="s">
        <v>292</v>
      </c>
      <c r="E37" s="59" t="s">
        <v>198</v>
      </c>
      <c r="F37" s="60">
        <v>1.1737</v>
      </c>
      <c r="G37" s="42">
        <v>1.1737</v>
      </c>
      <c r="H37" s="43">
        <f t="shared" si="4"/>
        <v>1.05633</v>
      </c>
      <c r="I37" s="67">
        <v>0</v>
      </c>
      <c r="J37" s="67">
        <v>0</v>
      </c>
      <c r="K37" s="67">
        <v>0</v>
      </c>
      <c r="L37" s="42">
        <f t="shared" si="1"/>
        <v>1.1737</v>
      </c>
      <c r="M37" s="43">
        <f t="shared" si="2"/>
        <v>1.05633</v>
      </c>
      <c r="N37" s="77"/>
      <c r="O37" s="7" t="e">
        <f>-VLOOKUP(B37,[414]Sheet1!$E$1:$R$65536,14,0)</f>
        <v>#N/A</v>
      </c>
      <c r="P37" s="70"/>
      <c r="Q37" s="81" t="s">
        <v>214</v>
      </c>
      <c r="R37" s="81" t="s">
        <v>214</v>
      </c>
      <c r="S37" s="70"/>
      <c r="T37" s="70"/>
    </row>
    <row r="38" spans="1:20" ht="24">
      <c r="A38" s="38">
        <v>36</v>
      </c>
      <c r="B38" s="56" t="s">
        <v>293</v>
      </c>
      <c r="C38" s="57" t="s">
        <v>294</v>
      </c>
      <c r="D38" s="58" t="s">
        <v>295</v>
      </c>
      <c r="E38" s="59" t="s">
        <v>198</v>
      </c>
      <c r="F38" s="60">
        <v>1.1737</v>
      </c>
      <c r="G38" s="42">
        <v>1.1737</v>
      </c>
      <c r="H38" s="43">
        <f t="shared" si="4"/>
        <v>1.05633</v>
      </c>
      <c r="I38" s="67">
        <v>0</v>
      </c>
      <c r="J38" s="67">
        <v>0</v>
      </c>
      <c r="K38" s="67">
        <v>0</v>
      </c>
      <c r="L38" s="42">
        <f t="shared" si="1"/>
        <v>1.1737</v>
      </c>
      <c r="M38" s="43">
        <f t="shared" si="2"/>
        <v>1.05633</v>
      </c>
      <c r="N38" s="77"/>
      <c r="O38" s="7" t="e">
        <f>-VLOOKUP(B38,[414]Sheet1!$E$1:$R$65536,14,0)</f>
        <v>#N/A</v>
      </c>
      <c r="P38" s="70"/>
      <c r="Q38" s="81" t="s">
        <v>214</v>
      </c>
      <c r="R38" s="81" t="s">
        <v>214</v>
      </c>
      <c r="S38" s="70"/>
      <c r="T38" s="70"/>
    </row>
    <row r="39" spans="1:20" ht="15.6">
      <c r="A39" s="38">
        <v>37</v>
      </c>
      <c r="B39" s="56" t="s">
        <v>296</v>
      </c>
      <c r="C39" s="57" t="s">
        <v>297</v>
      </c>
      <c r="D39" s="58" t="s">
        <v>298</v>
      </c>
      <c r="E39" s="59" t="s">
        <v>198</v>
      </c>
      <c r="F39" s="60">
        <v>0.46783846153846098</v>
      </c>
      <c r="G39" s="42">
        <v>0.46783846153846098</v>
      </c>
      <c r="H39" s="43">
        <f t="shared" si="4"/>
        <v>0.42105461538461492</v>
      </c>
      <c r="I39" s="67">
        <v>0</v>
      </c>
      <c r="J39" s="67">
        <v>0</v>
      </c>
      <c r="K39" s="67">
        <v>0</v>
      </c>
      <c r="L39" s="42">
        <f t="shared" si="1"/>
        <v>0.46783846153846098</v>
      </c>
      <c r="M39" s="43">
        <f t="shared" si="2"/>
        <v>0.42105461538461492</v>
      </c>
      <c r="N39" s="77"/>
      <c r="O39" s="7" t="e">
        <f>-VLOOKUP(B39,[414]Sheet1!$E$1:$R$65536,14,0)</f>
        <v>#N/A</v>
      </c>
      <c r="P39" s="70"/>
      <c r="Q39" s="81" t="s">
        <v>214</v>
      </c>
      <c r="R39" s="81" t="s">
        <v>214</v>
      </c>
      <c r="S39" s="70"/>
      <c r="T39" s="70"/>
    </row>
    <row r="40" spans="1:20" ht="15.6">
      <c r="A40" s="38">
        <v>38</v>
      </c>
      <c r="B40" s="56" t="s">
        <v>299</v>
      </c>
      <c r="C40" s="57" t="s">
        <v>300</v>
      </c>
      <c r="D40" s="58" t="s">
        <v>301</v>
      </c>
      <c r="E40" s="59" t="s">
        <v>198</v>
      </c>
      <c r="F40" s="60">
        <v>0.46783846153846098</v>
      </c>
      <c r="G40" s="42">
        <v>0.46783846153846098</v>
      </c>
      <c r="H40" s="43">
        <f t="shared" si="4"/>
        <v>0.42105461538461492</v>
      </c>
      <c r="I40" s="67">
        <v>0</v>
      </c>
      <c r="J40" s="67">
        <v>0</v>
      </c>
      <c r="K40" s="67">
        <v>0</v>
      </c>
      <c r="L40" s="42">
        <f t="shared" si="1"/>
        <v>0.46783846153846098</v>
      </c>
      <c r="M40" s="43">
        <f t="shared" si="2"/>
        <v>0.42105461538461492</v>
      </c>
      <c r="N40" s="77"/>
      <c r="O40" s="7" t="e">
        <f>-VLOOKUP(B40,[414]Sheet1!$E$1:$R$65536,14,0)</f>
        <v>#N/A</v>
      </c>
      <c r="P40" s="70"/>
      <c r="Q40" s="81" t="s">
        <v>214</v>
      </c>
      <c r="R40" s="81" t="s">
        <v>214</v>
      </c>
      <c r="S40" s="70"/>
      <c r="T40" s="70"/>
    </row>
    <row r="41" spans="1:20" ht="15.6">
      <c r="A41" s="38">
        <v>39</v>
      </c>
      <c r="B41" s="56" t="s">
        <v>302</v>
      </c>
      <c r="C41" s="57" t="s">
        <v>303</v>
      </c>
      <c r="D41" s="58" t="s">
        <v>304</v>
      </c>
      <c r="E41" s="59" t="s">
        <v>198</v>
      </c>
      <c r="F41" s="64">
        <v>2.2653230769230799</v>
      </c>
      <c r="G41" s="42">
        <v>2.2653230769230799</v>
      </c>
      <c r="H41" s="43">
        <f t="shared" si="4"/>
        <v>2.0387907692307721</v>
      </c>
      <c r="I41" s="67">
        <v>0</v>
      </c>
      <c r="J41" s="67">
        <v>0</v>
      </c>
      <c r="K41" s="67">
        <v>0</v>
      </c>
      <c r="L41" s="42">
        <f t="shared" si="1"/>
        <v>2.2653230769230799</v>
      </c>
      <c r="M41" s="43">
        <f t="shared" si="2"/>
        <v>2.0387907692307721</v>
      </c>
      <c r="N41" s="77"/>
      <c r="O41" s="7" t="e">
        <f>-VLOOKUP(B41,[414]Sheet1!$E$1:$R$65536,14,0)</f>
        <v>#N/A</v>
      </c>
      <c r="P41" s="70"/>
      <c r="Q41" s="81">
        <v>2.26532</v>
      </c>
      <c r="R41" s="81">
        <v>230</v>
      </c>
      <c r="S41" s="70"/>
      <c r="T41" s="70"/>
    </row>
    <row r="42" spans="1:20" ht="15.6">
      <c r="A42" s="38">
        <v>40</v>
      </c>
      <c r="B42" s="56" t="s">
        <v>305</v>
      </c>
      <c r="C42" s="57" t="s">
        <v>306</v>
      </c>
      <c r="D42" s="58" t="s">
        <v>307</v>
      </c>
      <c r="E42" s="59" t="s">
        <v>198</v>
      </c>
      <c r="F42" s="64">
        <v>2.2653230769230799</v>
      </c>
      <c r="G42" s="42">
        <v>2.2653230769230799</v>
      </c>
      <c r="H42" s="43">
        <f t="shared" si="4"/>
        <v>2.0387907692307721</v>
      </c>
      <c r="I42" s="67">
        <v>0</v>
      </c>
      <c r="J42" s="67">
        <v>0</v>
      </c>
      <c r="K42" s="67">
        <v>0</v>
      </c>
      <c r="L42" s="42">
        <f t="shared" si="1"/>
        <v>2.2653230769230799</v>
      </c>
      <c r="M42" s="43">
        <f t="shared" si="2"/>
        <v>2.0387907692307721</v>
      </c>
      <c r="N42" s="77"/>
      <c r="O42" s="7" t="e">
        <f>-VLOOKUP(B42,[414]Sheet1!$E$1:$R$65536,14,0)</f>
        <v>#N/A</v>
      </c>
      <c r="P42" s="70"/>
      <c r="Q42" s="81">
        <v>2.26532</v>
      </c>
      <c r="R42" s="81">
        <v>230</v>
      </c>
      <c r="S42" s="70"/>
      <c r="T42" s="70"/>
    </row>
    <row r="43" spans="1:20" ht="15.6">
      <c r="A43" s="38">
        <v>41</v>
      </c>
      <c r="B43" s="56" t="s">
        <v>308</v>
      </c>
      <c r="C43" s="57" t="s">
        <v>309</v>
      </c>
      <c r="D43" s="58" t="s">
        <v>310</v>
      </c>
      <c r="E43" s="59" t="s">
        <v>198</v>
      </c>
      <c r="F43" s="64">
        <v>0.47604615384615401</v>
      </c>
      <c r="G43" s="42">
        <v>0.47604615384615401</v>
      </c>
      <c r="H43" s="43">
        <f t="shared" si="4"/>
        <v>0.4284415384615386</v>
      </c>
      <c r="I43" s="67">
        <v>0</v>
      </c>
      <c r="J43" s="67">
        <v>0</v>
      </c>
      <c r="K43" s="67">
        <v>0</v>
      </c>
      <c r="L43" s="42">
        <f t="shared" si="1"/>
        <v>0.47604615384615401</v>
      </c>
      <c r="M43" s="43">
        <f t="shared" si="2"/>
        <v>0.4284415384615386</v>
      </c>
      <c r="N43" s="77"/>
      <c r="O43" s="7" t="e">
        <f>-VLOOKUP(B43,[414]Sheet1!$E$1:$R$65536,14,0)</f>
        <v>#N/A</v>
      </c>
      <c r="P43" s="70"/>
      <c r="Q43" s="81">
        <v>0.47604999999999997</v>
      </c>
      <c r="R43" s="81">
        <v>230</v>
      </c>
      <c r="S43" s="70"/>
      <c r="T43" s="70"/>
    </row>
    <row r="44" spans="1:20" ht="15.6">
      <c r="A44" s="38">
        <v>42</v>
      </c>
      <c r="B44" s="56" t="s">
        <v>311</v>
      </c>
      <c r="C44" s="57" t="s">
        <v>312</v>
      </c>
      <c r="D44" s="58" t="s">
        <v>313</v>
      </c>
      <c r="E44" s="59" t="s">
        <v>198</v>
      </c>
      <c r="F44" s="64">
        <v>0.14773846153846101</v>
      </c>
      <c r="G44" s="42">
        <v>0.14773846153846101</v>
      </c>
      <c r="H44" s="43">
        <f t="shared" si="4"/>
        <v>0.1329646153846149</v>
      </c>
      <c r="I44" s="67">
        <v>0</v>
      </c>
      <c r="J44" s="67">
        <v>0</v>
      </c>
      <c r="K44" s="67">
        <v>0</v>
      </c>
      <c r="L44" s="42">
        <f t="shared" si="1"/>
        <v>0.14773846153846101</v>
      </c>
      <c r="M44" s="43">
        <f t="shared" si="2"/>
        <v>0.1329646153846149</v>
      </c>
      <c r="N44" s="77"/>
      <c r="O44" s="7" t="e">
        <f>-VLOOKUP(B44,[414]Sheet1!$E$1:$R$65536,14,0)</f>
        <v>#N/A</v>
      </c>
      <c r="P44" s="70"/>
      <c r="Q44" s="82">
        <v>0.14774000000000001</v>
      </c>
      <c r="R44" s="81">
        <v>230</v>
      </c>
      <c r="S44" s="70"/>
      <c r="T44" s="70"/>
    </row>
    <row r="45" spans="1:20" ht="15.6">
      <c r="A45" s="38">
        <v>43</v>
      </c>
      <c r="B45" s="56" t="s">
        <v>314</v>
      </c>
      <c r="C45" s="57" t="s">
        <v>315</v>
      </c>
      <c r="D45" s="58" t="s">
        <v>316</v>
      </c>
      <c r="E45" s="59" t="s">
        <v>198</v>
      </c>
      <c r="F45" s="64">
        <v>0.14773846153846101</v>
      </c>
      <c r="G45" s="42">
        <v>0.14773846153846101</v>
      </c>
      <c r="H45" s="43">
        <f t="shared" si="4"/>
        <v>0.1329646153846149</v>
      </c>
      <c r="I45" s="67">
        <v>0</v>
      </c>
      <c r="J45" s="67">
        <v>0</v>
      </c>
      <c r="K45" s="67">
        <v>0</v>
      </c>
      <c r="L45" s="42">
        <f t="shared" si="1"/>
        <v>0.14773846153846101</v>
      </c>
      <c r="M45" s="43">
        <f t="shared" si="2"/>
        <v>0.1329646153846149</v>
      </c>
      <c r="N45" s="77"/>
      <c r="O45" s="7" t="e">
        <f>-VLOOKUP(B45,[414]Sheet1!$E$1:$R$65536,14,0)</f>
        <v>#N/A</v>
      </c>
      <c r="P45" s="70"/>
      <c r="Q45" s="81">
        <v>0.14774000000000001</v>
      </c>
      <c r="R45" s="81">
        <v>230</v>
      </c>
      <c r="S45" s="70"/>
      <c r="T45" s="70"/>
    </row>
    <row r="46" spans="1:20" ht="15.6">
      <c r="A46" s="38">
        <v>44</v>
      </c>
      <c r="B46" s="56" t="s">
        <v>120</v>
      </c>
      <c r="C46" s="62" t="s">
        <v>121</v>
      </c>
      <c r="D46" s="63" t="s">
        <v>317</v>
      </c>
      <c r="E46" s="32" t="s">
        <v>198</v>
      </c>
      <c r="F46" s="50">
        <v>0.31030000000000002</v>
      </c>
      <c r="G46" s="42">
        <v>0.31030000000000002</v>
      </c>
      <c r="H46" s="45">
        <f t="shared" si="4"/>
        <v>0.27927000000000002</v>
      </c>
      <c r="I46" s="67">
        <v>0</v>
      </c>
      <c r="J46" s="67">
        <v>0</v>
      </c>
      <c r="K46" s="67">
        <v>0</v>
      </c>
      <c r="L46" s="42">
        <f t="shared" si="1"/>
        <v>0.31030000000000002</v>
      </c>
      <c r="M46" s="43">
        <f t="shared" si="2"/>
        <v>0.27927000000000002</v>
      </c>
      <c r="N46" s="78"/>
      <c r="O46" s="7">
        <f>-VLOOKUP(B46,[414]Sheet1!$E$1:$R$65536,14,0)</f>
        <v>5502</v>
      </c>
      <c r="P46" s="70"/>
      <c r="Q46" s="81">
        <v>0.31030000000000002</v>
      </c>
      <c r="R46" s="81">
        <v>230</v>
      </c>
      <c r="S46" s="70"/>
      <c r="T46" s="70"/>
    </row>
    <row r="47" spans="1:20" ht="15.6">
      <c r="A47" s="38">
        <v>45</v>
      </c>
      <c r="B47" s="56" t="s">
        <v>318</v>
      </c>
      <c r="C47" s="57" t="s">
        <v>319</v>
      </c>
      <c r="D47" s="58" t="s">
        <v>320</v>
      </c>
      <c r="E47" s="59" t="s">
        <v>198</v>
      </c>
      <c r="F47" s="60">
        <v>1.25577692307693</v>
      </c>
      <c r="G47" s="42">
        <v>1.25577692307693</v>
      </c>
      <c r="H47" s="43">
        <f t="shared" si="4"/>
        <v>1.130199230769237</v>
      </c>
      <c r="I47" s="67">
        <v>0</v>
      </c>
      <c r="J47" s="67">
        <v>0</v>
      </c>
      <c r="K47" s="67">
        <v>0</v>
      </c>
      <c r="L47" s="42">
        <f t="shared" si="1"/>
        <v>1.25577692307693</v>
      </c>
      <c r="M47" s="43">
        <f t="shared" si="2"/>
        <v>1.130199230769237</v>
      </c>
      <c r="N47" s="77"/>
      <c r="O47" s="7" t="e">
        <f>-VLOOKUP(B47,[414]Sheet1!$E$1:$R$65536,14,0)</f>
        <v>#N/A</v>
      </c>
      <c r="P47" s="70"/>
      <c r="Q47" s="81" t="s">
        <v>214</v>
      </c>
      <c r="R47" s="81">
        <v>230</v>
      </c>
      <c r="S47" s="70"/>
      <c r="T47" s="70"/>
    </row>
    <row r="48" spans="1:20" ht="24">
      <c r="A48" s="38">
        <v>46</v>
      </c>
      <c r="B48" s="56" t="s">
        <v>321</v>
      </c>
      <c r="C48" s="62" t="s">
        <v>322</v>
      </c>
      <c r="D48" s="63" t="s">
        <v>323</v>
      </c>
      <c r="E48" s="32" t="s">
        <v>198</v>
      </c>
      <c r="F48" s="50">
        <v>7.0702999999999996</v>
      </c>
      <c r="G48" s="42">
        <v>7.0702999999999996</v>
      </c>
      <c r="H48" s="43">
        <f t="shared" si="4"/>
        <v>6.36327</v>
      </c>
      <c r="I48" s="67">
        <v>0</v>
      </c>
      <c r="J48" s="67">
        <v>0</v>
      </c>
      <c r="K48" s="67">
        <v>0</v>
      </c>
      <c r="L48" s="42">
        <f t="shared" si="1"/>
        <v>7.0702999999999996</v>
      </c>
      <c r="M48" s="43">
        <f t="shared" si="2"/>
        <v>6.36327</v>
      </c>
      <c r="N48" s="78" t="s">
        <v>324</v>
      </c>
      <c r="O48" s="7" t="e">
        <f>-VLOOKUP(B48,[414]Sheet1!$E$1:$R$65536,14,0)</f>
        <v>#N/A</v>
      </c>
      <c r="P48" s="70"/>
      <c r="Q48" s="81">
        <v>7.0702999999999996</v>
      </c>
      <c r="R48" s="81">
        <v>230</v>
      </c>
      <c r="S48" s="70"/>
      <c r="T48" s="70"/>
    </row>
    <row r="49" spans="1:20" ht="24">
      <c r="A49" s="38">
        <v>47</v>
      </c>
      <c r="B49" s="56" t="s">
        <v>325</v>
      </c>
      <c r="C49" s="62" t="s">
        <v>326</v>
      </c>
      <c r="D49" s="63" t="s">
        <v>327</v>
      </c>
      <c r="E49" s="32" t="s">
        <v>198</v>
      </c>
      <c r="F49" s="50">
        <v>7.9861000000000004</v>
      </c>
      <c r="G49" s="42">
        <v>7.9861000000000004</v>
      </c>
      <c r="H49" s="43">
        <f t="shared" si="4"/>
        <v>7.1874900000000004</v>
      </c>
      <c r="I49" s="67">
        <v>0</v>
      </c>
      <c r="J49" s="67">
        <v>0</v>
      </c>
      <c r="K49" s="67">
        <v>0</v>
      </c>
      <c r="L49" s="42">
        <f t="shared" si="1"/>
        <v>7.9861000000000004</v>
      </c>
      <c r="M49" s="43">
        <f t="shared" si="2"/>
        <v>7.1874900000000004</v>
      </c>
      <c r="N49" s="78" t="s">
        <v>328</v>
      </c>
      <c r="O49" s="7" t="e">
        <f>-VLOOKUP(B49,[414]Sheet1!$E$1:$R$65536,14,0)</f>
        <v>#N/A</v>
      </c>
      <c r="P49" s="70"/>
      <c r="Q49" s="81">
        <v>7.9861000000000004</v>
      </c>
      <c r="R49" s="81">
        <v>230</v>
      </c>
      <c r="S49" s="70"/>
      <c r="T49" s="70"/>
    </row>
    <row r="50" spans="1:20" ht="24">
      <c r="A50" s="38">
        <v>48</v>
      </c>
      <c r="B50" s="56" t="s">
        <v>329</v>
      </c>
      <c r="C50" s="62" t="s">
        <v>330</v>
      </c>
      <c r="D50" s="63" t="s">
        <v>331</v>
      </c>
      <c r="E50" s="32" t="s">
        <v>198</v>
      </c>
      <c r="F50" s="50">
        <v>7.0702999999999996</v>
      </c>
      <c r="G50" s="42">
        <v>7.0702999999999996</v>
      </c>
      <c r="H50" s="43">
        <f t="shared" si="4"/>
        <v>6.36327</v>
      </c>
      <c r="I50" s="67">
        <v>0</v>
      </c>
      <c r="J50" s="67">
        <v>0</v>
      </c>
      <c r="K50" s="67">
        <v>0</v>
      </c>
      <c r="L50" s="42">
        <f t="shared" si="1"/>
        <v>7.0702999999999996</v>
      </c>
      <c r="M50" s="43">
        <f t="shared" si="2"/>
        <v>6.36327</v>
      </c>
      <c r="N50" s="78" t="s">
        <v>324</v>
      </c>
      <c r="O50" s="7" t="e">
        <f>-VLOOKUP(B50,[414]Sheet1!$E$1:$R$65536,14,0)</f>
        <v>#N/A</v>
      </c>
      <c r="P50" s="70"/>
      <c r="Q50" s="81">
        <v>7.0702999999999996</v>
      </c>
      <c r="R50" s="81">
        <v>230</v>
      </c>
      <c r="S50" s="70"/>
      <c r="T50" s="70"/>
    </row>
    <row r="51" spans="1:20" ht="15.6">
      <c r="A51" s="38">
        <v>49</v>
      </c>
      <c r="B51" s="56" t="s">
        <v>332</v>
      </c>
      <c r="C51" s="62" t="s">
        <v>333</v>
      </c>
      <c r="D51" s="63" t="s">
        <v>334</v>
      </c>
      <c r="E51" s="32" t="s">
        <v>198</v>
      </c>
      <c r="F51" s="50">
        <v>3.5585</v>
      </c>
      <c r="G51" s="42">
        <v>3.5585</v>
      </c>
      <c r="H51" s="43">
        <f t="shared" si="4"/>
        <v>3.2026500000000002</v>
      </c>
      <c r="I51" s="67">
        <v>0</v>
      </c>
      <c r="J51" s="67">
        <v>0</v>
      </c>
      <c r="K51" s="67">
        <v>0</v>
      </c>
      <c r="L51" s="42">
        <f t="shared" si="1"/>
        <v>3.5585</v>
      </c>
      <c r="M51" s="43">
        <f t="shared" si="2"/>
        <v>3.2026500000000002</v>
      </c>
      <c r="N51" s="78" t="s">
        <v>335</v>
      </c>
      <c r="O51" s="7" t="e">
        <f>-VLOOKUP(B51,[414]Sheet1!$E$1:$R$65536,14,0)</f>
        <v>#N/A</v>
      </c>
      <c r="P51" s="70"/>
      <c r="Q51" s="81">
        <v>3.5585</v>
      </c>
      <c r="R51" s="81">
        <v>230</v>
      </c>
      <c r="S51" s="70"/>
      <c r="T51" s="70"/>
    </row>
    <row r="52" spans="1:20" ht="24">
      <c r="A52" s="38">
        <v>50</v>
      </c>
      <c r="B52" s="56" t="s">
        <v>336</v>
      </c>
      <c r="C52" s="57" t="s">
        <v>337</v>
      </c>
      <c r="D52" s="58" t="s">
        <v>338</v>
      </c>
      <c r="E52" s="59" t="s">
        <v>198</v>
      </c>
      <c r="F52" s="64">
        <v>2.0108846153846098</v>
      </c>
      <c r="G52" s="42">
        <v>2.0108846153846098</v>
      </c>
      <c r="H52" s="43">
        <f t="shared" si="4"/>
        <v>1.8097961538461489</v>
      </c>
      <c r="I52" s="67">
        <v>0</v>
      </c>
      <c r="J52" s="67">
        <v>0</v>
      </c>
      <c r="K52" s="67">
        <v>0</v>
      </c>
      <c r="L52" s="42">
        <f t="shared" si="1"/>
        <v>2.0108846153846098</v>
      </c>
      <c r="M52" s="43">
        <f t="shared" si="2"/>
        <v>1.8097961538461489</v>
      </c>
      <c r="N52" s="77"/>
      <c r="O52" s="7" t="e">
        <f>-VLOOKUP(B52,[414]Sheet1!$E$1:$R$65536,14,0)</f>
        <v>#N/A</v>
      </c>
      <c r="P52" s="70"/>
      <c r="Q52" s="81" t="s">
        <v>214</v>
      </c>
      <c r="R52" s="81" t="s">
        <v>214</v>
      </c>
      <c r="S52" s="70"/>
      <c r="T52" s="70"/>
    </row>
    <row r="53" spans="1:20" ht="24">
      <c r="A53" s="38">
        <v>51</v>
      </c>
      <c r="B53" s="56" t="s">
        <v>339</v>
      </c>
      <c r="C53" s="57" t="s">
        <v>337</v>
      </c>
      <c r="D53" s="58" t="s">
        <v>340</v>
      </c>
      <c r="E53" s="59" t="s">
        <v>198</v>
      </c>
      <c r="F53" s="64">
        <v>2.0108846153846098</v>
      </c>
      <c r="G53" s="42">
        <v>2.0108846153846098</v>
      </c>
      <c r="H53" s="43">
        <f t="shared" si="4"/>
        <v>1.8097961538461489</v>
      </c>
      <c r="I53" s="67">
        <v>0</v>
      </c>
      <c r="J53" s="67">
        <v>0</v>
      </c>
      <c r="K53" s="67">
        <v>0</v>
      </c>
      <c r="L53" s="42">
        <f t="shared" si="1"/>
        <v>2.0108846153846098</v>
      </c>
      <c r="M53" s="43">
        <f t="shared" si="2"/>
        <v>1.8097961538461489</v>
      </c>
      <c r="N53" s="77"/>
      <c r="O53" s="7" t="e">
        <f>-VLOOKUP(B53,[414]Sheet1!$E$1:$R$65536,14,0)</f>
        <v>#N/A</v>
      </c>
      <c r="P53" s="70"/>
      <c r="Q53" s="81" t="s">
        <v>214</v>
      </c>
      <c r="R53" s="81" t="s">
        <v>214</v>
      </c>
      <c r="S53" s="70"/>
      <c r="T53" s="70"/>
    </row>
    <row r="54" spans="1:20" ht="15.6">
      <c r="A54" s="38">
        <v>52</v>
      </c>
      <c r="B54" s="56" t="s">
        <v>341</v>
      </c>
      <c r="C54" s="62" t="s">
        <v>342</v>
      </c>
      <c r="D54" s="63" t="s">
        <v>343</v>
      </c>
      <c r="E54" s="32" t="s">
        <v>198</v>
      </c>
      <c r="F54" s="50">
        <v>4.1777153846153903</v>
      </c>
      <c r="G54" s="42">
        <v>4.1777153846153903</v>
      </c>
      <c r="H54" s="43">
        <f t="shared" si="4"/>
        <v>3.7599438461538512</v>
      </c>
      <c r="I54" s="67">
        <v>0</v>
      </c>
      <c r="J54" s="67">
        <v>0</v>
      </c>
      <c r="K54" s="67">
        <v>0</v>
      </c>
      <c r="L54" s="42">
        <f t="shared" si="1"/>
        <v>4.1777153846153903</v>
      </c>
      <c r="M54" s="43">
        <f t="shared" si="2"/>
        <v>3.7599438461538512</v>
      </c>
      <c r="N54" s="78"/>
      <c r="O54" s="7" t="e">
        <f>-VLOOKUP(B54,[414]Sheet1!$E$1:$R$65536,14,0)</f>
        <v>#N/A</v>
      </c>
      <c r="P54" s="70"/>
      <c r="Q54" s="81" t="s">
        <v>214</v>
      </c>
      <c r="R54" s="81" t="s">
        <v>214</v>
      </c>
      <c r="S54" s="70"/>
      <c r="T54" s="70"/>
    </row>
    <row r="55" spans="1:20" ht="15.6">
      <c r="A55" s="38">
        <v>53</v>
      </c>
      <c r="B55" s="56" t="s">
        <v>344</v>
      </c>
      <c r="C55" s="62" t="s">
        <v>345</v>
      </c>
      <c r="D55" s="63" t="s">
        <v>346</v>
      </c>
      <c r="E55" s="32" t="s">
        <v>198</v>
      </c>
      <c r="F55" s="50">
        <v>5.1933999999999996</v>
      </c>
      <c r="G55" s="42">
        <v>5.1933999999999996</v>
      </c>
      <c r="H55" s="43">
        <f t="shared" si="4"/>
        <v>4.6740599999999999</v>
      </c>
      <c r="I55" s="67">
        <v>0</v>
      </c>
      <c r="J55" s="67">
        <v>0</v>
      </c>
      <c r="K55" s="67">
        <v>0</v>
      </c>
      <c r="L55" s="42">
        <f t="shared" si="1"/>
        <v>5.1933999999999996</v>
      </c>
      <c r="M55" s="43">
        <f t="shared" si="2"/>
        <v>4.6740599999999999</v>
      </c>
      <c r="N55" s="78" t="s">
        <v>109</v>
      </c>
      <c r="O55" s="7" t="e">
        <f>-VLOOKUP(B55,[414]Sheet1!$E$1:$R$65536,14,0)</f>
        <v>#N/A</v>
      </c>
      <c r="P55" s="70"/>
      <c r="Q55" s="81" t="s">
        <v>214</v>
      </c>
      <c r="R55" s="81" t="s">
        <v>214</v>
      </c>
      <c r="S55" s="70"/>
      <c r="T55" s="70"/>
    </row>
    <row r="56" spans="1:20" ht="15.6">
      <c r="A56" s="38">
        <v>54</v>
      </c>
      <c r="B56" s="56" t="s">
        <v>347</v>
      </c>
      <c r="C56" s="62" t="s">
        <v>348</v>
      </c>
      <c r="D56" s="63" t="s">
        <v>349</v>
      </c>
      <c r="E56" s="32" t="s">
        <v>198</v>
      </c>
      <c r="F56" s="50">
        <v>3.9643153846153898</v>
      </c>
      <c r="G56" s="42">
        <v>3.9643153846153898</v>
      </c>
      <c r="H56" s="43">
        <f t="shared" si="4"/>
        <v>3.5678838461538507</v>
      </c>
      <c r="I56" s="67">
        <v>0</v>
      </c>
      <c r="J56" s="67">
        <v>0</v>
      </c>
      <c r="K56" s="67">
        <v>0</v>
      </c>
      <c r="L56" s="42">
        <f t="shared" si="1"/>
        <v>3.9643153846153898</v>
      </c>
      <c r="M56" s="43">
        <f t="shared" si="2"/>
        <v>3.5678838461538507</v>
      </c>
      <c r="N56" s="78"/>
      <c r="O56" s="7" t="e">
        <f>-VLOOKUP(B56,[414]Sheet1!$E$1:$R$65536,14,0)</f>
        <v>#N/A</v>
      </c>
      <c r="P56" s="70"/>
      <c r="Q56" s="81">
        <v>3.9643199999999998</v>
      </c>
      <c r="R56" s="81">
        <v>230</v>
      </c>
      <c r="S56" s="70"/>
      <c r="T56" s="70"/>
    </row>
    <row r="57" spans="1:20" ht="15.6">
      <c r="A57" s="38">
        <v>55</v>
      </c>
      <c r="B57" s="56" t="s">
        <v>350</v>
      </c>
      <c r="C57" s="62" t="s">
        <v>351</v>
      </c>
      <c r="D57" s="63" t="s">
        <v>352</v>
      </c>
      <c r="E57" s="32" t="s">
        <v>198</v>
      </c>
      <c r="F57" s="50">
        <v>5.1933999999999996</v>
      </c>
      <c r="G57" s="42">
        <v>5.1933999999999996</v>
      </c>
      <c r="H57" s="43">
        <f t="shared" si="4"/>
        <v>4.6740599999999999</v>
      </c>
      <c r="I57" s="67">
        <v>0</v>
      </c>
      <c r="J57" s="67">
        <v>0</v>
      </c>
      <c r="K57" s="67">
        <v>0</v>
      </c>
      <c r="L57" s="42">
        <f t="shared" si="1"/>
        <v>5.1933999999999996</v>
      </c>
      <c r="M57" s="43">
        <f t="shared" si="2"/>
        <v>4.6740599999999999</v>
      </c>
      <c r="N57" s="78" t="s">
        <v>110</v>
      </c>
      <c r="O57" s="7" t="e">
        <f>-VLOOKUP(B57,[414]Sheet1!$E$1:$R$65536,14,0)</f>
        <v>#N/A</v>
      </c>
      <c r="P57" s="70"/>
      <c r="Q57" s="81" t="s">
        <v>214</v>
      </c>
      <c r="R57" s="81" t="s">
        <v>214</v>
      </c>
      <c r="S57" s="70"/>
      <c r="T57" s="70"/>
    </row>
    <row r="58" spans="1:20" ht="15.6">
      <c r="A58" s="38">
        <v>56</v>
      </c>
      <c r="B58" s="56" t="s">
        <v>353</v>
      </c>
      <c r="C58" s="62" t="s">
        <v>354</v>
      </c>
      <c r="D58" s="63" t="s">
        <v>355</v>
      </c>
      <c r="E58" s="32" t="s">
        <v>198</v>
      </c>
      <c r="F58" s="50">
        <v>4.7522538461538497</v>
      </c>
      <c r="G58" s="42">
        <v>4.7522538461538497</v>
      </c>
      <c r="H58" s="43">
        <f t="shared" si="4"/>
        <v>4.2770284615384648</v>
      </c>
      <c r="I58" s="67">
        <v>0</v>
      </c>
      <c r="J58" s="67">
        <v>0</v>
      </c>
      <c r="K58" s="67">
        <v>0</v>
      </c>
      <c r="L58" s="42">
        <f t="shared" si="1"/>
        <v>4.7522538461538497</v>
      </c>
      <c r="M58" s="43">
        <f t="shared" si="2"/>
        <v>4.2770284615384648</v>
      </c>
      <c r="N58" s="78"/>
      <c r="O58" s="7" t="e">
        <f>-VLOOKUP(B58,[414]Sheet1!$E$1:$R$65536,14,0)</f>
        <v>#N/A</v>
      </c>
      <c r="P58" s="70"/>
      <c r="Q58" s="81">
        <v>4.7522500000000001</v>
      </c>
      <c r="R58" s="81">
        <v>230</v>
      </c>
      <c r="S58" s="70"/>
      <c r="T58" s="70"/>
    </row>
    <row r="59" spans="1:20" ht="15.6">
      <c r="A59" s="38">
        <v>57</v>
      </c>
      <c r="B59" s="56" t="s">
        <v>356</v>
      </c>
      <c r="C59" s="62" t="s">
        <v>357</v>
      </c>
      <c r="D59" s="63" t="s">
        <v>358</v>
      </c>
      <c r="E59" s="32" t="s">
        <v>198</v>
      </c>
      <c r="F59" s="65">
        <v>3.2338307692307802</v>
      </c>
      <c r="G59" s="42">
        <v>3.2338307692307802</v>
      </c>
      <c r="H59" s="43">
        <f t="shared" si="4"/>
        <v>2.9104476923077023</v>
      </c>
      <c r="I59" s="67">
        <v>0</v>
      </c>
      <c r="J59" s="67">
        <v>0</v>
      </c>
      <c r="K59" s="67">
        <v>0</v>
      </c>
      <c r="L59" s="42">
        <f t="shared" si="1"/>
        <v>3.2338307692307802</v>
      </c>
      <c r="M59" s="43">
        <f t="shared" si="2"/>
        <v>2.9104476923077023</v>
      </c>
      <c r="N59" s="78"/>
      <c r="O59" s="7" t="e">
        <f>-VLOOKUP(B59,[414]Sheet1!$E$1:$R$65536,14,0)</f>
        <v>#N/A</v>
      </c>
      <c r="P59" s="70"/>
      <c r="Q59" s="81" t="s">
        <v>214</v>
      </c>
      <c r="R59" s="81">
        <v>230</v>
      </c>
      <c r="S59" s="70"/>
      <c r="T59" s="70"/>
    </row>
    <row r="60" spans="1:20" ht="15.6">
      <c r="A60" s="38">
        <v>58</v>
      </c>
      <c r="B60" s="56" t="s">
        <v>359</v>
      </c>
      <c r="C60" s="62" t="s">
        <v>360</v>
      </c>
      <c r="D60" s="63" t="s">
        <v>361</v>
      </c>
      <c r="E60" s="32" t="s">
        <v>198</v>
      </c>
      <c r="F60" s="50">
        <v>2.6757076923076899</v>
      </c>
      <c r="G60" s="42">
        <v>2.6757076923076899</v>
      </c>
      <c r="H60" s="43">
        <f t="shared" si="4"/>
        <v>2.408136923076921</v>
      </c>
      <c r="I60" s="67">
        <v>0</v>
      </c>
      <c r="J60" s="67">
        <v>0</v>
      </c>
      <c r="K60" s="67">
        <v>0</v>
      </c>
      <c r="L60" s="42">
        <f t="shared" si="1"/>
        <v>2.6757076923076899</v>
      </c>
      <c r="M60" s="43">
        <f t="shared" si="2"/>
        <v>2.408136923076921</v>
      </c>
      <c r="N60" s="78"/>
      <c r="O60" s="7" t="e">
        <f>-VLOOKUP(B60,[414]Sheet1!$E$1:$R$65536,14,0)</f>
        <v>#N/A</v>
      </c>
      <c r="P60" s="70"/>
      <c r="Q60" s="81">
        <v>2.67571</v>
      </c>
      <c r="R60" s="81">
        <v>230</v>
      </c>
      <c r="S60" s="70"/>
      <c r="T60" s="70"/>
    </row>
    <row r="61" spans="1:20" ht="15.6">
      <c r="A61" s="38">
        <v>59</v>
      </c>
      <c r="B61" s="56" t="s">
        <v>362</v>
      </c>
      <c r="C61" s="62" t="s">
        <v>363</v>
      </c>
      <c r="D61" s="63" t="s">
        <v>364</v>
      </c>
      <c r="E61" s="32" t="s">
        <v>198</v>
      </c>
      <c r="F61" s="50">
        <v>1.8056923076923099</v>
      </c>
      <c r="G61" s="42">
        <v>1.8056923076923099</v>
      </c>
      <c r="H61" s="43">
        <f t="shared" si="4"/>
        <v>1.6251230769230789</v>
      </c>
      <c r="I61" s="67">
        <v>0</v>
      </c>
      <c r="J61" s="67">
        <v>0</v>
      </c>
      <c r="K61" s="67">
        <v>0</v>
      </c>
      <c r="L61" s="42">
        <f t="shared" si="1"/>
        <v>1.8056923076923099</v>
      </c>
      <c r="M61" s="43">
        <f t="shared" si="2"/>
        <v>1.6251230769230789</v>
      </c>
      <c r="N61" s="78"/>
      <c r="O61" s="7" t="e">
        <f>-VLOOKUP(B61,[414]Sheet1!$E$1:$R$65536,14,0)</f>
        <v>#N/A</v>
      </c>
      <c r="P61" s="70"/>
      <c r="Q61" s="81" t="s">
        <v>214</v>
      </c>
      <c r="R61" s="81" t="s">
        <v>214</v>
      </c>
      <c r="S61" s="70"/>
      <c r="T61" s="70"/>
    </row>
    <row r="62" spans="1:20" ht="15.6">
      <c r="A62" s="38">
        <v>60</v>
      </c>
      <c r="B62" s="56" t="s">
        <v>365</v>
      </c>
      <c r="C62" s="57" t="s">
        <v>366</v>
      </c>
      <c r="D62" s="58" t="s">
        <v>367</v>
      </c>
      <c r="E62" s="59" t="s">
        <v>198</v>
      </c>
      <c r="F62" s="60">
        <v>1.3296461538461499</v>
      </c>
      <c r="G62" s="42">
        <v>1.3296461538461499</v>
      </c>
      <c r="H62" s="43">
        <f t="shared" si="4"/>
        <v>1.196681538461535</v>
      </c>
      <c r="I62" s="67">
        <v>0</v>
      </c>
      <c r="J62" s="67">
        <v>0</v>
      </c>
      <c r="K62" s="67">
        <v>0</v>
      </c>
      <c r="L62" s="42">
        <f t="shared" si="1"/>
        <v>1.3296461538461499</v>
      </c>
      <c r="M62" s="43">
        <f t="shared" si="2"/>
        <v>1.196681538461535</v>
      </c>
      <c r="N62" s="77"/>
      <c r="O62" s="7" t="e">
        <f>-VLOOKUP(B62,[414]Sheet1!$E$1:$R$65536,14,0)</f>
        <v>#N/A</v>
      </c>
      <c r="P62" s="70"/>
      <c r="Q62" s="81" t="s">
        <v>214</v>
      </c>
      <c r="R62" s="81" t="s">
        <v>214</v>
      </c>
      <c r="S62" s="70"/>
      <c r="T62" s="70"/>
    </row>
    <row r="63" spans="1:20" ht="15.6">
      <c r="A63" s="38">
        <v>61</v>
      </c>
      <c r="B63" s="56" t="s">
        <v>368</v>
      </c>
      <c r="C63" s="57" t="s">
        <v>369</v>
      </c>
      <c r="D63" s="58" t="s">
        <v>370</v>
      </c>
      <c r="E63" s="59" t="s">
        <v>198</v>
      </c>
      <c r="F63" s="60">
        <v>1.3296461538461499</v>
      </c>
      <c r="G63" s="42">
        <v>1.3296461538461499</v>
      </c>
      <c r="H63" s="43">
        <f t="shared" si="4"/>
        <v>1.196681538461535</v>
      </c>
      <c r="I63" s="67">
        <v>0</v>
      </c>
      <c r="J63" s="67">
        <v>0</v>
      </c>
      <c r="K63" s="67">
        <v>0</v>
      </c>
      <c r="L63" s="42">
        <f t="shared" si="1"/>
        <v>1.3296461538461499</v>
      </c>
      <c r="M63" s="43">
        <f t="shared" si="2"/>
        <v>1.196681538461535</v>
      </c>
      <c r="N63" s="77"/>
      <c r="O63" s="7" t="e">
        <f>-VLOOKUP(B63,[414]Sheet1!$E$1:$R$65536,14,0)</f>
        <v>#N/A</v>
      </c>
      <c r="P63" s="70"/>
      <c r="Q63" s="81" t="s">
        <v>214</v>
      </c>
      <c r="R63" s="81" t="s">
        <v>214</v>
      </c>
      <c r="S63" s="70"/>
      <c r="T63" s="70"/>
    </row>
    <row r="64" spans="1:20" ht="15.6">
      <c r="A64" s="38">
        <v>62</v>
      </c>
      <c r="B64" s="56" t="s">
        <v>371</v>
      </c>
      <c r="C64" s="57" t="s">
        <v>372</v>
      </c>
      <c r="D64" s="58" t="s">
        <v>373</v>
      </c>
      <c r="E64" s="59" t="s">
        <v>198</v>
      </c>
      <c r="F64" s="60">
        <v>2.5854230769230702</v>
      </c>
      <c r="G64" s="42">
        <v>2.5854230769230702</v>
      </c>
      <c r="H64" s="43">
        <f t="shared" si="4"/>
        <v>2.3268807692307631</v>
      </c>
      <c r="I64" s="67">
        <v>0</v>
      </c>
      <c r="J64" s="67">
        <v>0</v>
      </c>
      <c r="K64" s="67">
        <v>0</v>
      </c>
      <c r="L64" s="42">
        <f t="shared" si="1"/>
        <v>2.5854230769230702</v>
      </c>
      <c r="M64" s="43">
        <f t="shared" si="2"/>
        <v>2.3268807692307631</v>
      </c>
      <c r="N64" s="77"/>
      <c r="O64" s="7" t="e">
        <f>-VLOOKUP(B64,[414]Sheet1!$E$1:$R$65536,14,0)</f>
        <v>#N/A</v>
      </c>
      <c r="P64" s="70"/>
      <c r="Q64" s="81">
        <v>2.5854200000000001</v>
      </c>
      <c r="R64" s="81">
        <v>230</v>
      </c>
      <c r="S64" s="70"/>
      <c r="T64" s="70"/>
    </row>
    <row r="65" spans="1:20" ht="15.6">
      <c r="A65" s="38">
        <v>63</v>
      </c>
      <c r="B65" s="56"/>
      <c r="C65" s="62" t="s">
        <v>374</v>
      </c>
      <c r="D65" s="63" t="s">
        <v>375</v>
      </c>
      <c r="E65" s="32" t="s">
        <v>198</v>
      </c>
      <c r="F65" s="83">
        <v>9.3321461538461499</v>
      </c>
      <c r="G65" s="42">
        <v>9.3321461538461499</v>
      </c>
      <c r="H65" s="43">
        <f t="shared" si="4"/>
        <v>8.398931538461536</v>
      </c>
      <c r="I65" s="67">
        <v>0</v>
      </c>
      <c r="J65" s="67">
        <v>0</v>
      </c>
      <c r="K65" s="67">
        <v>0</v>
      </c>
      <c r="L65" s="42">
        <f t="shared" si="1"/>
        <v>9.3321461538461499</v>
      </c>
      <c r="M65" s="43">
        <f t="shared" si="2"/>
        <v>8.398931538461536</v>
      </c>
      <c r="N65" s="78"/>
      <c r="O65" s="7" t="e">
        <f>-VLOOKUP(B65,[414]Sheet1!$E$1:$R$65536,14,0)</f>
        <v>#N/A</v>
      </c>
      <c r="P65" s="70"/>
      <c r="Q65" s="81"/>
      <c r="R65" s="81"/>
      <c r="S65" s="70"/>
      <c r="T65" s="70"/>
    </row>
    <row r="66" spans="1:20" ht="15.6">
      <c r="A66" s="38">
        <v>64</v>
      </c>
      <c r="B66" s="56"/>
      <c r="C66" s="62" t="s">
        <v>376</v>
      </c>
      <c r="D66" s="63" t="s">
        <v>377</v>
      </c>
      <c r="E66" s="32" t="s">
        <v>198</v>
      </c>
      <c r="F66" s="83">
        <v>2.0519230769230798</v>
      </c>
      <c r="G66" s="42">
        <v>2.0519230769230798</v>
      </c>
      <c r="H66" s="43">
        <f t="shared" si="4"/>
        <v>1.846730769230772</v>
      </c>
      <c r="I66" s="67">
        <v>0</v>
      </c>
      <c r="J66" s="67">
        <v>0</v>
      </c>
      <c r="K66" s="67">
        <v>0</v>
      </c>
      <c r="L66" s="42">
        <f t="shared" si="1"/>
        <v>2.0519230769230798</v>
      </c>
      <c r="M66" s="43">
        <f t="shared" si="2"/>
        <v>1.846730769230772</v>
      </c>
      <c r="N66" s="78"/>
      <c r="O66" s="7" t="e">
        <f>-VLOOKUP(B66,[414]Sheet1!$E$1:$R$65536,14,0)</f>
        <v>#N/A</v>
      </c>
      <c r="P66" s="70"/>
      <c r="Q66" s="81"/>
      <c r="R66" s="81"/>
      <c r="S66" s="70"/>
      <c r="T66" s="70"/>
    </row>
    <row r="67" spans="1:20" ht="15.6">
      <c r="A67" s="38">
        <v>65</v>
      </c>
      <c r="B67" s="56"/>
      <c r="C67" s="62" t="s">
        <v>378</v>
      </c>
      <c r="D67" s="63" t="s">
        <v>379</v>
      </c>
      <c r="E67" s="32" t="s">
        <v>198</v>
      </c>
      <c r="F67" s="83">
        <v>0.254438461538461</v>
      </c>
      <c r="G67" s="42">
        <v>0.254438461538461</v>
      </c>
      <c r="H67" s="43">
        <f t="shared" si="4"/>
        <v>0.22899461538461491</v>
      </c>
      <c r="I67" s="67">
        <v>0</v>
      </c>
      <c r="J67" s="67">
        <v>0</v>
      </c>
      <c r="K67" s="67">
        <v>0</v>
      </c>
      <c r="L67" s="42">
        <f t="shared" ref="L67:L130" si="5">G67+J67</f>
        <v>0.254438461538461</v>
      </c>
      <c r="M67" s="43">
        <f t="shared" ref="M67:M130" si="6">H67+J67</f>
        <v>0.22899461538461491</v>
      </c>
      <c r="N67" s="78"/>
      <c r="O67" s="7" t="e">
        <f>-VLOOKUP(B67,[414]Sheet1!$E$1:$R$65536,14,0)</f>
        <v>#N/A</v>
      </c>
      <c r="P67" s="70"/>
      <c r="Q67" s="81"/>
      <c r="R67" s="81"/>
      <c r="S67" s="70"/>
      <c r="T67" s="70"/>
    </row>
    <row r="68" spans="1:20" ht="24">
      <c r="A68" s="38">
        <v>66</v>
      </c>
      <c r="B68" s="56" t="s">
        <v>380</v>
      </c>
      <c r="C68" s="62" t="s">
        <v>381</v>
      </c>
      <c r="D68" s="63" t="s">
        <v>382</v>
      </c>
      <c r="E68" s="32" t="s">
        <v>198</v>
      </c>
      <c r="F68" s="83">
        <v>0.45963076923076901</v>
      </c>
      <c r="G68" s="42">
        <v>0.45963076923076901</v>
      </c>
      <c r="H68" s="43">
        <f t="shared" si="4"/>
        <v>0.41366769230769213</v>
      </c>
      <c r="I68" s="67">
        <v>0</v>
      </c>
      <c r="J68" s="67">
        <v>0</v>
      </c>
      <c r="K68" s="67">
        <v>0</v>
      </c>
      <c r="L68" s="42">
        <f t="shared" si="5"/>
        <v>0.45963076923076901</v>
      </c>
      <c r="M68" s="43">
        <f t="shared" si="6"/>
        <v>0.41366769230769213</v>
      </c>
      <c r="N68" s="78"/>
      <c r="O68" s="7">
        <f>-VLOOKUP(B68,[414]Sheet1!$E$1:$R$65536,14,0)</f>
        <v>0</v>
      </c>
      <c r="P68" s="70"/>
      <c r="Q68" s="82">
        <v>0.45962999999999998</v>
      </c>
      <c r="R68" s="81">
        <v>230</v>
      </c>
      <c r="S68" s="70"/>
      <c r="T68" s="70"/>
    </row>
    <row r="69" spans="1:20" ht="24">
      <c r="A69" s="38">
        <v>67</v>
      </c>
      <c r="B69" s="56" t="s">
        <v>383</v>
      </c>
      <c r="C69" s="62" t="s">
        <v>384</v>
      </c>
      <c r="D69" s="63" t="s">
        <v>385</v>
      </c>
      <c r="E69" s="32" t="s">
        <v>198</v>
      </c>
      <c r="F69" s="83">
        <v>0.45963076923076901</v>
      </c>
      <c r="G69" s="42">
        <v>0.45963076923076901</v>
      </c>
      <c r="H69" s="43">
        <f t="shared" si="4"/>
        <v>0.41366769230769213</v>
      </c>
      <c r="I69" s="67">
        <v>0</v>
      </c>
      <c r="J69" s="67">
        <v>0</v>
      </c>
      <c r="K69" s="67">
        <v>0</v>
      </c>
      <c r="L69" s="42">
        <f t="shared" si="5"/>
        <v>0.45963076923076901</v>
      </c>
      <c r="M69" s="43">
        <f t="shared" si="6"/>
        <v>0.41366769230769213</v>
      </c>
      <c r="N69" s="78"/>
      <c r="O69" s="7" t="e">
        <f>-VLOOKUP(B69,[414]Sheet1!$E$1:$R$65536,14,0)</f>
        <v>#N/A</v>
      </c>
      <c r="P69" s="70"/>
      <c r="Q69" s="81">
        <v>0.45962999999999998</v>
      </c>
      <c r="R69" s="81">
        <v>230</v>
      </c>
      <c r="S69" s="70"/>
      <c r="T69" s="70"/>
    </row>
    <row r="70" spans="1:20" ht="15.6">
      <c r="A70" s="38">
        <v>68</v>
      </c>
      <c r="B70" s="56" t="s">
        <v>386</v>
      </c>
      <c r="C70" s="57" t="s">
        <v>387</v>
      </c>
      <c r="D70" s="58" t="s">
        <v>388</v>
      </c>
      <c r="E70" s="59" t="s">
        <v>198</v>
      </c>
      <c r="F70" s="60">
        <v>1.86314615384615</v>
      </c>
      <c r="G70" s="42">
        <v>1.86314615384615</v>
      </c>
      <c r="H70" s="43">
        <f t="shared" si="4"/>
        <v>1.6768315384615351</v>
      </c>
      <c r="I70" s="67">
        <v>0</v>
      </c>
      <c r="J70" s="67">
        <v>0</v>
      </c>
      <c r="K70" s="67">
        <v>0</v>
      </c>
      <c r="L70" s="42">
        <f t="shared" si="5"/>
        <v>1.86314615384615</v>
      </c>
      <c r="M70" s="43">
        <f t="shared" si="6"/>
        <v>1.6768315384615351</v>
      </c>
      <c r="N70" s="77"/>
      <c r="O70" s="7" t="e">
        <f>-VLOOKUP(B70,[414]Sheet1!$E$1:$R$65536,14,0)</f>
        <v>#N/A</v>
      </c>
      <c r="P70" s="70"/>
      <c r="Q70" s="81" t="s">
        <v>214</v>
      </c>
      <c r="R70" s="81" t="s">
        <v>214</v>
      </c>
      <c r="S70" s="70"/>
      <c r="T70" s="70"/>
    </row>
    <row r="71" spans="1:20" ht="15.6">
      <c r="A71" s="38">
        <v>69</v>
      </c>
      <c r="B71" s="56" t="s">
        <v>389</v>
      </c>
      <c r="C71" s="57" t="s">
        <v>390</v>
      </c>
      <c r="D71" s="58" t="s">
        <v>391</v>
      </c>
      <c r="E71" s="59" t="s">
        <v>198</v>
      </c>
      <c r="F71" s="60">
        <v>0.52529230769230795</v>
      </c>
      <c r="G71" s="42">
        <v>0.52529230769230795</v>
      </c>
      <c r="H71" s="43">
        <f t="shared" si="4"/>
        <v>0.47276307692307717</v>
      </c>
      <c r="I71" s="67">
        <v>0</v>
      </c>
      <c r="J71" s="67">
        <v>0</v>
      </c>
      <c r="K71" s="67">
        <v>0</v>
      </c>
      <c r="L71" s="42">
        <f t="shared" si="5"/>
        <v>0.52529230769230795</v>
      </c>
      <c r="M71" s="43">
        <f t="shared" si="6"/>
        <v>0.47276307692307717</v>
      </c>
      <c r="N71" s="77"/>
      <c r="O71" s="7" t="e">
        <f>-VLOOKUP(B71,[414]Sheet1!$E$1:$R$65536,14,0)</f>
        <v>#N/A</v>
      </c>
      <c r="P71" s="70"/>
      <c r="Q71" s="81">
        <v>0.52529000000000003</v>
      </c>
      <c r="R71" s="81">
        <v>230</v>
      </c>
      <c r="S71" s="70"/>
      <c r="T71" s="70"/>
    </row>
    <row r="72" spans="1:20" ht="24">
      <c r="A72" s="38">
        <v>70</v>
      </c>
      <c r="B72" s="56" t="s">
        <v>392</v>
      </c>
      <c r="C72" s="57" t="s">
        <v>393</v>
      </c>
      <c r="D72" s="58" t="s">
        <v>394</v>
      </c>
      <c r="E72" s="59" t="s">
        <v>198</v>
      </c>
      <c r="F72" s="60">
        <v>2.31456923076923</v>
      </c>
      <c r="G72" s="42">
        <v>2.31456923076923</v>
      </c>
      <c r="H72" s="43">
        <f t="shared" si="4"/>
        <v>2.083112307692307</v>
      </c>
      <c r="I72" s="67">
        <v>0</v>
      </c>
      <c r="J72" s="67">
        <v>0</v>
      </c>
      <c r="K72" s="67">
        <v>0</v>
      </c>
      <c r="L72" s="42">
        <f t="shared" si="5"/>
        <v>2.31456923076923</v>
      </c>
      <c r="M72" s="43">
        <f t="shared" si="6"/>
        <v>2.083112307692307</v>
      </c>
      <c r="N72" s="77"/>
      <c r="O72" s="7" t="e">
        <f>-VLOOKUP(B72,[414]Sheet1!$E$1:$R$65536,14,0)</f>
        <v>#N/A</v>
      </c>
      <c r="P72" s="70"/>
      <c r="Q72" s="81" t="s">
        <v>214</v>
      </c>
      <c r="R72" s="81" t="s">
        <v>214</v>
      </c>
      <c r="S72" s="70"/>
      <c r="T72" s="70"/>
    </row>
    <row r="73" spans="1:20" ht="24">
      <c r="A73" s="38">
        <v>71</v>
      </c>
      <c r="B73" s="56" t="s">
        <v>395</v>
      </c>
      <c r="C73" s="57" t="s">
        <v>396</v>
      </c>
      <c r="D73" s="58" t="s">
        <v>397</v>
      </c>
      <c r="E73" s="59" t="s">
        <v>198</v>
      </c>
      <c r="F73" s="60">
        <v>0.36934615384615399</v>
      </c>
      <c r="G73" s="42">
        <v>0.36934615384615399</v>
      </c>
      <c r="H73" s="43">
        <f t="shared" si="4"/>
        <v>0.33241153846153859</v>
      </c>
      <c r="I73" s="67">
        <v>0</v>
      </c>
      <c r="J73" s="67">
        <v>0</v>
      </c>
      <c r="K73" s="67">
        <v>0</v>
      </c>
      <c r="L73" s="42">
        <f t="shared" si="5"/>
        <v>0.36934615384615399</v>
      </c>
      <c r="M73" s="43">
        <f t="shared" si="6"/>
        <v>0.33241153846153859</v>
      </c>
      <c r="N73" s="77"/>
      <c r="O73" s="7" t="e">
        <f>-VLOOKUP(B73,[414]Sheet1!$E$1:$R$65536,14,0)</f>
        <v>#N/A</v>
      </c>
      <c r="P73" s="70"/>
      <c r="Q73" s="81">
        <v>0.36935000000000001</v>
      </c>
      <c r="R73" s="81">
        <v>230</v>
      </c>
      <c r="S73" s="70"/>
      <c r="T73" s="70"/>
    </row>
    <row r="74" spans="1:20" ht="15.6">
      <c r="A74" s="38">
        <v>72</v>
      </c>
      <c r="B74" s="56" t="s">
        <v>398</v>
      </c>
      <c r="C74" s="62" t="s">
        <v>399</v>
      </c>
      <c r="D74" s="63" t="s">
        <v>400</v>
      </c>
      <c r="E74" s="32" t="s">
        <v>198</v>
      </c>
      <c r="F74" s="50">
        <v>0.31189230769230802</v>
      </c>
      <c r="G74" s="42">
        <v>0.31189230769230802</v>
      </c>
      <c r="H74" s="43">
        <f t="shared" si="4"/>
        <v>0.28070307692307722</v>
      </c>
      <c r="I74" s="67">
        <v>0</v>
      </c>
      <c r="J74" s="67">
        <v>0</v>
      </c>
      <c r="K74" s="67">
        <v>0</v>
      </c>
      <c r="L74" s="42">
        <f t="shared" si="5"/>
        <v>0.31189230769230802</v>
      </c>
      <c r="M74" s="43">
        <f t="shared" si="6"/>
        <v>0.28070307692307722</v>
      </c>
      <c r="N74" s="78"/>
      <c r="O74" s="7">
        <f>-VLOOKUP(B74,[414]Sheet1!$E$1:$R$65536,14,0)</f>
        <v>2605</v>
      </c>
      <c r="P74" s="70"/>
      <c r="Q74" s="81">
        <v>0.31189</v>
      </c>
      <c r="R74" s="81">
        <v>230</v>
      </c>
      <c r="S74" s="70"/>
      <c r="T74" s="70"/>
    </row>
    <row r="75" spans="1:20" ht="15.6">
      <c r="A75" s="38">
        <v>73</v>
      </c>
      <c r="B75" s="56" t="s">
        <v>401</v>
      </c>
      <c r="C75" s="57" t="s">
        <v>402</v>
      </c>
      <c r="D75" s="58" t="s">
        <v>403</v>
      </c>
      <c r="E75" s="59" t="s">
        <v>198</v>
      </c>
      <c r="F75" s="60">
        <v>0.74690000000000001</v>
      </c>
      <c r="G75" s="42">
        <v>0.74690000000000001</v>
      </c>
      <c r="H75" s="43">
        <f t="shared" si="4"/>
        <v>0.67220999999999997</v>
      </c>
      <c r="I75" s="67">
        <v>0</v>
      </c>
      <c r="J75" s="67">
        <v>0</v>
      </c>
      <c r="K75" s="67">
        <v>0</v>
      </c>
      <c r="L75" s="42">
        <f t="shared" si="5"/>
        <v>0.74690000000000001</v>
      </c>
      <c r="M75" s="43">
        <f t="shared" si="6"/>
        <v>0.67220999999999997</v>
      </c>
      <c r="N75" s="77"/>
      <c r="O75" s="7" t="e">
        <f>-VLOOKUP(B75,[414]Sheet1!$E$1:$R$65536,14,0)</f>
        <v>#N/A</v>
      </c>
      <c r="P75" s="70"/>
      <c r="Q75" s="81" t="s">
        <v>214</v>
      </c>
      <c r="R75" s="81">
        <v>230</v>
      </c>
      <c r="S75" s="70"/>
      <c r="T75" s="70"/>
    </row>
    <row r="76" spans="1:20" ht="15.6">
      <c r="A76" s="38">
        <v>74</v>
      </c>
      <c r="B76" s="56" t="s">
        <v>404</v>
      </c>
      <c r="C76" s="57" t="s">
        <v>405</v>
      </c>
      <c r="D76" s="58" t="s">
        <v>406</v>
      </c>
      <c r="E76" s="59" t="s">
        <v>198</v>
      </c>
      <c r="F76" s="60">
        <v>0.74690000000000001</v>
      </c>
      <c r="G76" s="42">
        <v>0.74690000000000001</v>
      </c>
      <c r="H76" s="43">
        <f t="shared" si="4"/>
        <v>0.67220999999999997</v>
      </c>
      <c r="I76" s="67">
        <v>0</v>
      </c>
      <c r="J76" s="67">
        <v>0</v>
      </c>
      <c r="K76" s="67">
        <v>0</v>
      </c>
      <c r="L76" s="42">
        <f t="shared" si="5"/>
        <v>0.74690000000000001</v>
      </c>
      <c r="M76" s="43">
        <f t="shared" si="6"/>
        <v>0.67220999999999997</v>
      </c>
      <c r="N76" s="77"/>
      <c r="O76" s="7" t="e">
        <f>-VLOOKUP(B76,[414]Sheet1!$E$1:$R$65536,14,0)</f>
        <v>#N/A</v>
      </c>
      <c r="P76" s="70"/>
      <c r="Q76" s="81" t="s">
        <v>214</v>
      </c>
      <c r="R76" s="81" t="s">
        <v>214</v>
      </c>
      <c r="S76" s="70"/>
      <c r="T76" s="70"/>
    </row>
    <row r="77" spans="1:20" ht="15.6">
      <c r="A77" s="38">
        <v>75</v>
      </c>
      <c r="B77" s="56" t="s">
        <v>407</v>
      </c>
      <c r="C77" s="57" t="s">
        <v>408</v>
      </c>
      <c r="D77" s="58" t="s">
        <v>409</v>
      </c>
      <c r="E77" s="59" t="s">
        <v>198</v>
      </c>
      <c r="F77" s="60">
        <v>0.35293076923076899</v>
      </c>
      <c r="G77" s="42">
        <v>0.35293076923076899</v>
      </c>
      <c r="H77" s="43">
        <f t="shared" si="4"/>
        <v>0.31763769230769212</v>
      </c>
      <c r="I77" s="67">
        <v>0</v>
      </c>
      <c r="J77" s="67">
        <v>0</v>
      </c>
      <c r="K77" s="67">
        <v>0</v>
      </c>
      <c r="L77" s="42">
        <f t="shared" si="5"/>
        <v>0.35293076923076899</v>
      </c>
      <c r="M77" s="43">
        <f t="shared" si="6"/>
        <v>0.31763769230769212</v>
      </c>
      <c r="N77" s="77"/>
      <c r="O77" s="7" t="e">
        <f>-VLOOKUP(B77,[414]Sheet1!$E$1:$R$65536,14,0)</f>
        <v>#N/A</v>
      </c>
      <c r="P77" s="70"/>
      <c r="Q77" s="81" t="s">
        <v>214</v>
      </c>
      <c r="R77" s="81" t="s">
        <v>214</v>
      </c>
      <c r="S77" s="70"/>
      <c r="T77" s="70"/>
    </row>
    <row r="78" spans="1:20" ht="15.6">
      <c r="A78" s="38">
        <v>76</v>
      </c>
      <c r="B78" s="56" t="s">
        <v>122</v>
      </c>
      <c r="C78" s="62" t="s">
        <v>410</v>
      </c>
      <c r="D78" s="63" t="s">
        <v>411</v>
      </c>
      <c r="E78" s="32" t="s">
        <v>198</v>
      </c>
      <c r="F78" s="50">
        <v>2.0779230769230801</v>
      </c>
      <c r="G78" s="84">
        <v>1.9452</v>
      </c>
      <c r="H78" s="45">
        <f t="shared" si="4"/>
        <v>1.75068</v>
      </c>
      <c r="I78" s="67">
        <v>0</v>
      </c>
      <c r="J78" s="67">
        <v>0</v>
      </c>
      <c r="K78" s="67">
        <v>0</v>
      </c>
      <c r="L78" s="42">
        <f t="shared" si="5"/>
        <v>1.9452</v>
      </c>
      <c r="M78" s="43">
        <f t="shared" si="6"/>
        <v>1.75068</v>
      </c>
      <c r="N78" s="78" t="s">
        <v>206</v>
      </c>
      <c r="O78" s="7">
        <f>-VLOOKUP(B78,[414]Sheet1!$E$1:$R$65536,14,0)</f>
        <v>2760</v>
      </c>
      <c r="P78" s="70"/>
      <c r="Q78" s="81">
        <v>2.0779200000000002</v>
      </c>
      <c r="R78" s="81">
        <v>230</v>
      </c>
      <c r="S78" s="70"/>
      <c r="T78" s="70"/>
    </row>
    <row r="79" spans="1:20" ht="15.6">
      <c r="A79" s="38">
        <v>77</v>
      </c>
      <c r="B79" s="56" t="s">
        <v>412</v>
      </c>
      <c r="C79" s="56" t="s">
        <v>413</v>
      </c>
      <c r="D79" s="63" t="s">
        <v>414</v>
      </c>
      <c r="E79" s="32" t="s">
        <v>198</v>
      </c>
      <c r="F79" s="50">
        <v>3.3583230769230799</v>
      </c>
      <c r="G79" s="42">
        <v>3.3583230769230799</v>
      </c>
      <c r="H79" s="43">
        <f t="shared" si="4"/>
        <v>3.0224907692307719</v>
      </c>
      <c r="I79" s="67">
        <v>0</v>
      </c>
      <c r="J79" s="67">
        <v>0</v>
      </c>
      <c r="K79" s="67">
        <v>0</v>
      </c>
      <c r="L79" s="42">
        <f t="shared" si="5"/>
        <v>3.3583230769230799</v>
      </c>
      <c r="M79" s="43">
        <f t="shared" si="6"/>
        <v>3.0224907692307719</v>
      </c>
      <c r="N79" s="78" t="s">
        <v>206</v>
      </c>
      <c r="O79" s="7">
        <f>-VLOOKUP(B79,[414]Sheet1!$E$1:$R$65536,14,0)</f>
        <v>0</v>
      </c>
      <c r="P79" s="70"/>
      <c r="Q79" s="81">
        <v>3.35832</v>
      </c>
      <c r="R79" s="81">
        <v>230</v>
      </c>
      <c r="S79" s="70"/>
      <c r="T79" s="70"/>
    </row>
    <row r="80" spans="1:20" ht="15.6">
      <c r="A80" s="38">
        <v>78</v>
      </c>
      <c r="B80" s="56" t="s">
        <v>123</v>
      </c>
      <c r="C80" s="56" t="s">
        <v>415</v>
      </c>
      <c r="D80" s="63" t="s">
        <v>416</v>
      </c>
      <c r="E80" s="32" t="s">
        <v>198</v>
      </c>
      <c r="F80" s="50">
        <v>2.0779230769230801</v>
      </c>
      <c r="G80" s="84">
        <v>1.9452</v>
      </c>
      <c r="H80" s="45">
        <f t="shared" si="4"/>
        <v>1.75068</v>
      </c>
      <c r="I80" s="67">
        <v>0</v>
      </c>
      <c r="J80" s="67">
        <v>0</v>
      </c>
      <c r="K80" s="67">
        <v>0</v>
      </c>
      <c r="L80" s="42">
        <f t="shared" si="5"/>
        <v>1.9452</v>
      </c>
      <c r="M80" s="43">
        <f t="shared" si="6"/>
        <v>1.75068</v>
      </c>
      <c r="N80" s="78" t="s">
        <v>206</v>
      </c>
      <c r="O80" s="7">
        <f>-VLOOKUP(B80,[414]Sheet1!$E$1:$R$65536,14,0)</f>
        <v>2755</v>
      </c>
      <c r="P80" s="70"/>
      <c r="Q80" s="81">
        <v>2.0779200000000002</v>
      </c>
      <c r="R80" s="81">
        <v>230</v>
      </c>
      <c r="S80" s="70"/>
      <c r="T80" s="70"/>
    </row>
    <row r="81" spans="1:20" ht="15.6">
      <c r="A81" s="38">
        <v>79</v>
      </c>
      <c r="B81" s="56" t="s">
        <v>124</v>
      </c>
      <c r="C81" s="62" t="s">
        <v>417</v>
      </c>
      <c r="D81" s="63" t="s">
        <v>418</v>
      </c>
      <c r="E81" s="32" t="s">
        <v>198</v>
      </c>
      <c r="F81" s="50">
        <v>3.3583230769230799</v>
      </c>
      <c r="G81" s="84">
        <v>3.2256</v>
      </c>
      <c r="H81" s="45">
        <f t="shared" ref="H81:H108" si="7">G81*0.9</f>
        <v>2.9030400000000003</v>
      </c>
      <c r="I81" s="67">
        <v>0</v>
      </c>
      <c r="J81" s="67">
        <v>0</v>
      </c>
      <c r="K81" s="67">
        <v>0</v>
      </c>
      <c r="L81" s="42">
        <f t="shared" si="5"/>
        <v>3.2256</v>
      </c>
      <c r="M81" s="43">
        <f t="shared" si="6"/>
        <v>2.9030400000000003</v>
      </c>
      <c r="N81" s="78" t="s">
        <v>206</v>
      </c>
      <c r="O81" s="7">
        <f>-VLOOKUP(B81,[414]Sheet1!$E$1:$R$65536,14,0)</f>
        <v>535</v>
      </c>
      <c r="P81" s="70"/>
      <c r="Q81" s="81">
        <v>3.35832</v>
      </c>
      <c r="R81" s="81">
        <v>230</v>
      </c>
      <c r="S81" s="70"/>
      <c r="T81" s="70"/>
    </row>
    <row r="82" spans="1:20" ht="15.6">
      <c r="A82" s="38">
        <v>80</v>
      </c>
      <c r="B82" s="56" t="s">
        <v>419</v>
      </c>
      <c r="C82" s="62" t="s">
        <v>420</v>
      </c>
      <c r="D82" s="63" t="s">
        <v>421</v>
      </c>
      <c r="E82" s="32" t="s">
        <v>198</v>
      </c>
      <c r="F82" s="50">
        <v>0.41038461538461501</v>
      </c>
      <c r="G82" s="42">
        <v>0.41038461538461501</v>
      </c>
      <c r="H82" s="43">
        <f t="shared" si="7"/>
        <v>0.36934615384615355</v>
      </c>
      <c r="I82" s="67">
        <v>0</v>
      </c>
      <c r="J82" s="67">
        <v>0</v>
      </c>
      <c r="K82" s="67">
        <v>0</v>
      </c>
      <c r="L82" s="42">
        <f t="shared" si="5"/>
        <v>0.41038461538461501</v>
      </c>
      <c r="M82" s="43">
        <f t="shared" si="6"/>
        <v>0.36934615384615355</v>
      </c>
      <c r="N82" s="78"/>
      <c r="O82" s="7">
        <f>-VLOOKUP(B82,[414]Sheet1!$E$1:$R$65536,14,0)</f>
        <v>2209</v>
      </c>
      <c r="P82" s="70"/>
      <c r="Q82" s="81">
        <v>0.41038000000000002</v>
      </c>
      <c r="R82" s="81">
        <v>230</v>
      </c>
      <c r="S82" s="70"/>
      <c r="T82" s="70"/>
    </row>
    <row r="83" spans="1:20" ht="24">
      <c r="A83" s="38">
        <v>81</v>
      </c>
      <c r="B83" s="56" t="s">
        <v>422</v>
      </c>
      <c r="C83" s="57" t="s">
        <v>423</v>
      </c>
      <c r="D83" s="58" t="s">
        <v>424</v>
      </c>
      <c r="E83" s="59" t="s">
        <v>198</v>
      </c>
      <c r="F83" s="60">
        <v>0.18056923076923101</v>
      </c>
      <c r="G83" s="42">
        <v>0.18056923076923101</v>
      </c>
      <c r="H83" s="43">
        <f t="shared" si="7"/>
        <v>0.1625123076923079</v>
      </c>
      <c r="I83" s="67">
        <v>0</v>
      </c>
      <c r="J83" s="67">
        <v>0</v>
      </c>
      <c r="K83" s="67">
        <v>0</v>
      </c>
      <c r="L83" s="42">
        <f t="shared" si="5"/>
        <v>0.18056923076923101</v>
      </c>
      <c r="M83" s="43">
        <f t="shared" si="6"/>
        <v>0.1625123076923079</v>
      </c>
      <c r="N83" s="77"/>
      <c r="O83" s="7" t="e">
        <f>-VLOOKUP(B83,[414]Sheet1!$E$1:$R$65536,14,0)</f>
        <v>#N/A</v>
      </c>
      <c r="P83" s="70"/>
      <c r="Q83" s="81" t="s">
        <v>214</v>
      </c>
      <c r="R83" s="81" t="s">
        <v>214</v>
      </c>
      <c r="S83" s="70"/>
      <c r="T83" s="70"/>
    </row>
    <row r="84" spans="1:20" ht="15.6">
      <c r="A84" s="38">
        <v>82</v>
      </c>
      <c r="B84" s="56"/>
      <c r="C84" s="57" t="s">
        <v>425</v>
      </c>
      <c r="D84" s="58" t="s">
        <v>426</v>
      </c>
      <c r="E84" s="59" t="s">
        <v>198</v>
      </c>
      <c r="F84" s="60">
        <v>0.18056923076923101</v>
      </c>
      <c r="G84" s="42">
        <v>0.18056923076923101</v>
      </c>
      <c r="H84" s="43">
        <f t="shared" si="7"/>
        <v>0.1625123076923079</v>
      </c>
      <c r="I84" s="67">
        <v>0</v>
      </c>
      <c r="J84" s="67">
        <v>0</v>
      </c>
      <c r="K84" s="67">
        <v>0</v>
      </c>
      <c r="L84" s="42">
        <f t="shared" si="5"/>
        <v>0.18056923076923101</v>
      </c>
      <c r="M84" s="43">
        <f t="shared" si="6"/>
        <v>0.1625123076923079</v>
      </c>
      <c r="N84" s="77"/>
      <c r="O84" s="7" t="e">
        <f>-VLOOKUP(B84,[414]Sheet1!$E$1:$R$65536,14,0)</f>
        <v>#N/A</v>
      </c>
      <c r="P84" s="70"/>
      <c r="Q84" s="81"/>
      <c r="R84" s="81"/>
      <c r="S84" s="70"/>
      <c r="T84" s="70"/>
    </row>
    <row r="85" spans="1:20" ht="15.6">
      <c r="A85" s="38">
        <v>83</v>
      </c>
      <c r="B85" s="56"/>
      <c r="C85" s="57" t="s">
        <v>427</v>
      </c>
      <c r="D85" s="58" t="s">
        <v>428</v>
      </c>
      <c r="E85" s="59" t="s">
        <v>198</v>
      </c>
      <c r="F85" s="60">
        <v>0.18056923076923101</v>
      </c>
      <c r="G85" s="42">
        <v>0.18056923076923101</v>
      </c>
      <c r="H85" s="43">
        <f t="shared" si="7"/>
        <v>0.1625123076923079</v>
      </c>
      <c r="I85" s="67">
        <v>0</v>
      </c>
      <c r="J85" s="67">
        <v>0</v>
      </c>
      <c r="K85" s="67">
        <v>0</v>
      </c>
      <c r="L85" s="42">
        <f t="shared" si="5"/>
        <v>0.18056923076923101</v>
      </c>
      <c r="M85" s="43">
        <f t="shared" si="6"/>
        <v>0.1625123076923079</v>
      </c>
      <c r="N85" s="77"/>
      <c r="O85" s="7" t="e">
        <f>-VLOOKUP(B85,[414]Sheet1!$E$1:$R$65536,14,0)</f>
        <v>#N/A</v>
      </c>
      <c r="P85" s="70"/>
      <c r="Q85" s="81"/>
      <c r="R85" s="81"/>
      <c r="S85" s="70"/>
      <c r="T85" s="70"/>
    </row>
    <row r="86" spans="1:20" ht="24">
      <c r="A86" s="38">
        <v>84</v>
      </c>
      <c r="B86" s="56" t="s">
        <v>429</v>
      </c>
      <c r="C86" s="57" t="s">
        <v>430</v>
      </c>
      <c r="D86" s="58" t="s">
        <v>431</v>
      </c>
      <c r="E86" s="59" t="s">
        <v>198</v>
      </c>
      <c r="F86" s="60">
        <v>0.54991538461538503</v>
      </c>
      <c r="G86" s="42">
        <v>0.54991538461538503</v>
      </c>
      <c r="H86" s="43">
        <f t="shared" si="7"/>
        <v>0.49492384615384655</v>
      </c>
      <c r="I86" s="67">
        <v>0</v>
      </c>
      <c r="J86" s="67">
        <v>0</v>
      </c>
      <c r="K86" s="67">
        <v>0</v>
      </c>
      <c r="L86" s="42">
        <f t="shared" si="5"/>
        <v>0.54991538461538503</v>
      </c>
      <c r="M86" s="43">
        <f t="shared" si="6"/>
        <v>0.49492384615384655</v>
      </c>
      <c r="N86" s="77"/>
      <c r="O86" s="7" t="e">
        <f>-VLOOKUP(B86,[414]Sheet1!$E$1:$R$65536,14,0)</f>
        <v>#N/A</v>
      </c>
      <c r="P86" s="70"/>
      <c r="Q86" s="81" t="s">
        <v>214</v>
      </c>
      <c r="R86" s="81" t="s">
        <v>214</v>
      </c>
      <c r="S86" s="70"/>
      <c r="T86" s="70"/>
    </row>
    <row r="87" spans="1:20" ht="24">
      <c r="A87" s="38">
        <v>85</v>
      </c>
      <c r="B87" s="56" t="s">
        <v>432</v>
      </c>
      <c r="C87" s="57" t="s">
        <v>433</v>
      </c>
      <c r="D87" s="58" t="s">
        <v>434</v>
      </c>
      <c r="E87" s="59" t="s">
        <v>198</v>
      </c>
      <c r="F87" s="60">
        <v>0.55812307692307705</v>
      </c>
      <c r="G87" s="42">
        <v>0.55812307692307705</v>
      </c>
      <c r="H87" s="43">
        <f t="shared" si="7"/>
        <v>0.50231076923076934</v>
      </c>
      <c r="I87" s="67">
        <v>0</v>
      </c>
      <c r="J87" s="67">
        <v>0</v>
      </c>
      <c r="K87" s="67">
        <v>0</v>
      </c>
      <c r="L87" s="42">
        <f t="shared" si="5"/>
        <v>0.55812307692307705</v>
      </c>
      <c r="M87" s="43">
        <f t="shared" si="6"/>
        <v>0.50231076923076934</v>
      </c>
      <c r="N87" s="77"/>
      <c r="O87" s="7" t="e">
        <f>-VLOOKUP(B87,[414]Sheet1!$E$1:$R$65536,14,0)</f>
        <v>#N/A</v>
      </c>
      <c r="P87" s="70"/>
      <c r="Q87" s="81" t="s">
        <v>214</v>
      </c>
      <c r="R87" s="81" t="s">
        <v>214</v>
      </c>
      <c r="S87" s="70"/>
      <c r="T87" s="70"/>
    </row>
    <row r="88" spans="1:20" ht="24">
      <c r="A88" s="38">
        <v>86</v>
      </c>
      <c r="B88" s="56" t="s">
        <v>435</v>
      </c>
      <c r="C88" s="57" t="s">
        <v>436</v>
      </c>
      <c r="D88" s="58" t="s">
        <v>437</v>
      </c>
      <c r="E88" s="59" t="s">
        <v>198</v>
      </c>
      <c r="F88" s="60">
        <v>0.47604615384615401</v>
      </c>
      <c r="G88" s="42">
        <v>0.47604615384615401</v>
      </c>
      <c r="H88" s="43">
        <f t="shared" si="7"/>
        <v>0.4284415384615386</v>
      </c>
      <c r="I88" s="67">
        <v>0</v>
      </c>
      <c r="J88" s="67">
        <v>0</v>
      </c>
      <c r="K88" s="67">
        <v>0</v>
      </c>
      <c r="L88" s="42">
        <f t="shared" si="5"/>
        <v>0.47604615384615401</v>
      </c>
      <c r="M88" s="43">
        <f t="shared" si="6"/>
        <v>0.4284415384615386</v>
      </c>
      <c r="N88" s="77"/>
      <c r="O88" s="7" t="e">
        <f>-VLOOKUP(B88,[414]Sheet1!$E$1:$R$65536,14,0)</f>
        <v>#N/A</v>
      </c>
      <c r="P88" s="70"/>
      <c r="Q88" s="81" t="s">
        <v>214</v>
      </c>
      <c r="R88" s="81" t="s">
        <v>214</v>
      </c>
      <c r="S88" s="70"/>
      <c r="T88" s="70"/>
    </row>
    <row r="89" spans="1:20" ht="15.6">
      <c r="A89" s="38">
        <v>87</v>
      </c>
      <c r="B89" s="56" t="s">
        <v>438</v>
      </c>
      <c r="C89" s="57" t="s">
        <v>439</v>
      </c>
      <c r="D89" s="58" t="s">
        <v>440</v>
      </c>
      <c r="E89" s="59" t="s">
        <v>198</v>
      </c>
      <c r="F89" s="60">
        <v>0.76331538461538495</v>
      </c>
      <c r="G89" s="42">
        <v>0.76331538461538495</v>
      </c>
      <c r="H89" s="43">
        <f t="shared" si="7"/>
        <v>0.68698384615384644</v>
      </c>
      <c r="I89" s="67">
        <v>0</v>
      </c>
      <c r="J89" s="67">
        <v>0</v>
      </c>
      <c r="K89" s="67">
        <v>0</v>
      </c>
      <c r="L89" s="42">
        <f t="shared" si="5"/>
        <v>0.76331538461538495</v>
      </c>
      <c r="M89" s="43">
        <f t="shared" si="6"/>
        <v>0.68698384615384644</v>
      </c>
      <c r="N89" s="77"/>
      <c r="O89" s="7" t="e">
        <f>-VLOOKUP(B89,[414]Sheet1!$E$1:$R$65536,14,0)</f>
        <v>#N/A</v>
      </c>
      <c r="P89" s="70"/>
      <c r="Q89" s="81" t="s">
        <v>214</v>
      </c>
      <c r="R89" s="81" t="s">
        <v>214</v>
      </c>
      <c r="S89" s="70"/>
      <c r="T89" s="70"/>
    </row>
    <row r="90" spans="1:20" ht="15.6">
      <c r="A90" s="38">
        <v>88</v>
      </c>
      <c r="B90" s="56" t="s">
        <v>441</v>
      </c>
      <c r="C90" s="57" t="s">
        <v>442</v>
      </c>
      <c r="D90" s="58" t="s">
        <v>443</v>
      </c>
      <c r="E90" s="59" t="s">
        <v>198</v>
      </c>
      <c r="F90" s="60">
        <v>0.76331538461538495</v>
      </c>
      <c r="G90" s="42">
        <v>0.76331538461538495</v>
      </c>
      <c r="H90" s="43">
        <f t="shared" si="7"/>
        <v>0.68698384615384644</v>
      </c>
      <c r="I90" s="67">
        <v>0</v>
      </c>
      <c r="J90" s="67">
        <v>0</v>
      </c>
      <c r="K90" s="67">
        <v>0</v>
      </c>
      <c r="L90" s="42">
        <f t="shared" si="5"/>
        <v>0.76331538461538495</v>
      </c>
      <c r="M90" s="43">
        <f t="shared" si="6"/>
        <v>0.68698384615384644</v>
      </c>
      <c r="N90" s="77"/>
      <c r="O90" s="7" t="e">
        <f>-VLOOKUP(B90,[414]Sheet1!$E$1:$R$65536,14,0)</f>
        <v>#N/A</v>
      </c>
      <c r="P90" s="70"/>
      <c r="Q90" s="81" t="s">
        <v>214</v>
      </c>
      <c r="R90" s="81" t="s">
        <v>214</v>
      </c>
      <c r="S90" s="70"/>
      <c r="T90" s="70"/>
    </row>
    <row r="91" spans="1:20" ht="15.6">
      <c r="A91" s="38">
        <v>89</v>
      </c>
      <c r="B91" s="56" t="s">
        <v>444</v>
      </c>
      <c r="C91" s="57" t="s">
        <v>445</v>
      </c>
      <c r="D91" s="58" t="s">
        <v>446</v>
      </c>
      <c r="E91" s="59" t="s">
        <v>198</v>
      </c>
      <c r="F91" s="60">
        <v>0.41859230769230799</v>
      </c>
      <c r="G91" s="42">
        <v>0.41859230769230799</v>
      </c>
      <c r="H91" s="43">
        <f t="shared" si="7"/>
        <v>0.37673307692307717</v>
      </c>
      <c r="I91" s="67">
        <v>0</v>
      </c>
      <c r="J91" s="67">
        <v>0</v>
      </c>
      <c r="K91" s="67">
        <v>0</v>
      </c>
      <c r="L91" s="42">
        <f t="shared" si="5"/>
        <v>0.41859230769230799</v>
      </c>
      <c r="M91" s="43">
        <f t="shared" si="6"/>
        <v>0.37673307692307717</v>
      </c>
      <c r="N91" s="77"/>
      <c r="O91" s="7" t="e">
        <f>-VLOOKUP(B91,[414]Sheet1!$E$1:$R$65536,14,0)</f>
        <v>#N/A</v>
      </c>
      <c r="P91" s="70"/>
      <c r="Q91" s="81" t="s">
        <v>214</v>
      </c>
      <c r="R91" s="81" t="s">
        <v>214</v>
      </c>
      <c r="S91" s="70"/>
      <c r="T91" s="70"/>
    </row>
    <row r="92" spans="1:20" ht="15.6">
      <c r="A92" s="38">
        <v>90</v>
      </c>
      <c r="B92" s="56" t="s">
        <v>447</v>
      </c>
      <c r="C92" s="57" t="s">
        <v>448</v>
      </c>
      <c r="D92" s="58" t="s">
        <v>449</v>
      </c>
      <c r="E92" s="59" t="s">
        <v>198</v>
      </c>
      <c r="F92" s="60">
        <v>0.41859230769230799</v>
      </c>
      <c r="G92" s="42">
        <v>0.41859230769230799</v>
      </c>
      <c r="H92" s="43">
        <f t="shared" si="7"/>
        <v>0.37673307692307717</v>
      </c>
      <c r="I92" s="67">
        <v>0</v>
      </c>
      <c r="J92" s="67">
        <v>0</v>
      </c>
      <c r="K92" s="67">
        <v>0</v>
      </c>
      <c r="L92" s="42">
        <f t="shared" si="5"/>
        <v>0.41859230769230799</v>
      </c>
      <c r="M92" s="43">
        <f t="shared" si="6"/>
        <v>0.37673307692307717</v>
      </c>
      <c r="N92" s="77"/>
      <c r="O92" s="7" t="e">
        <f>-VLOOKUP(B92,[414]Sheet1!$E$1:$R$65536,14,0)</f>
        <v>#N/A</v>
      </c>
      <c r="P92" s="70"/>
      <c r="Q92" s="81" t="s">
        <v>214</v>
      </c>
      <c r="R92" s="81" t="s">
        <v>214</v>
      </c>
      <c r="S92" s="70"/>
      <c r="T92" s="70"/>
    </row>
    <row r="93" spans="1:20" ht="24">
      <c r="A93" s="38">
        <v>91</v>
      </c>
      <c r="B93" s="56" t="s">
        <v>118</v>
      </c>
      <c r="C93" s="62" t="s">
        <v>450</v>
      </c>
      <c r="D93" s="63" t="s">
        <v>451</v>
      </c>
      <c r="E93" s="32" t="s">
        <v>198</v>
      </c>
      <c r="F93" s="50">
        <v>1.06725663716814</v>
      </c>
      <c r="G93" s="84">
        <v>0.86729999999999996</v>
      </c>
      <c r="H93" s="45">
        <f t="shared" si="7"/>
        <v>0.78056999999999999</v>
      </c>
      <c r="I93" s="67">
        <v>0</v>
      </c>
      <c r="J93" s="67">
        <v>0</v>
      </c>
      <c r="K93" s="67">
        <v>0</v>
      </c>
      <c r="L93" s="42">
        <f t="shared" si="5"/>
        <v>0.86729999999999996</v>
      </c>
      <c r="M93" s="43">
        <f t="shared" si="6"/>
        <v>0.78056999999999999</v>
      </c>
      <c r="N93" s="78" t="s">
        <v>452</v>
      </c>
      <c r="O93" s="7">
        <f>-VLOOKUP(B93,[414]Sheet1!$E$1:$R$65536,14,0)</f>
        <v>3342</v>
      </c>
      <c r="P93" s="70"/>
      <c r="Q93" s="81">
        <v>1.0672600000000001</v>
      </c>
      <c r="R93" s="81">
        <v>230</v>
      </c>
      <c r="S93" s="70"/>
      <c r="T93" s="70"/>
    </row>
    <row r="94" spans="1:20" ht="24">
      <c r="A94" s="38">
        <v>92</v>
      </c>
      <c r="B94" s="56" t="s">
        <v>119</v>
      </c>
      <c r="C94" s="62" t="s">
        <v>153</v>
      </c>
      <c r="D94" s="63" t="s">
        <v>453</v>
      </c>
      <c r="E94" s="32" t="s">
        <v>198</v>
      </c>
      <c r="F94" s="50">
        <v>0.61946902654867297</v>
      </c>
      <c r="G94" s="85">
        <v>0.4425</v>
      </c>
      <c r="H94" s="45">
        <f t="shared" si="7"/>
        <v>0.39824999999999999</v>
      </c>
      <c r="I94" s="67">
        <v>0</v>
      </c>
      <c r="J94" s="67">
        <v>0</v>
      </c>
      <c r="K94" s="67">
        <v>0</v>
      </c>
      <c r="L94" s="42">
        <f t="shared" si="5"/>
        <v>0.4425</v>
      </c>
      <c r="M94" s="43">
        <f t="shared" si="6"/>
        <v>0.39824999999999999</v>
      </c>
      <c r="N94" s="78" t="s">
        <v>454</v>
      </c>
      <c r="O94" s="7">
        <f>-VLOOKUP(B94,[414]Sheet1!$E$1:$R$65536,14,0)</f>
        <v>3338</v>
      </c>
      <c r="P94" s="70"/>
      <c r="Q94" s="81">
        <v>0.61946999999999997</v>
      </c>
      <c r="R94" s="81">
        <v>230</v>
      </c>
      <c r="S94" s="70"/>
      <c r="T94" s="70"/>
    </row>
    <row r="95" spans="1:20" ht="46.8">
      <c r="A95" s="38">
        <v>93</v>
      </c>
      <c r="B95" s="56" t="s">
        <v>125</v>
      </c>
      <c r="C95" s="62" t="s">
        <v>455</v>
      </c>
      <c r="D95" s="63" t="s">
        <v>456</v>
      </c>
      <c r="E95" s="32" t="s">
        <v>198</v>
      </c>
      <c r="F95" s="50">
        <f>7.3345-J95</f>
        <v>6.6726000000000001</v>
      </c>
      <c r="G95" s="42">
        <v>6.6726000000000001</v>
      </c>
      <c r="H95" s="45">
        <f t="shared" si="7"/>
        <v>6.0053400000000003</v>
      </c>
      <c r="I95" s="67">
        <f>50000*0.6619</f>
        <v>33095</v>
      </c>
      <c r="J95" s="42">
        <v>0.66190000000000004</v>
      </c>
      <c r="K95" s="68" t="s">
        <v>205</v>
      </c>
      <c r="L95" s="42">
        <f t="shared" si="5"/>
        <v>7.3345000000000002</v>
      </c>
      <c r="M95" s="43">
        <f t="shared" si="6"/>
        <v>6.6672400000000005</v>
      </c>
      <c r="N95" s="78" t="s">
        <v>457</v>
      </c>
      <c r="O95" s="7">
        <f>-VLOOKUP(B95,[414]Sheet1!$E$1:$R$65536,14,0)</f>
        <v>1000</v>
      </c>
      <c r="P95" s="70"/>
      <c r="Q95" s="81">
        <v>7.3345000000000002</v>
      </c>
      <c r="R95" s="81">
        <v>230</v>
      </c>
      <c r="S95" s="70"/>
      <c r="T95" s="70"/>
    </row>
    <row r="96" spans="1:20" ht="15.6">
      <c r="A96" s="38">
        <v>94</v>
      </c>
      <c r="B96" s="56" t="s">
        <v>134</v>
      </c>
      <c r="C96" s="62" t="s">
        <v>135</v>
      </c>
      <c r="D96" s="63" t="s">
        <v>458</v>
      </c>
      <c r="E96" s="32" t="s">
        <v>198</v>
      </c>
      <c r="F96" s="50">
        <v>1.1862999999999999</v>
      </c>
      <c r="G96" s="42">
        <v>1.1862999999999999</v>
      </c>
      <c r="H96" s="43">
        <f t="shared" si="7"/>
        <v>1.0676699999999999</v>
      </c>
      <c r="I96" s="67">
        <v>0</v>
      </c>
      <c r="J96" s="67">
        <v>0</v>
      </c>
      <c r="K96" s="67">
        <v>0</v>
      </c>
      <c r="L96" s="42">
        <f t="shared" si="5"/>
        <v>1.1862999999999999</v>
      </c>
      <c r="M96" s="43">
        <f t="shared" si="6"/>
        <v>1.0676699999999999</v>
      </c>
      <c r="N96" s="78"/>
      <c r="O96" s="7">
        <f>-VLOOKUP(B96,[414]Sheet1!$E$1:$R$65536,14,0)</f>
        <v>1150</v>
      </c>
      <c r="P96" s="70"/>
      <c r="Q96" s="81">
        <v>1.1862999999999999</v>
      </c>
      <c r="R96" s="81">
        <v>230</v>
      </c>
      <c r="S96" s="70"/>
      <c r="T96" s="70"/>
    </row>
    <row r="97" spans="1:20" ht="24">
      <c r="A97" s="38">
        <v>95</v>
      </c>
      <c r="B97" s="56" t="s">
        <v>459</v>
      </c>
      <c r="C97" s="57" t="s">
        <v>460</v>
      </c>
      <c r="D97" s="58" t="s">
        <v>461</v>
      </c>
      <c r="E97" s="59" t="s">
        <v>198</v>
      </c>
      <c r="F97" s="60">
        <v>0.97671538461538798</v>
      </c>
      <c r="G97" s="42">
        <v>0.97671538461538798</v>
      </c>
      <c r="H97" s="43">
        <f t="shared" si="7"/>
        <v>0.87904384615384923</v>
      </c>
      <c r="I97" s="67">
        <v>0</v>
      </c>
      <c r="J97" s="67">
        <v>0</v>
      </c>
      <c r="K97" s="67">
        <v>0</v>
      </c>
      <c r="L97" s="42">
        <f t="shared" si="5"/>
        <v>0.97671538461538798</v>
      </c>
      <c r="M97" s="43">
        <f t="shared" si="6"/>
        <v>0.87904384615384923</v>
      </c>
      <c r="N97" s="77"/>
      <c r="O97" s="7" t="e">
        <f>-VLOOKUP(B97,[414]Sheet1!$E$1:$R$65536,14,0)</f>
        <v>#N/A</v>
      </c>
      <c r="P97" s="70"/>
      <c r="Q97" s="81" t="s">
        <v>214</v>
      </c>
      <c r="R97" s="81" t="s">
        <v>214</v>
      </c>
      <c r="S97" s="70"/>
      <c r="T97" s="70"/>
    </row>
    <row r="98" spans="1:20" ht="24">
      <c r="A98" s="38">
        <v>96</v>
      </c>
      <c r="B98" s="56"/>
      <c r="C98" s="57" t="s">
        <v>462</v>
      </c>
      <c r="D98" s="58" t="s">
        <v>463</v>
      </c>
      <c r="E98" s="59" t="s">
        <v>198</v>
      </c>
      <c r="F98" s="60">
        <v>0.50066923076923098</v>
      </c>
      <c r="G98" s="42">
        <v>0.50066923076923098</v>
      </c>
      <c r="H98" s="43">
        <f t="shared" si="7"/>
        <v>0.45060230769230791</v>
      </c>
      <c r="I98" s="67">
        <v>0</v>
      </c>
      <c r="J98" s="67">
        <v>0</v>
      </c>
      <c r="K98" s="67">
        <v>0</v>
      </c>
      <c r="L98" s="42">
        <f t="shared" si="5"/>
        <v>0.50066923076923098</v>
      </c>
      <c r="M98" s="43">
        <f t="shared" si="6"/>
        <v>0.45060230769230791</v>
      </c>
      <c r="N98" s="77"/>
      <c r="O98" s="7" t="e">
        <f>-VLOOKUP(B98,[414]Sheet1!$E$1:$R$65536,14,0)</f>
        <v>#N/A</v>
      </c>
      <c r="P98" s="70"/>
      <c r="Q98" s="81"/>
      <c r="R98" s="81"/>
      <c r="S98" s="70"/>
      <c r="T98" s="70"/>
    </row>
    <row r="99" spans="1:20" ht="24">
      <c r="A99" s="38">
        <v>97</v>
      </c>
      <c r="B99" s="56"/>
      <c r="C99" s="57" t="s">
        <v>464</v>
      </c>
      <c r="D99" s="58" t="s">
        <v>465</v>
      </c>
      <c r="E99" s="59" t="s">
        <v>198</v>
      </c>
      <c r="F99" s="60">
        <v>0.50066923076923098</v>
      </c>
      <c r="G99" s="42">
        <v>0.50066923076923098</v>
      </c>
      <c r="H99" s="43">
        <f t="shared" si="7"/>
        <v>0.45060230769230791</v>
      </c>
      <c r="I99" s="67">
        <v>0</v>
      </c>
      <c r="J99" s="67">
        <v>0</v>
      </c>
      <c r="K99" s="67">
        <v>0</v>
      </c>
      <c r="L99" s="42">
        <f t="shared" si="5"/>
        <v>0.50066923076923098</v>
      </c>
      <c r="M99" s="43">
        <f t="shared" si="6"/>
        <v>0.45060230769230791</v>
      </c>
      <c r="N99" s="77"/>
      <c r="O99" s="7" t="e">
        <f>-VLOOKUP(B99,[414]Sheet1!$E$1:$R$65536,14,0)</f>
        <v>#N/A</v>
      </c>
      <c r="P99" s="70"/>
      <c r="Q99" s="81"/>
      <c r="R99" s="81"/>
      <c r="S99" s="70"/>
      <c r="T99" s="70"/>
    </row>
    <row r="100" spans="1:20" ht="24">
      <c r="A100" s="38">
        <v>98</v>
      </c>
      <c r="B100" s="56"/>
      <c r="C100" s="62" t="s">
        <v>466</v>
      </c>
      <c r="D100" s="63" t="s">
        <v>467</v>
      </c>
      <c r="E100" s="32" t="s">
        <v>198</v>
      </c>
      <c r="F100" s="83">
        <v>0.67303076923076899</v>
      </c>
      <c r="G100" s="42">
        <v>0.67303076923076899</v>
      </c>
      <c r="H100" s="43">
        <f t="shared" si="7"/>
        <v>0.60572769230769208</v>
      </c>
      <c r="I100" s="67">
        <v>0</v>
      </c>
      <c r="J100" s="67">
        <v>0</v>
      </c>
      <c r="K100" s="67">
        <v>0</v>
      </c>
      <c r="L100" s="42">
        <f t="shared" si="5"/>
        <v>0.67303076923076899</v>
      </c>
      <c r="M100" s="43">
        <f t="shared" si="6"/>
        <v>0.60572769230769208</v>
      </c>
      <c r="N100" s="78"/>
      <c r="O100" s="7" t="e">
        <f>-VLOOKUP(B100,[414]Sheet1!$E$1:$R$65536,14,0)</f>
        <v>#N/A</v>
      </c>
      <c r="P100" s="70"/>
      <c r="Q100" s="81"/>
      <c r="R100" s="81"/>
      <c r="S100" s="70"/>
      <c r="T100" s="70"/>
    </row>
    <row r="101" spans="1:20" ht="24">
      <c r="A101" s="38">
        <v>99</v>
      </c>
      <c r="B101" s="56" t="s">
        <v>468</v>
      </c>
      <c r="C101" s="62" t="s">
        <v>469</v>
      </c>
      <c r="D101" s="63" t="s">
        <v>470</v>
      </c>
      <c r="E101" s="32" t="s">
        <v>198</v>
      </c>
      <c r="F101" s="50">
        <v>0.16415384615384601</v>
      </c>
      <c r="G101" s="42">
        <v>0.16415384615384601</v>
      </c>
      <c r="H101" s="43">
        <f t="shared" si="7"/>
        <v>0.1477384615384614</v>
      </c>
      <c r="I101" s="67">
        <v>0</v>
      </c>
      <c r="J101" s="67">
        <v>0</v>
      </c>
      <c r="K101" s="67">
        <v>0</v>
      </c>
      <c r="L101" s="42">
        <f t="shared" si="5"/>
        <v>0.16415384615384601</v>
      </c>
      <c r="M101" s="43">
        <f t="shared" si="6"/>
        <v>0.1477384615384614</v>
      </c>
      <c r="N101" s="78"/>
      <c r="O101" s="7">
        <f>-VLOOKUP(B101,[414]Sheet1!$E$1:$R$65536,14,0)</f>
        <v>1420</v>
      </c>
      <c r="P101" s="70"/>
      <c r="Q101" s="81">
        <v>0.16414999999999999</v>
      </c>
      <c r="R101" s="81">
        <v>230</v>
      </c>
      <c r="S101" s="70"/>
      <c r="T101" s="70"/>
    </row>
    <row r="102" spans="1:20" ht="24">
      <c r="A102" s="38">
        <v>100</v>
      </c>
      <c r="B102" s="56"/>
      <c r="C102" s="62" t="s">
        <v>471</v>
      </c>
      <c r="D102" s="63" t="s">
        <v>472</v>
      </c>
      <c r="E102" s="32" t="s">
        <v>198</v>
      </c>
      <c r="F102" s="83">
        <v>0.29547692307692303</v>
      </c>
      <c r="G102" s="42">
        <v>0.29547692307692303</v>
      </c>
      <c r="H102" s="43">
        <f t="shared" si="7"/>
        <v>0.26592923076923075</v>
      </c>
      <c r="I102" s="67">
        <v>0</v>
      </c>
      <c r="J102" s="67">
        <v>0</v>
      </c>
      <c r="K102" s="67">
        <v>0</v>
      </c>
      <c r="L102" s="42">
        <f t="shared" si="5"/>
        <v>0.29547692307692303</v>
      </c>
      <c r="M102" s="43">
        <f t="shared" si="6"/>
        <v>0.26592923076923075</v>
      </c>
      <c r="N102" s="78"/>
      <c r="O102" s="7" t="e">
        <f>-VLOOKUP(B102,[414]Sheet1!$E$1:$R$65536,14,0)</f>
        <v>#N/A</v>
      </c>
      <c r="P102" s="70"/>
      <c r="Q102" s="81"/>
      <c r="R102" s="81"/>
      <c r="S102" s="70"/>
      <c r="T102" s="70"/>
    </row>
    <row r="103" spans="1:20" ht="24">
      <c r="A103" s="38">
        <v>101</v>
      </c>
      <c r="B103" s="56" t="s">
        <v>473</v>
      </c>
      <c r="C103" s="57" t="s">
        <v>474</v>
      </c>
      <c r="D103" s="58" t="s">
        <v>475</v>
      </c>
      <c r="E103" s="59" t="s">
        <v>476</v>
      </c>
      <c r="F103" s="60">
        <v>0.74506034482758599</v>
      </c>
      <c r="G103" s="42">
        <v>0.74506034482758599</v>
      </c>
      <c r="H103" s="43">
        <f t="shared" si="7"/>
        <v>0.67055431034482738</v>
      </c>
      <c r="I103" s="67">
        <v>0</v>
      </c>
      <c r="J103" s="67">
        <v>0</v>
      </c>
      <c r="K103" s="67">
        <v>0</v>
      </c>
      <c r="L103" s="42">
        <f t="shared" si="5"/>
        <v>0.74506034482758599</v>
      </c>
      <c r="M103" s="43">
        <f t="shared" si="6"/>
        <v>0.67055431034482738</v>
      </c>
      <c r="N103" s="77"/>
      <c r="O103" s="7" t="e">
        <f>-VLOOKUP(B103,[414]Sheet1!$E$1:$R$65536,14,0)</f>
        <v>#N/A</v>
      </c>
      <c r="P103" s="70"/>
      <c r="Q103" s="81" t="s">
        <v>214</v>
      </c>
      <c r="R103" s="81" t="s">
        <v>214</v>
      </c>
      <c r="S103" s="70"/>
      <c r="T103" s="70"/>
    </row>
    <row r="104" spans="1:20" ht="24">
      <c r="A104" s="38">
        <v>102</v>
      </c>
      <c r="B104" s="56" t="s">
        <v>386</v>
      </c>
      <c r="C104" s="57" t="s">
        <v>477</v>
      </c>
      <c r="D104" s="58" t="s">
        <v>478</v>
      </c>
      <c r="E104" s="59" t="s">
        <v>476</v>
      </c>
      <c r="F104" s="60">
        <v>2.05305517241379</v>
      </c>
      <c r="G104" s="42">
        <v>2.05305517241379</v>
      </c>
      <c r="H104" s="43">
        <f t="shared" si="7"/>
        <v>1.8477496551724111</v>
      </c>
      <c r="I104" s="67">
        <v>0</v>
      </c>
      <c r="J104" s="67">
        <v>0</v>
      </c>
      <c r="K104" s="67">
        <v>0</v>
      </c>
      <c r="L104" s="42">
        <f t="shared" si="5"/>
        <v>2.05305517241379</v>
      </c>
      <c r="M104" s="43">
        <f t="shared" si="6"/>
        <v>1.8477496551724111</v>
      </c>
      <c r="N104" s="77"/>
      <c r="O104" s="7" t="e">
        <f>-VLOOKUP(B104,[414]Sheet1!$E$1:$R$65536,14,0)</f>
        <v>#N/A</v>
      </c>
      <c r="P104" s="70"/>
      <c r="Q104" s="81" t="s">
        <v>214</v>
      </c>
      <c r="R104" s="81" t="s">
        <v>214</v>
      </c>
      <c r="S104" s="70"/>
      <c r="T104" s="70"/>
    </row>
    <row r="105" spans="1:20" ht="24">
      <c r="A105" s="38">
        <v>103</v>
      </c>
      <c r="B105" s="56" t="s">
        <v>392</v>
      </c>
      <c r="C105" s="57" t="s">
        <v>479</v>
      </c>
      <c r="D105" s="58" t="s">
        <v>480</v>
      </c>
      <c r="E105" s="59" t="s">
        <v>476</v>
      </c>
      <c r="F105" s="60">
        <v>2.5000913793103501</v>
      </c>
      <c r="G105" s="42">
        <v>2.5000913793103501</v>
      </c>
      <c r="H105" s="43">
        <f t="shared" si="7"/>
        <v>2.2500822413793151</v>
      </c>
      <c r="I105" s="67">
        <v>0</v>
      </c>
      <c r="J105" s="67">
        <v>0</v>
      </c>
      <c r="K105" s="67">
        <v>0</v>
      </c>
      <c r="L105" s="42">
        <f t="shared" si="5"/>
        <v>2.5000913793103501</v>
      </c>
      <c r="M105" s="43">
        <f t="shared" si="6"/>
        <v>2.2500822413793151</v>
      </c>
      <c r="N105" s="77"/>
      <c r="O105" s="7" t="e">
        <f>-VLOOKUP(B105,[414]Sheet1!$E$1:$R$65536,14,0)</f>
        <v>#N/A</v>
      </c>
      <c r="P105" s="70"/>
      <c r="Q105" s="81" t="s">
        <v>214</v>
      </c>
      <c r="R105" s="81" t="s">
        <v>214</v>
      </c>
      <c r="S105" s="70"/>
      <c r="T105" s="70"/>
    </row>
    <row r="106" spans="1:20" ht="15.6">
      <c r="A106" s="38">
        <v>104</v>
      </c>
      <c r="B106" s="56" t="s">
        <v>481</v>
      </c>
      <c r="C106" s="62" t="s">
        <v>482</v>
      </c>
      <c r="D106" s="63" t="s">
        <v>483</v>
      </c>
      <c r="E106" s="32" t="s">
        <v>476</v>
      </c>
      <c r="F106" s="50">
        <v>0.30939655172413799</v>
      </c>
      <c r="G106" s="42">
        <v>0.30939655172413799</v>
      </c>
      <c r="H106" s="43">
        <f t="shared" si="7"/>
        <v>0.27845689655172418</v>
      </c>
      <c r="I106" s="67">
        <v>0</v>
      </c>
      <c r="J106" s="67">
        <v>0</v>
      </c>
      <c r="K106" s="67">
        <v>0</v>
      </c>
      <c r="L106" s="42">
        <f t="shared" si="5"/>
        <v>0.30939655172413799</v>
      </c>
      <c r="M106" s="43">
        <f t="shared" si="6"/>
        <v>0.27845689655172418</v>
      </c>
      <c r="N106" s="78"/>
      <c r="O106" s="7">
        <f>-VLOOKUP(B106,[414]Sheet1!$E$1:$R$65536,14,0)</f>
        <v>6000</v>
      </c>
      <c r="P106" s="70"/>
      <c r="Q106" s="81">
        <v>0.30940000000000001</v>
      </c>
      <c r="R106" s="81">
        <v>230</v>
      </c>
      <c r="S106" s="70"/>
      <c r="T106" s="70"/>
    </row>
    <row r="107" spans="1:20" ht="24">
      <c r="A107" s="38">
        <v>105</v>
      </c>
      <c r="B107" s="56"/>
      <c r="C107" s="57" t="s">
        <v>484</v>
      </c>
      <c r="D107" s="58" t="s">
        <v>485</v>
      </c>
      <c r="E107" s="59" t="s">
        <v>476</v>
      </c>
      <c r="F107" s="86">
        <v>0.20905172413793099</v>
      </c>
      <c r="G107" s="42">
        <v>0.20905172413793099</v>
      </c>
      <c r="H107" s="43">
        <f t="shared" si="7"/>
        <v>0.18814655172413791</v>
      </c>
      <c r="I107" s="67">
        <v>0</v>
      </c>
      <c r="J107" s="67">
        <v>0</v>
      </c>
      <c r="K107" s="67">
        <v>0</v>
      </c>
      <c r="L107" s="42">
        <f t="shared" si="5"/>
        <v>0.20905172413793099</v>
      </c>
      <c r="M107" s="43">
        <f t="shared" si="6"/>
        <v>0.18814655172413791</v>
      </c>
      <c r="N107" s="77"/>
      <c r="O107" s="7" t="e">
        <f>-VLOOKUP(B107,[414]Sheet1!$E$1:$R$65536,14,0)</f>
        <v>#N/A</v>
      </c>
      <c r="P107" s="70"/>
      <c r="Q107" s="81"/>
      <c r="R107" s="81"/>
      <c r="S107" s="70"/>
      <c r="T107" s="70"/>
    </row>
    <row r="108" spans="1:20" ht="24">
      <c r="A108" s="38">
        <v>106</v>
      </c>
      <c r="B108" s="56" t="s">
        <v>486</v>
      </c>
      <c r="C108" s="62" t="s">
        <v>487</v>
      </c>
      <c r="D108" s="63" t="s">
        <v>488</v>
      </c>
      <c r="E108" s="32" t="s">
        <v>476</v>
      </c>
      <c r="F108" s="50">
        <v>0.25084200000000001</v>
      </c>
      <c r="G108" s="42">
        <v>0.25084200000000001</v>
      </c>
      <c r="H108" s="43">
        <f t="shared" si="7"/>
        <v>0.22575780000000001</v>
      </c>
      <c r="I108" s="67">
        <v>0</v>
      </c>
      <c r="J108" s="67">
        <v>0</v>
      </c>
      <c r="K108" s="67">
        <v>0</v>
      </c>
      <c r="L108" s="42">
        <f t="shared" si="5"/>
        <v>0.25084200000000001</v>
      </c>
      <c r="M108" s="43">
        <f t="shared" si="6"/>
        <v>0.22575780000000001</v>
      </c>
      <c r="N108" s="78"/>
      <c r="O108" s="7">
        <f>-VLOOKUP(B108,[414]Sheet1!$E$1:$R$65536,14,0)</f>
        <v>4383</v>
      </c>
      <c r="P108" s="70"/>
      <c r="Q108" s="81">
        <v>0.25084000000000001</v>
      </c>
      <c r="R108" s="81">
        <v>230</v>
      </c>
      <c r="S108" s="70"/>
      <c r="T108" s="70"/>
    </row>
    <row r="109" spans="1:20" ht="24">
      <c r="A109" s="38">
        <v>107</v>
      </c>
      <c r="B109" s="56" t="s">
        <v>56</v>
      </c>
      <c r="C109" s="62" t="s">
        <v>489</v>
      </c>
      <c r="D109" s="63" t="s">
        <v>490</v>
      </c>
      <c r="E109" s="32" t="s">
        <v>476</v>
      </c>
      <c r="F109" s="83">
        <v>0.30099100000000001</v>
      </c>
      <c r="G109" s="42">
        <v>0.30099100000000001</v>
      </c>
      <c r="H109" s="44">
        <f>VLOOKUP(B109,[415]汇总表!$B:$F,5,0)</f>
        <v>0.25474025472</v>
      </c>
      <c r="I109" s="67">
        <v>0</v>
      </c>
      <c r="J109" s="67">
        <v>0</v>
      </c>
      <c r="K109" s="67">
        <v>0</v>
      </c>
      <c r="L109" s="42">
        <f t="shared" si="5"/>
        <v>0.30099100000000001</v>
      </c>
      <c r="M109" s="43">
        <f t="shared" si="6"/>
        <v>0.25474025472</v>
      </c>
      <c r="N109" s="78"/>
      <c r="O109" s="7">
        <f>-VLOOKUP(B109,[414]Sheet1!$E$1:$R$65536,14,0)</f>
        <v>4383</v>
      </c>
      <c r="P109" s="70"/>
      <c r="Q109" s="81">
        <v>0.30098999999999998</v>
      </c>
      <c r="R109" s="81">
        <v>230</v>
      </c>
      <c r="S109" s="70"/>
      <c r="T109" s="70"/>
    </row>
    <row r="110" spans="1:20" ht="24">
      <c r="A110" s="38">
        <v>108</v>
      </c>
      <c r="B110" s="56" t="s">
        <v>491</v>
      </c>
      <c r="C110" s="62" t="s">
        <v>492</v>
      </c>
      <c r="D110" s="63" t="s">
        <v>493</v>
      </c>
      <c r="E110" s="32" t="s">
        <v>476</v>
      </c>
      <c r="F110" s="50">
        <v>3.0192220000000001</v>
      </c>
      <c r="G110" s="42">
        <v>3.0192220000000001</v>
      </c>
      <c r="H110" s="43">
        <f t="shared" ref="H110:H112" si="8">G110*0.9</f>
        <v>2.7172998000000002</v>
      </c>
      <c r="I110" s="67">
        <v>0</v>
      </c>
      <c r="J110" s="67">
        <v>0</v>
      </c>
      <c r="K110" s="67">
        <v>0</v>
      </c>
      <c r="L110" s="42">
        <f t="shared" si="5"/>
        <v>3.0192220000000001</v>
      </c>
      <c r="M110" s="43">
        <f t="shared" si="6"/>
        <v>2.7172998000000002</v>
      </c>
      <c r="N110" s="78"/>
      <c r="O110" s="7">
        <f>-VLOOKUP(B110,[414]Sheet1!$E$1:$R$65536,14,0)</f>
        <v>2108</v>
      </c>
      <c r="P110" s="70"/>
      <c r="Q110" s="81">
        <v>3.0192199999999998</v>
      </c>
      <c r="R110" s="81">
        <v>230</v>
      </c>
      <c r="S110" s="70"/>
      <c r="T110" s="70"/>
    </row>
    <row r="111" spans="1:20" ht="24">
      <c r="A111" s="38">
        <v>109</v>
      </c>
      <c r="B111" s="56" t="s">
        <v>494</v>
      </c>
      <c r="C111" s="62" t="s">
        <v>495</v>
      </c>
      <c r="D111" s="63" t="s">
        <v>496</v>
      </c>
      <c r="E111" s="32" t="s">
        <v>476</v>
      </c>
      <c r="F111" s="50">
        <v>1.1539655172413801</v>
      </c>
      <c r="G111" s="42">
        <v>1.1539655172413801</v>
      </c>
      <c r="H111" s="43">
        <f t="shared" si="8"/>
        <v>1.0385689655172421</v>
      </c>
      <c r="I111" s="67">
        <v>0</v>
      </c>
      <c r="J111" s="67">
        <v>0</v>
      </c>
      <c r="K111" s="67">
        <v>0</v>
      </c>
      <c r="L111" s="42">
        <f t="shared" si="5"/>
        <v>1.1539655172413801</v>
      </c>
      <c r="M111" s="43">
        <f t="shared" si="6"/>
        <v>1.0385689655172421</v>
      </c>
      <c r="N111" s="78"/>
      <c r="O111" s="7">
        <f>-VLOOKUP(B111,[414]Sheet1!$E$1:$R$65536,14,0)</f>
        <v>2108</v>
      </c>
      <c r="P111" s="70"/>
      <c r="Q111" s="81">
        <v>1.1539699999999999</v>
      </c>
      <c r="R111" s="81">
        <v>230</v>
      </c>
      <c r="S111" s="70"/>
      <c r="T111" s="70"/>
    </row>
    <row r="112" spans="1:20" ht="15.6">
      <c r="A112" s="38">
        <v>110</v>
      </c>
      <c r="B112" s="56" t="s">
        <v>497</v>
      </c>
      <c r="C112" s="62" t="s">
        <v>498</v>
      </c>
      <c r="D112" s="63" t="s">
        <v>499</v>
      </c>
      <c r="E112" s="32" t="s">
        <v>476</v>
      </c>
      <c r="F112" s="50">
        <v>0.30939655172413799</v>
      </c>
      <c r="G112" s="42">
        <v>0.30939655172413799</v>
      </c>
      <c r="H112" s="43">
        <f t="shared" si="8"/>
        <v>0.27845689655172418</v>
      </c>
      <c r="I112" s="67">
        <v>0</v>
      </c>
      <c r="J112" s="67">
        <v>0</v>
      </c>
      <c r="K112" s="67">
        <v>0</v>
      </c>
      <c r="L112" s="42">
        <f t="shared" si="5"/>
        <v>0.30939655172413799</v>
      </c>
      <c r="M112" s="43">
        <f t="shared" si="6"/>
        <v>0.27845689655172418</v>
      </c>
      <c r="N112" s="78"/>
      <c r="O112" s="7">
        <f>-VLOOKUP(B112,[414]Sheet1!$E$1:$R$65536,14,0)</f>
        <v>6000</v>
      </c>
      <c r="P112" s="70"/>
      <c r="Q112" s="81">
        <v>0.30940000000000001</v>
      </c>
      <c r="R112" s="81">
        <v>230</v>
      </c>
      <c r="S112" s="70"/>
      <c r="T112" s="70"/>
    </row>
    <row r="113" spans="1:20" ht="24">
      <c r="A113" s="38">
        <v>111</v>
      </c>
      <c r="B113" s="56" t="s">
        <v>115</v>
      </c>
      <c r="C113" s="62" t="s">
        <v>500</v>
      </c>
      <c r="D113" s="63" t="s">
        <v>501</v>
      </c>
      <c r="E113" s="32" t="s">
        <v>476</v>
      </c>
      <c r="F113" s="50">
        <v>1.46528534482758</v>
      </c>
      <c r="G113" s="42">
        <v>1.46528534482758</v>
      </c>
      <c r="H113" s="44">
        <f>VLOOKUP(B113,[415]汇总表!$B:$F,5,0)</f>
        <v>1.3005429888</v>
      </c>
      <c r="I113" s="67">
        <v>0</v>
      </c>
      <c r="J113" s="67">
        <v>0</v>
      </c>
      <c r="K113" s="67">
        <v>0</v>
      </c>
      <c r="L113" s="42">
        <f t="shared" si="5"/>
        <v>1.46528534482758</v>
      </c>
      <c r="M113" s="43">
        <f t="shared" si="6"/>
        <v>1.3005429888</v>
      </c>
      <c r="N113" s="78"/>
      <c r="O113" s="7">
        <f>-VLOOKUP(B113,[414]Sheet1!$E$1:$R$65536,14,0)</f>
        <v>1379</v>
      </c>
      <c r="P113" s="70"/>
      <c r="Q113" s="81">
        <v>1.46529</v>
      </c>
      <c r="R113" s="81">
        <v>230</v>
      </c>
      <c r="S113" s="70"/>
      <c r="T113" s="70"/>
    </row>
    <row r="114" spans="1:20" ht="24">
      <c r="A114" s="38">
        <v>112</v>
      </c>
      <c r="B114" s="56" t="s">
        <v>114</v>
      </c>
      <c r="C114" s="62" t="s">
        <v>502</v>
      </c>
      <c r="D114" s="63" t="s">
        <v>503</v>
      </c>
      <c r="E114" s="32" t="s">
        <v>476</v>
      </c>
      <c r="F114" s="50">
        <v>1.46528534482758</v>
      </c>
      <c r="G114" s="42">
        <v>1.46528534482758</v>
      </c>
      <c r="H114" s="44">
        <f>VLOOKUP(B114,[415]汇总表!$B:$F,5,0)</f>
        <v>1.3005429888</v>
      </c>
      <c r="I114" s="67">
        <v>0</v>
      </c>
      <c r="J114" s="67">
        <v>0</v>
      </c>
      <c r="K114" s="67">
        <v>0</v>
      </c>
      <c r="L114" s="42">
        <f t="shared" si="5"/>
        <v>1.46528534482758</v>
      </c>
      <c r="M114" s="43">
        <f t="shared" si="6"/>
        <v>1.3005429888</v>
      </c>
      <c r="N114" s="78"/>
      <c r="O114" s="7">
        <f>-VLOOKUP(B114,[414]Sheet1!$E$1:$R$65536,14,0)</f>
        <v>991</v>
      </c>
      <c r="P114" s="70"/>
      <c r="Q114" s="81">
        <v>1.46529</v>
      </c>
      <c r="R114" s="81">
        <v>230</v>
      </c>
      <c r="S114" s="70"/>
      <c r="T114" s="70"/>
    </row>
    <row r="115" spans="1:20" ht="24">
      <c r="A115" s="38">
        <v>113</v>
      </c>
      <c r="B115" s="56" t="s">
        <v>504</v>
      </c>
      <c r="C115" s="57" t="s">
        <v>505</v>
      </c>
      <c r="D115" s="58" t="s">
        <v>506</v>
      </c>
      <c r="E115" s="59" t="s">
        <v>476</v>
      </c>
      <c r="F115" s="60">
        <v>3.6839094827586099</v>
      </c>
      <c r="G115" s="42">
        <v>3.6839094827586099</v>
      </c>
      <c r="H115" s="43">
        <f t="shared" ref="H115:H131" si="9">G115*0.9</f>
        <v>3.3155185344827491</v>
      </c>
      <c r="I115" s="67">
        <v>0</v>
      </c>
      <c r="J115" s="67">
        <v>0</v>
      </c>
      <c r="K115" s="67">
        <v>0</v>
      </c>
      <c r="L115" s="42">
        <f t="shared" si="5"/>
        <v>3.6839094827586099</v>
      </c>
      <c r="M115" s="43">
        <f t="shared" si="6"/>
        <v>3.3155185344827491</v>
      </c>
      <c r="N115" s="77"/>
      <c r="O115" s="7" t="e">
        <f>-VLOOKUP(B115,[414]Sheet1!$E$1:$R$65536,14,0)</f>
        <v>#N/A</v>
      </c>
      <c r="P115" s="70"/>
      <c r="Q115" s="81" t="s">
        <v>214</v>
      </c>
      <c r="R115" s="81" t="s">
        <v>214</v>
      </c>
      <c r="S115" s="70"/>
      <c r="T115" s="70"/>
    </row>
    <row r="116" spans="1:20" ht="15.6">
      <c r="A116" s="38">
        <v>114</v>
      </c>
      <c r="B116" s="56" t="s">
        <v>507</v>
      </c>
      <c r="C116" s="62" t="s">
        <v>508</v>
      </c>
      <c r="D116" s="63" t="s">
        <v>509</v>
      </c>
      <c r="E116" s="32" t="s">
        <v>476</v>
      </c>
      <c r="F116" s="87">
        <v>2.540915</v>
      </c>
      <c r="G116" s="42">
        <v>2.540915</v>
      </c>
      <c r="H116" s="43">
        <f t="shared" si="9"/>
        <v>2.2868235000000001</v>
      </c>
      <c r="I116" s="67">
        <v>0</v>
      </c>
      <c r="J116" s="67">
        <v>0</v>
      </c>
      <c r="K116" s="67">
        <v>0</v>
      </c>
      <c r="L116" s="42">
        <f t="shared" si="5"/>
        <v>2.540915</v>
      </c>
      <c r="M116" s="43">
        <f t="shared" si="6"/>
        <v>2.2868235000000001</v>
      </c>
      <c r="N116" s="78"/>
      <c r="O116" s="7" t="e">
        <f>-VLOOKUP(B116,[414]Sheet1!$E$1:$R$65536,14,0)</f>
        <v>#N/A</v>
      </c>
      <c r="P116" s="70"/>
      <c r="Q116" s="81">
        <v>2.5409000000000002</v>
      </c>
      <c r="R116" s="81">
        <v>230</v>
      </c>
      <c r="S116" s="70"/>
      <c r="T116" s="70"/>
    </row>
    <row r="117" spans="1:20" ht="15.6">
      <c r="A117" s="38">
        <v>115</v>
      </c>
      <c r="B117" s="56" t="s">
        <v>510</v>
      </c>
      <c r="C117" s="62" t="s">
        <v>511</v>
      </c>
      <c r="D117" s="63" t="s">
        <v>512</v>
      </c>
      <c r="E117" s="32" t="s">
        <v>476</v>
      </c>
      <c r="F117" s="87">
        <v>2.4894080000000001</v>
      </c>
      <c r="G117" s="42">
        <v>2.4894080000000001</v>
      </c>
      <c r="H117" s="43">
        <f t="shared" si="9"/>
        <v>2.2404672000000003</v>
      </c>
      <c r="I117" s="67">
        <v>0</v>
      </c>
      <c r="J117" s="67">
        <v>0</v>
      </c>
      <c r="K117" s="67">
        <v>0</v>
      </c>
      <c r="L117" s="42">
        <f t="shared" si="5"/>
        <v>2.4894080000000001</v>
      </c>
      <c r="M117" s="43">
        <f t="shared" si="6"/>
        <v>2.2404672000000003</v>
      </c>
      <c r="N117" s="78"/>
      <c r="O117" s="7" t="e">
        <f>-VLOOKUP(B117,[414]Sheet1!$E$1:$R$65536,14,0)</f>
        <v>#N/A</v>
      </c>
      <c r="P117" s="70"/>
      <c r="Q117" s="81">
        <v>2.4894099999999999</v>
      </c>
      <c r="R117" s="81">
        <v>230</v>
      </c>
      <c r="S117" s="70"/>
      <c r="T117" s="70"/>
    </row>
    <row r="118" spans="1:20" ht="15.6">
      <c r="A118" s="38">
        <v>116</v>
      </c>
      <c r="B118" s="56" t="s">
        <v>513</v>
      </c>
      <c r="C118" s="62" t="s">
        <v>514</v>
      </c>
      <c r="D118" s="63" t="s">
        <v>515</v>
      </c>
      <c r="E118" s="32" t="s">
        <v>476</v>
      </c>
      <c r="F118" s="87">
        <v>3.5280840000000002</v>
      </c>
      <c r="G118" s="42">
        <v>3.5280840000000002</v>
      </c>
      <c r="H118" s="43">
        <f t="shared" si="9"/>
        <v>3.1752756000000004</v>
      </c>
      <c r="I118" s="67">
        <v>0</v>
      </c>
      <c r="J118" s="67">
        <v>0</v>
      </c>
      <c r="K118" s="67">
        <v>0</v>
      </c>
      <c r="L118" s="42">
        <f t="shared" si="5"/>
        <v>3.5280840000000002</v>
      </c>
      <c r="M118" s="43">
        <f t="shared" si="6"/>
        <v>3.1752756000000004</v>
      </c>
      <c r="N118" s="78"/>
      <c r="O118" s="7" t="e">
        <f>-VLOOKUP(B118,[414]Sheet1!$E$1:$R$65536,14,0)</f>
        <v>#N/A</v>
      </c>
      <c r="P118" s="70"/>
      <c r="Q118" s="90">
        <v>3.5280800000000001</v>
      </c>
      <c r="R118" s="81">
        <v>230</v>
      </c>
      <c r="S118" s="70"/>
      <c r="T118" s="70"/>
    </row>
    <row r="119" spans="1:20" ht="15.6">
      <c r="A119" s="38">
        <v>117</v>
      </c>
      <c r="B119" s="56" t="s">
        <v>516</v>
      </c>
      <c r="C119" s="62" t="s">
        <v>517</v>
      </c>
      <c r="D119" s="63" t="s">
        <v>518</v>
      </c>
      <c r="E119" s="32" t="s">
        <v>476</v>
      </c>
      <c r="F119" s="87">
        <v>2.9786760000000001</v>
      </c>
      <c r="G119" s="42">
        <v>2.9786760000000001</v>
      </c>
      <c r="H119" s="43">
        <f t="shared" si="9"/>
        <v>2.6808084000000001</v>
      </c>
      <c r="I119" s="67">
        <v>0</v>
      </c>
      <c r="J119" s="67">
        <v>0</v>
      </c>
      <c r="K119" s="67">
        <v>0</v>
      </c>
      <c r="L119" s="42">
        <f t="shared" si="5"/>
        <v>2.9786760000000001</v>
      </c>
      <c r="M119" s="43">
        <f t="shared" si="6"/>
        <v>2.6808084000000001</v>
      </c>
      <c r="N119" s="78"/>
      <c r="O119" s="7" t="e">
        <f>-VLOOKUP(B119,[414]Sheet1!$E$1:$R$65536,14,0)</f>
        <v>#N/A</v>
      </c>
      <c r="P119" s="70"/>
      <c r="Q119" s="81">
        <v>2.9786800000000002</v>
      </c>
      <c r="R119" s="81">
        <v>230</v>
      </c>
      <c r="S119" s="70"/>
      <c r="T119" s="70"/>
    </row>
    <row r="120" spans="1:20" ht="31.2">
      <c r="A120" s="38">
        <v>118</v>
      </c>
      <c r="B120" s="56" t="s">
        <v>519</v>
      </c>
      <c r="C120" s="62" t="s">
        <v>520</v>
      </c>
      <c r="D120" s="63" t="s">
        <v>521</v>
      </c>
      <c r="E120" s="32" t="s">
        <v>476</v>
      </c>
      <c r="F120" s="87">
        <v>4.4894509999999999</v>
      </c>
      <c r="G120" s="42">
        <v>4.4248000000000003</v>
      </c>
      <c r="H120" s="43">
        <f t="shared" si="9"/>
        <v>3.9823200000000005</v>
      </c>
      <c r="I120" s="67">
        <v>3232.5499999999802</v>
      </c>
      <c r="J120" s="67">
        <f t="shared" ref="J120:J130" si="10">I120/50000</f>
        <v>6.4650999999999598E-2</v>
      </c>
      <c r="K120" s="67" t="s">
        <v>522</v>
      </c>
      <c r="L120" s="42">
        <f t="shared" si="5"/>
        <v>4.4894509999999999</v>
      </c>
      <c r="M120" s="43">
        <f t="shared" si="6"/>
        <v>4.0469710000000001</v>
      </c>
      <c r="N120" s="78" t="s">
        <v>523</v>
      </c>
      <c r="O120" s="7">
        <f>-VLOOKUP(B120,[414]Sheet1!$E$1:$R$65536,14,0)</f>
        <v>1991</v>
      </c>
      <c r="P120" s="70"/>
      <c r="Q120" s="81">
        <v>4.4894999999999996</v>
      </c>
      <c r="R120" s="81">
        <v>230</v>
      </c>
      <c r="S120" s="70"/>
      <c r="T120" s="70"/>
    </row>
    <row r="121" spans="1:20" ht="31.2">
      <c r="A121" s="38">
        <v>119</v>
      </c>
      <c r="B121" s="56" t="s">
        <v>524</v>
      </c>
      <c r="C121" s="62" t="s">
        <v>525</v>
      </c>
      <c r="D121" s="63" t="s">
        <v>526</v>
      </c>
      <c r="E121" s="32" t="s">
        <v>476</v>
      </c>
      <c r="F121" s="87">
        <v>4.4894509999999999</v>
      </c>
      <c r="G121" s="42">
        <v>4.4248000000000003</v>
      </c>
      <c r="H121" s="43">
        <f t="shared" si="9"/>
        <v>3.9823200000000005</v>
      </c>
      <c r="I121" s="67">
        <v>3232.5499999999802</v>
      </c>
      <c r="J121" s="67">
        <f t="shared" si="10"/>
        <v>6.4650999999999598E-2</v>
      </c>
      <c r="K121" s="67" t="s">
        <v>522</v>
      </c>
      <c r="L121" s="42">
        <f t="shared" si="5"/>
        <v>4.4894509999999999</v>
      </c>
      <c r="M121" s="43">
        <f t="shared" si="6"/>
        <v>4.0469710000000001</v>
      </c>
      <c r="N121" s="78" t="s">
        <v>523</v>
      </c>
      <c r="O121" s="7">
        <f>-VLOOKUP(B121,[414]Sheet1!$E$1:$R$65536,14,0)</f>
        <v>2830</v>
      </c>
      <c r="P121" s="70"/>
      <c r="Q121" s="81">
        <v>4.4894999999999996</v>
      </c>
      <c r="R121" s="81">
        <v>230</v>
      </c>
      <c r="S121" s="70"/>
      <c r="T121" s="70"/>
    </row>
    <row r="122" spans="1:20" ht="31.2">
      <c r="A122" s="38">
        <v>120</v>
      </c>
      <c r="B122" s="56" t="s">
        <v>527</v>
      </c>
      <c r="C122" s="62" t="s">
        <v>528</v>
      </c>
      <c r="D122" s="63" t="s">
        <v>529</v>
      </c>
      <c r="E122" s="32" t="s">
        <v>476</v>
      </c>
      <c r="F122" s="87">
        <v>0.23173299999999999</v>
      </c>
      <c r="G122" s="42">
        <v>0.19470000000000001</v>
      </c>
      <c r="H122" s="43">
        <f t="shared" si="9"/>
        <v>0.17523000000000002</v>
      </c>
      <c r="I122" s="67">
        <v>1851.65</v>
      </c>
      <c r="J122" s="67">
        <f t="shared" si="10"/>
        <v>3.7033000000000003E-2</v>
      </c>
      <c r="K122" s="67" t="s">
        <v>522</v>
      </c>
      <c r="L122" s="42">
        <f t="shared" si="5"/>
        <v>0.23173300000000002</v>
      </c>
      <c r="M122" s="43">
        <f t="shared" si="6"/>
        <v>0.21226300000000003</v>
      </c>
      <c r="N122" s="78" t="s">
        <v>530</v>
      </c>
      <c r="O122" s="7">
        <f>-VLOOKUP(B122,[414]Sheet1!$E$1:$R$65536,14,0)</f>
        <v>0</v>
      </c>
      <c r="P122" s="70"/>
      <c r="Q122" s="81">
        <v>0.23172999999999999</v>
      </c>
      <c r="R122" s="81">
        <v>230</v>
      </c>
      <c r="S122" s="70"/>
      <c r="T122" s="70"/>
    </row>
    <row r="123" spans="1:20" ht="31.2">
      <c r="A123" s="38">
        <v>121</v>
      </c>
      <c r="B123" s="56" t="s">
        <v>531</v>
      </c>
      <c r="C123" s="62" t="s">
        <v>532</v>
      </c>
      <c r="D123" s="63" t="s">
        <v>533</v>
      </c>
      <c r="E123" s="32" t="s">
        <v>476</v>
      </c>
      <c r="F123" s="87">
        <v>2.2060710000000001</v>
      </c>
      <c r="G123" s="42">
        <v>2.2035</v>
      </c>
      <c r="H123" s="43">
        <f t="shared" si="9"/>
        <v>1.98315</v>
      </c>
      <c r="I123" s="67">
        <f t="shared" ref="I123:I126" si="11">50000*(F123-2.2035)</f>
        <v>128.55000000000504</v>
      </c>
      <c r="J123" s="89">
        <f t="shared" si="10"/>
        <v>2.571000000000101E-3</v>
      </c>
      <c r="K123" s="67" t="s">
        <v>522</v>
      </c>
      <c r="L123" s="42">
        <f t="shared" si="5"/>
        <v>2.2060710000000001</v>
      </c>
      <c r="M123" s="43">
        <f t="shared" si="6"/>
        <v>1.9857210000000001</v>
      </c>
      <c r="N123" s="78" t="s">
        <v>534</v>
      </c>
      <c r="O123" s="7">
        <f>-VLOOKUP(B123,[414]Sheet1!$E$1:$R$65536,14,0)</f>
        <v>0</v>
      </c>
      <c r="P123" s="70"/>
      <c r="Q123" s="81">
        <v>2.20607</v>
      </c>
      <c r="R123" s="81">
        <v>230</v>
      </c>
      <c r="S123" s="70"/>
      <c r="T123" s="70"/>
    </row>
    <row r="124" spans="1:20" ht="31.2">
      <c r="A124" s="38">
        <v>122</v>
      </c>
      <c r="B124" s="56" t="s">
        <v>535</v>
      </c>
      <c r="C124" s="62" t="s">
        <v>536</v>
      </c>
      <c r="D124" s="63" t="s">
        <v>537</v>
      </c>
      <c r="E124" s="32" t="s">
        <v>476</v>
      </c>
      <c r="F124" s="87">
        <v>2.2060710000000001</v>
      </c>
      <c r="G124" s="42">
        <v>2.2035</v>
      </c>
      <c r="H124" s="43">
        <f t="shared" si="9"/>
        <v>1.98315</v>
      </c>
      <c r="I124" s="67">
        <f t="shared" si="11"/>
        <v>128.55000000000504</v>
      </c>
      <c r="J124" s="89">
        <f t="shared" si="10"/>
        <v>2.571000000000101E-3</v>
      </c>
      <c r="K124" s="67" t="s">
        <v>522</v>
      </c>
      <c r="L124" s="42">
        <f t="shared" si="5"/>
        <v>2.2060710000000001</v>
      </c>
      <c r="M124" s="43">
        <f t="shared" si="6"/>
        <v>1.9857210000000001</v>
      </c>
      <c r="N124" s="78" t="s">
        <v>534</v>
      </c>
      <c r="O124" s="7">
        <f>-VLOOKUP(B124,[414]Sheet1!$E$1:$R$65536,14,0)</f>
        <v>0</v>
      </c>
      <c r="P124" s="70"/>
      <c r="Q124" s="81">
        <v>2.20607</v>
      </c>
      <c r="R124" s="81">
        <v>230</v>
      </c>
      <c r="S124" s="70"/>
      <c r="T124" s="70"/>
    </row>
    <row r="125" spans="1:20" ht="31.2">
      <c r="A125" s="38">
        <v>123</v>
      </c>
      <c r="B125" s="56" t="s">
        <v>538</v>
      </c>
      <c r="C125" s="62" t="s">
        <v>539</v>
      </c>
      <c r="D125" s="63" t="s">
        <v>540</v>
      </c>
      <c r="E125" s="32" t="s">
        <v>476</v>
      </c>
      <c r="F125" s="87">
        <v>2.2060710000000001</v>
      </c>
      <c r="G125" s="42">
        <v>2.2035</v>
      </c>
      <c r="H125" s="43">
        <f t="shared" si="9"/>
        <v>1.98315</v>
      </c>
      <c r="I125" s="67">
        <f t="shared" si="11"/>
        <v>128.55000000000504</v>
      </c>
      <c r="J125" s="89">
        <f t="shared" si="10"/>
        <v>2.571000000000101E-3</v>
      </c>
      <c r="K125" s="67" t="s">
        <v>522</v>
      </c>
      <c r="L125" s="42">
        <f t="shared" si="5"/>
        <v>2.2060710000000001</v>
      </c>
      <c r="M125" s="43">
        <f t="shared" si="6"/>
        <v>1.9857210000000001</v>
      </c>
      <c r="N125" s="78" t="s">
        <v>534</v>
      </c>
      <c r="O125" s="7">
        <f>-VLOOKUP(B125,[414]Sheet1!$E$1:$R$65536,14,0)</f>
        <v>0</v>
      </c>
      <c r="P125" s="70"/>
      <c r="Q125" s="81">
        <v>2.20607</v>
      </c>
      <c r="R125" s="81">
        <v>230</v>
      </c>
      <c r="S125" s="70"/>
      <c r="T125" s="70"/>
    </row>
    <row r="126" spans="1:20" ht="31.2">
      <c r="A126" s="38">
        <v>124</v>
      </c>
      <c r="B126" s="56" t="s">
        <v>541</v>
      </c>
      <c r="C126" s="62" t="s">
        <v>542</v>
      </c>
      <c r="D126" s="63" t="s">
        <v>543</v>
      </c>
      <c r="E126" s="32" t="s">
        <v>476</v>
      </c>
      <c r="F126" s="87">
        <v>2.2060710000000001</v>
      </c>
      <c r="G126" s="42">
        <v>2.2035</v>
      </c>
      <c r="H126" s="43">
        <f t="shared" si="9"/>
        <v>1.98315</v>
      </c>
      <c r="I126" s="67">
        <f t="shared" si="11"/>
        <v>128.55000000000504</v>
      </c>
      <c r="J126" s="89">
        <f t="shared" si="10"/>
        <v>2.571000000000101E-3</v>
      </c>
      <c r="K126" s="67" t="s">
        <v>522</v>
      </c>
      <c r="L126" s="42">
        <f t="shared" si="5"/>
        <v>2.2060710000000001</v>
      </c>
      <c r="M126" s="43">
        <f t="shared" si="6"/>
        <v>1.9857210000000001</v>
      </c>
      <c r="N126" s="78" t="s">
        <v>534</v>
      </c>
      <c r="O126" s="7">
        <f>-VLOOKUP(B126,[414]Sheet1!$E$1:$R$65536,14,0)</f>
        <v>0</v>
      </c>
      <c r="P126" s="70"/>
      <c r="Q126" s="81">
        <v>2.20607</v>
      </c>
      <c r="R126" s="81">
        <v>230</v>
      </c>
      <c r="S126" s="70"/>
      <c r="T126" s="70"/>
    </row>
    <row r="127" spans="1:20" ht="31.2">
      <c r="A127" s="38">
        <v>125</v>
      </c>
      <c r="B127" s="56" t="s">
        <v>544</v>
      </c>
      <c r="C127" s="57" t="s">
        <v>545</v>
      </c>
      <c r="D127" s="58" t="s">
        <v>546</v>
      </c>
      <c r="E127" s="59" t="s">
        <v>476</v>
      </c>
      <c r="F127" s="88">
        <v>1.819817</v>
      </c>
      <c r="G127" s="42">
        <v>1.708</v>
      </c>
      <c r="H127" s="43">
        <f t="shared" si="9"/>
        <v>1.5371999999999999</v>
      </c>
      <c r="I127" s="67">
        <f t="shared" ref="I127:I130" si="12">50000*(F127-G127)</f>
        <v>5590.8500000000031</v>
      </c>
      <c r="J127" s="89">
        <f t="shared" si="10"/>
        <v>0.11181700000000006</v>
      </c>
      <c r="K127" s="67" t="s">
        <v>522</v>
      </c>
      <c r="L127" s="42">
        <f t="shared" si="5"/>
        <v>1.819817</v>
      </c>
      <c r="M127" s="43">
        <f t="shared" si="6"/>
        <v>1.649017</v>
      </c>
      <c r="N127" s="77" t="s">
        <v>547</v>
      </c>
      <c r="O127" s="7" t="e">
        <f>-VLOOKUP(B127,[414]Sheet1!$E$1:$R$65536,14,0)</f>
        <v>#N/A</v>
      </c>
      <c r="P127" s="70"/>
      <c r="Q127" s="81" t="s">
        <v>214</v>
      </c>
      <c r="R127" s="81" t="s">
        <v>214</v>
      </c>
      <c r="S127" s="70"/>
      <c r="T127" s="70"/>
    </row>
    <row r="128" spans="1:20" ht="31.2">
      <c r="A128" s="38">
        <v>126</v>
      </c>
      <c r="B128" s="56" t="s">
        <v>126</v>
      </c>
      <c r="C128" s="62" t="s">
        <v>548</v>
      </c>
      <c r="D128" s="63" t="s">
        <v>549</v>
      </c>
      <c r="E128" s="32" t="s">
        <v>476</v>
      </c>
      <c r="F128" s="87">
        <v>1.08155</v>
      </c>
      <c r="G128" s="42">
        <v>0.92030000000000001</v>
      </c>
      <c r="H128" s="45">
        <f t="shared" si="9"/>
        <v>0.82827000000000006</v>
      </c>
      <c r="I128" s="67">
        <f t="shared" si="12"/>
        <v>8062.5</v>
      </c>
      <c r="J128" s="89">
        <f t="shared" si="10"/>
        <v>0.16125</v>
      </c>
      <c r="K128" s="67" t="s">
        <v>522</v>
      </c>
      <c r="L128" s="42">
        <f t="shared" si="5"/>
        <v>1.08155</v>
      </c>
      <c r="M128" s="43">
        <f t="shared" si="6"/>
        <v>0.98952000000000007</v>
      </c>
      <c r="N128" s="78" t="s">
        <v>550</v>
      </c>
      <c r="O128" s="7">
        <f>-VLOOKUP(B128,[414]Sheet1!$E$1:$R$65536,14,0)</f>
        <v>6294</v>
      </c>
      <c r="P128" s="70"/>
      <c r="Q128" s="81">
        <v>1.08155</v>
      </c>
      <c r="R128" s="81">
        <v>230</v>
      </c>
      <c r="S128" s="70"/>
      <c r="T128" s="70"/>
    </row>
    <row r="129" spans="1:20" ht="31.2">
      <c r="A129" s="38">
        <v>127</v>
      </c>
      <c r="B129" s="56" t="s">
        <v>127</v>
      </c>
      <c r="C129" s="62" t="s">
        <v>551</v>
      </c>
      <c r="D129" s="63" t="s">
        <v>552</v>
      </c>
      <c r="E129" s="32" t="s">
        <v>476</v>
      </c>
      <c r="F129" s="87">
        <v>0.62661999999999995</v>
      </c>
      <c r="G129" s="42">
        <v>0.49559999999999998</v>
      </c>
      <c r="H129" s="45">
        <f t="shared" si="9"/>
        <v>0.44603999999999999</v>
      </c>
      <c r="I129" s="67">
        <f t="shared" si="12"/>
        <v>6550.9999999999982</v>
      </c>
      <c r="J129" s="89">
        <f t="shared" si="10"/>
        <v>0.13101999999999997</v>
      </c>
      <c r="K129" s="67" t="s">
        <v>522</v>
      </c>
      <c r="L129" s="42">
        <f t="shared" si="5"/>
        <v>0.62661999999999995</v>
      </c>
      <c r="M129" s="43">
        <f t="shared" si="6"/>
        <v>0.57705999999999991</v>
      </c>
      <c r="N129" s="78" t="s">
        <v>553</v>
      </c>
      <c r="O129" s="7">
        <f>-VLOOKUP(B129,[414]Sheet1!$E$1:$R$65536,14,0)</f>
        <v>5297</v>
      </c>
      <c r="P129" s="70"/>
      <c r="Q129" s="81">
        <v>0.62661999999999995</v>
      </c>
      <c r="R129" s="81">
        <v>230</v>
      </c>
      <c r="S129" s="70"/>
      <c r="T129" s="70"/>
    </row>
    <row r="130" spans="1:20" ht="31.2">
      <c r="A130" s="38">
        <v>128</v>
      </c>
      <c r="B130" s="56" t="s">
        <v>554</v>
      </c>
      <c r="C130" s="62" t="s">
        <v>555</v>
      </c>
      <c r="D130" s="63" t="s">
        <v>556</v>
      </c>
      <c r="E130" s="32" t="s">
        <v>476</v>
      </c>
      <c r="F130" s="91">
        <v>0.28323999999999999</v>
      </c>
      <c r="G130" s="42">
        <v>0.25659999999999999</v>
      </c>
      <c r="H130" s="43">
        <f t="shared" si="9"/>
        <v>0.23094000000000001</v>
      </c>
      <c r="I130" s="67">
        <f t="shared" si="12"/>
        <v>1331.9999999999998</v>
      </c>
      <c r="J130" s="89">
        <f t="shared" si="10"/>
        <v>2.6639999999999997E-2</v>
      </c>
      <c r="K130" s="67" t="s">
        <v>522</v>
      </c>
      <c r="L130" s="42">
        <f t="shared" si="5"/>
        <v>0.28323999999999999</v>
      </c>
      <c r="M130" s="43">
        <f t="shared" si="6"/>
        <v>0.25758000000000003</v>
      </c>
      <c r="N130" s="78" t="s">
        <v>557</v>
      </c>
      <c r="O130" s="7" t="e">
        <f>-VLOOKUP(B130,[414]Sheet1!$E$1:$R$65536,14,0)</f>
        <v>#N/A</v>
      </c>
      <c r="P130" s="70"/>
      <c r="Q130" s="81" t="s">
        <v>214</v>
      </c>
      <c r="R130" s="81" t="s">
        <v>214</v>
      </c>
      <c r="S130" s="70"/>
      <c r="T130" s="70"/>
    </row>
    <row r="131" spans="1:20" ht="24">
      <c r="A131" s="38">
        <v>129</v>
      </c>
      <c r="B131" s="56" t="s">
        <v>558</v>
      </c>
      <c r="C131" s="57" t="s">
        <v>559</v>
      </c>
      <c r="D131" s="58" t="s">
        <v>560</v>
      </c>
      <c r="E131" s="59" t="s">
        <v>476</v>
      </c>
      <c r="F131" s="88">
        <v>2.1266280000000002</v>
      </c>
      <c r="G131" s="42">
        <v>2.1266280000000002</v>
      </c>
      <c r="H131" s="43">
        <f t="shared" si="9"/>
        <v>1.9139652000000003</v>
      </c>
      <c r="I131" s="67">
        <v>0</v>
      </c>
      <c r="J131" s="67">
        <v>0</v>
      </c>
      <c r="K131" s="67">
        <v>0</v>
      </c>
      <c r="L131" s="42">
        <f t="shared" ref="L131:L176" si="13">G131+J131</f>
        <v>2.1266280000000002</v>
      </c>
      <c r="M131" s="43">
        <f t="shared" ref="M131:M176" si="14">H131+J131</f>
        <v>1.9139652000000003</v>
      </c>
      <c r="N131" s="77"/>
      <c r="O131" s="7" t="e">
        <f>-VLOOKUP(B131,[414]Sheet1!$E$1:$R$65536,14,0)</f>
        <v>#N/A</v>
      </c>
      <c r="P131" s="70"/>
      <c r="Q131" s="81" t="s">
        <v>214</v>
      </c>
      <c r="R131" s="81" t="s">
        <v>214</v>
      </c>
      <c r="S131" s="70"/>
      <c r="T131" s="70"/>
    </row>
    <row r="132" spans="1:20" ht="15.6">
      <c r="A132" s="38">
        <v>130</v>
      </c>
      <c r="B132" s="56" t="s">
        <v>108</v>
      </c>
      <c r="C132" s="62" t="s">
        <v>561</v>
      </c>
      <c r="D132" s="63" t="s">
        <v>562</v>
      </c>
      <c r="E132" s="32" t="s">
        <v>476</v>
      </c>
      <c r="F132" s="87">
        <v>3.5280840000000002</v>
      </c>
      <c r="G132" s="42">
        <v>3.5280840000000002</v>
      </c>
      <c r="H132" s="44">
        <f>VLOOKUP(B132,[415]汇总表!$B:$F,5,0)</f>
        <v>2.55036044032</v>
      </c>
      <c r="I132" s="67">
        <v>0</v>
      </c>
      <c r="J132" s="67">
        <v>0</v>
      </c>
      <c r="K132" s="67">
        <v>0</v>
      </c>
      <c r="L132" s="42">
        <f t="shared" si="13"/>
        <v>3.5280840000000002</v>
      </c>
      <c r="M132" s="43">
        <f t="shared" si="14"/>
        <v>2.55036044032</v>
      </c>
      <c r="N132" s="78"/>
      <c r="O132" s="7">
        <f>-VLOOKUP(B132,[414]Sheet1!$E$1:$R$65536,14,0)</f>
        <v>481</v>
      </c>
      <c r="P132" s="70"/>
      <c r="Q132" s="81">
        <v>3.5280800000000001</v>
      </c>
      <c r="R132" s="81">
        <v>230</v>
      </c>
      <c r="S132" s="70"/>
      <c r="T132" s="70"/>
    </row>
    <row r="133" spans="1:20" ht="24">
      <c r="A133" s="38">
        <v>131</v>
      </c>
      <c r="B133" s="56" t="s">
        <v>563</v>
      </c>
      <c r="C133" s="62" t="s">
        <v>564</v>
      </c>
      <c r="D133" s="63" t="s">
        <v>565</v>
      </c>
      <c r="E133" s="32" t="s">
        <v>476</v>
      </c>
      <c r="F133" s="83">
        <v>2.01994137931035</v>
      </c>
      <c r="G133" s="42">
        <v>2.01994137931035</v>
      </c>
      <c r="H133" s="43">
        <f t="shared" ref="H133:H154" si="15">G133*0.9</f>
        <v>1.817947241379315</v>
      </c>
      <c r="I133" s="67">
        <v>0</v>
      </c>
      <c r="J133" s="67">
        <v>0</v>
      </c>
      <c r="K133" s="67">
        <v>0</v>
      </c>
      <c r="L133" s="42">
        <f t="shared" si="13"/>
        <v>2.01994137931035</v>
      </c>
      <c r="M133" s="43">
        <f t="shared" si="14"/>
        <v>1.817947241379315</v>
      </c>
      <c r="N133" s="78"/>
      <c r="O133" s="7" t="e">
        <f>-VLOOKUP(B133,[414]Sheet1!$E$1:$R$65536,14,0)</f>
        <v>#N/A</v>
      </c>
      <c r="P133" s="70"/>
      <c r="Q133" s="81" t="s">
        <v>214</v>
      </c>
      <c r="R133" s="81" t="s">
        <v>214</v>
      </c>
      <c r="S133" s="70"/>
      <c r="T133" s="70"/>
    </row>
    <row r="134" spans="1:20" ht="31.2">
      <c r="A134" s="38">
        <v>132</v>
      </c>
      <c r="B134" s="56" t="s">
        <v>566</v>
      </c>
      <c r="C134" s="62" t="s">
        <v>567</v>
      </c>
      <c r="D134" s="63" t="s">
        <v>568</v>
      </c>
      <c r="E134" s="32" t="s">
        <v>198</v>
      </c>
      <c r="F134" s="50">
        <v>0.65486725663716805</v>
      </c>
      <c r="G134" s="42">
        <f>F134-0.1593</f>
        <v>0.49556725663716805</v>
      </c>
      <c r="H134" s="43">
        <f t="shared" si="15"/>
        <v>0.44601053097345128</v>
      </c>
      <c r="I134" s="115">
        <f>50000*0.1593</f>
        <v>7965</v>
      </c>
      <c r="J134" s="89">
        <f>I134/50000</f>
        <v>0.1593</v>
      </c>
      <c r="K134" s="67" t="s">
        <v>522</v>
      </c>
      <c r="L134" s="42">
        <f t="shared" si="13"/>
        <v>0.65486725663716805</v>
      </c>
      <c r="M134" s="43">
        <f t="shared" si="14"/>
        <v>0.60531053097345122</v>
      </c>
      <c r="N134" s="116" t="s">
        <v>569</v>
      </c>
      <c r="O134" s="7" t="e">
        <f>-VLOOKUP(B134,[414]Sheet1!$E$1:$R$65536,14,0)</f>
        <v>#N/A</v>
      </c>
      <c r="P134" s="70"/>
      <c r="Q134" s="81" t="s">
        <v>214</v>
      </c>
      <c r="R134" s="81" t="s">
        <v>214</v>
      </c>
      <c r="S134" s="70"/>
      <c r="T134" s="70"/>
    </row>
    <row r="135" spans="1:20" ht="15.6">
      <c r="A135" s="38">
        <v>133</v>
      </c>
      <c r="B135" s="56" t="s">
        <v>570</v>
      </c>
      <c r="C135" s="62" t="s">
        <v>571</v>
      </c>
      <c r="D135" s="63" t="s">
        <v>572</v>
      </c>
      <c r="E135" s="32" t="s">
        <v>198</v>
      </c>
      <c r="F135" s="50">
        <v>1.2184999999999999</v>
      </c>
      <c r="G135" s="42">
        <v>1.2184999999999999</v>
      </c>
      <c r="H135" s="43">
        <f t="shared" si="15"/>
        <v>1.0966499999999999</v>
      </c>
      <c r="I135" s="67">
        <v>0</v>
      </c>
      <c r="J135" s="67">
        <v>0</v>
      </c>
      <c r="K135" s="67">
        <v>0</v>
      </c>
      <c r="L135" s="42">
        <f t="shared" si="13"/>
        <v>1.2184999999999999</v>
      </c>
      <c r="M135" s="43">
        <f t="shared" si="14"/>
        <v>1.0966499999999999</v>
      </c>
      <c r="N135" s="116"/>
      <c r="O135" s="7">
        <f>-VLOOKUP(B135,[414]Sheet1!$E$1:$R$65536,14,0)</f>
        <v>0</v>
      </c>
      <c r="P135" s="70"/>
      <c r="Q135" s="81">
        <v>1.2184999999999999</v>
      </c>
      <c r="R135" s="81">
        <v>230</v>
      </c>
      <c r="S135" s="70"/>
      <c r="T135" s="70"/>
    </row>
    <row r="136" spans="1:20" ht="15.6">
      <c r="A136" s="38">
        <v>134</v>
      </c>
      <c r="B136" s="56" t="s">
        <v>573</v>
      </c>
      <c r="C136" s="62" t="s">
        <v>574</v>
      </c>
      <c r="D136" s="63" t="s">
        <v>575</v>
      </c>
      <c r="E136" s="32" t="s">
        <v>198</v>
      </c>
      <c r="F136" s="50">
        <v>1.2184999999999999</v>
      </c>
      <c r="G136" s="42">
        <v>1.2184999999999999</v>
      </c>
      <c r="H136" s="43">
        <f t="shared" si="15"/>
        <v>1.0966499999999999</v>
      </c>
      <c r="I136" s="67">
        <v>0</v>
      </c>
      <c r="J136" s="67">
        <v>0</v>
      </c>
      <c r="K136" s="67">
        <v>0</v>
      </c>
      <c r="L136" s="42">
        <f t="shared" si="13"/>
        <v>1.2184999999999999</v>
      </c>
      <c r="M136" s="43">
        <f t="shared" si="14"/>
        <v>1.0966499999999999</v>
      </c>
      <c r="N136" s="116"/>
      <c r="O136" s="7">
        <f>-VLOOKUP(B136,[414]Sheet1!$E$1:$R$65536,14,0)</f>
        <v>0</v>
      </c>
      <c r="P136" s="70"/>
      <c r="Q136" s="81">
        <v>1.2184999999999999</v>
      </c>
      <c r="R136" s="81">
        <v>230</v>
      </c>
      <c r="S136" s="70"/>
      <c r="T136" s="70"/>
    </row>
    <row r="137" spans="1:20" ht="24">
      <c r="A137" s="38">
        <v>135</v>
      </c>
      <c r="B137" s="56" t="s">
        <v>576</v>
      </c>
      <c r="C137" s="56" t="s">
        <v>577</v>
      </c>
      <c r="D137" s="63" t="s">
        <v>578</v>
      </c>
      <c r="E137" s="32" t="s">
        <v>198</v>
      </c>
      <c r="F137" s="50">
        <v>3.5114999999999998</v>
      </c>
      <c r="G137" s="42">
        <v>3.5114999999999998</v>
      </c>
      <c r="H137" s="43">
        <f t="shared" si="15"/>
        <v>3.1603499999999998</v>
      </c>
      <c r="I137" s="67">
        <v>0</v>
      </c>
      <c r="J137" s="67">
        <v>0</v>
      </c>
      <c r="K137" s="67">
        <v>0</v>
      </c>
      <c r="L137" s="42">
        <f t="shared" si="13"/>
        <v>3.5114999999999998</v>
      </c>
      <c r="M137" s="43">
        <f t="shared" si="14"/>
        <v>3.1603499999999998</v>
      </c>
      <c r="N137" s="116"/>
      <c r="O137" s="7">
        <f>-VLOOKUP(B137,[414]Sheet1!$E$1:$R$65536,14,0)</f>
        <v>0</v>
      </c>
      <c r="P137" s="70"/>
      <c r="Q137" s="81">
        <v>3.5114999999999998</v>
      </c>
      <c r="R137" s="81">
        <v>230</v>
      </c>
      <c r="S137" s="70"/>
      <c r="T137" s="70"/>
    </row>
    <row r="138" spans="1:20" ht="24">
      <c r="A138" s="38">
        <v>136</v>
      </c>
      <c r="B138" s="56" t="s">
        <v>579</v>
      </c>
      <c r="C138" s="56" t="s">
        <v>580</v>
      </c>
      <c r="D138" s="63" t="s">
        <v>581</v>
      </c>
      <c r="E138" s="32" t="s">
        <v>198</v>
      </c>
      <c r="F138" s="50">
        <v>3.5114999999999998</v>
      </c>
      <c r="G138" s="42">
        <v>3.5114999999999998</v>
      </c>
      <c r="H138" s="43">
        <f t="shared" si="15"/>
        <v>3.1603499999999998</v>
      </c>
      <c r="I138" s="67">
        <v>0</v>
      </c>
      <c r="J138" s="67">
        <v>0</v>
      </c>
      <c r="K138" s="67">
        <v>0</v>
      </c>
      <c r="L138" s="42">
        <f t="shared" si="13"/>
        <v>3.5114999999999998</v>
      </c>
      <c r="M138" s="43">
        <f t="shared" si="14"/>
        <v>3.1603499999999998</v>
      </c>
      <c r="N138" s="116"/>
      <c r="O138" s="7">
        <f>-VLOOKUP(B138,[414]Sheet1!$E$1:$R$65536,14,0)</f>
        <v>0</v>
      </c>
      <c r="P138" s="70"/>
      <c r="Q138" s="81">
        <v>3.5114999999999998</v>
      </c>
      <c r="R138" s="81">
        <v>230</v>
      </c>
      <c r="S138" s="70"/>
      <c r="T138" s="70"/>
    </row>
    <row r="139" spans="1:20" ht="24">
      <c r="A139" s="38">
        <v>137</v>
      </c>
      <c r="B139" s="56" t="s">
        <v>582</v>
      </c>
      <c r="C139" s="62" t="s">
        <v>583</v>
      </c>
      <c r="D139" s="63" t="s">
        <v>584</v>
      </c>
      <c r="E139" s="32" t="s">
        <v>198</v>
      </c>
      <c r="F139" s="50">
        <v>1.8277000000000001</v>
      </c>
      <c r="G139" s="42">
        <v>1.8277000000000001</v>
      </c>
      <c r="H139" s="43">
        <f t="shared" si="15"/>
        <v>1.6449300000000002</v>
      </c>
      <c r="I139" s="67">
        <v>0</v>
      </c>
      <c r="J139" s="67">
        <v>0</v>
      </c>
      <c r="K139" s="67">
        <v>0</v>
      </c>
      <c r="L139" s="42">
        <f t="shared" si="13"/>
        <v>1.8277000000000001</v>
      </c>
      <c r="M139" s="43">
        <f t="shared" si="14"/>
        <v>1.6449300000000002</v>
      </c>
      <c r="N139" s="116"/>
      <c r="O139" s="7">
        <f>-VLOOKUP(B139,[414]Sheet1!$E$1:$R$65536,14,0)</f>
        <v>0</v>
      </c>
      <c r="P139" s="70"/>
      <c r="Q139" s="81">
        <v>1.8277000000000001</v>
      </c>
      <c r="R139" s="81">
        <v>230</v>
      </c>
      <c r="S139" s="70"/>
      <c r="T139" s="70"/>
    </row>
    <row r="140" spans="1:20" ht="24">
      <c r="A140" s="38">
        <v>138</v>
      </c>
      <c r="B140" s="56" t="s">
        <v>585</v>
      </c>
      <c r="C140" s="62" t="s">
        <v>586</v>
      </c>
      <c r="D140" s="63" t="s">
        <v>587</v>
      </c>
      <c r="E140" s="32" t="s">
        <v>198</v>
      </c>
      <c r="F140" s="50">
        <v>6.3470442477876103</v>
      </c>
      <c r="G140" s="42">
        <v>6.3470442477876103</v>
      </c>
      <c r="H140" s="43">
        <f t="shared" si="15"/>
        <v>5.7123398230088496</v>
      </c>
      <c r="I140" s="67">
        <v>0</v>
      </c>
      <c r="J140" s="67">
        <v>0</v>
      </c>
      <c r="K140" s="67">
        <v>0</v>
      </c>
      <c r="L140" s="42">
        <f t="shared" si="13"/>
        <v>6.3470442477876103</v>
      </c>
      <c r="M140" s="43">
        <f t="shared" si="14"/>
        <v>5.7123398230088496</v>
      </c>
      <c r="N140" s="78"/>
      <c r="O140" s="7">
        <f>-VLOOKUP(B140,[414]Sheet1!$E$1:$R$65536,14,0)</f>
        <v>466</v>
      </c>
      <c r="P140" s="70"/>
      <c r="Q140" s="81">
        <v>6.3470000000000004</v>
      </c>
      <c r="R140" s="81">
        <v>230</v>
      </c>
      <c r="S140" s="70"/>
      <c r="T140" s="70"/>
    </row>
    <row r="141" spans="1:20" ht="24">
      <c r="A141" s="38">
        <v>139</v>
      </c>
      <c r="B141" s="92" t="s">
        <v>588</v>
      </c>
      <c r="C141" s="93" t="s">
        <v>589</v>
      </c>
      <c r="D141" s="94" t="s">
        <v>590</v>
      </c>
      <c r="E141" s="95" t="s">
        <v>198</v>
      </c>
      <c r="F141" s="96">
        <v>6.3470442477876103</v>
      </c>
      <c r="G141" s="42">
        <v>6.3470442477876103</v>
      </c>
      <c r="H141" s="43">
        <f t="shared" si="15"/>
        <v>5.7123398230088496</v>
      </c>
      <c r="I141" s="67">
        <v>0</v>
      </c>
      <c r="J141" s="67">
        <v>0</v>
      </c>
      <c r="K141" s="67">
        <v>0</v>
      </c>
      <c r="L141" s="42">
        <f t="shared" si="13"/>
        <v>6.3470442477876103</v>
      </c>
      <c r="M141" s="43">
        <f t="shared" si="14"/>
        <v>5.7123398230088496</v>
      </c>
      <c r="N141" s="117"/>
      <c r="O141" s="7">
        <f>-VLOOKUP(B141,[414]Sheet1!$E$1:$R$65536,14,0)</f>
        <v>465</v>
      </c>
      <c r="P141" s="70"/>
      <c r="Q141" s="82">
        <v>6.3470000000000004</v>
      </c>
      <c r="R141" s="81">
        <v>230</v>
      </c>
      <c r="S141" s="70"/>
      <c r="T141" s="70"/>
    </row>
    <row r="142" spans="1:20" ht="28.8">
      <c r="A142" s="38">
        <v>140</v>
      </c>
      <c r="B142" s="56" t="s">
        <v>591</v>
      </c>
      <c r="C142" s="7" t="s">
        <v>592</v>
      </c>
      <c r="D142" s="3" t="s">
        <v>593</v>
      </c>
      <c r="E142" s="32" t="s">
        <v>198</v>
      </c>
      <c r="F142" s="3">
        <v>7.2349096991150397</v>
      </c>
      <c r="G142" s="97">
        <v>7.2349096991150397</v>
      </c>
      <c r="H142" s="43">
        <f t="shared" si="15"/>
        <v>6.5114187292035357</v>
      </c>
      <c r="I142" s="118">
        <v>12500</v>
      </c>
      <c r="J142" s="79">
        <f>I142/100000</f>
        <v>0.125</v>
      </c>
      <c r="K142" s="119" t="s">
        <v>594</v>
      </c>
      <c r="L142" s="42">
        <f t="shared" si="13"/>
        <v>7.3599096991150397</v>
      </c>
      <c r="M142" s="43">
        <f t="shared" si="14"/>
        <v>6.6364187292035357</v>
      </c>
      <c r="N142" s="120"/>
      <c r="O142" s="7">
        <f>-VLOOKUP(B142,[414]Sheet1!$E$1:$R$65536,14,0)</f>
        <v>505</v>
      </c>
      <c r="P142" s="70"/>
      <c r="Q142" s="81">
        <v>7.36</v>
      </c>
      <c r="R142" s="81">
        <v>230</v>
      </c>
      <c r="S142" s="70"/>
      <c r="T142" s="70"/>
    </row>
    <row r="143" spans="1:20" ht="28.8">
      <c r="A143" s="38">
        <v>141</v>
      </c>
      <c r="B143" s="56" t="s">
        <v>595</v>
      </c>
      <c r="C143" s="98" t="s">
        <v>596</v>
      </c>
      <c r="D143" s="3" t="s">
        <v>597</v>
      </c>
      <c r="E143" s="32" t="s">
        <v>198</v>
      </c>
      <c r="F143" s="3">
        <v>3.0109766017699102</v>
      </c>
      <c r="G143" s="97">
        <v>3.0109766017699102</v>
      </c>
      <c r="H143" s="43">
        <f t="shared" si="15"/>
        <v>2.7098789415929194</v>
      </c>
      <c r="I143" s="291">
        <v>17000</v>
      </c>
      <c r="J143" s="79">
        <f>I143/100000/2</f>
        <v>8.5000000000000006E-2</v>
      </c>
      <c r="K143" s="119" t="s">
        <v>594</v>
      </c>
      <c r="L143" s="42">
        <f t="shared" si="13"/>
        <v>3.0959766017699102</v>
      </c>
      <c r="M143" s="43">
        <f t="shared" si="14"/>
        <v>2.7948789415929194</v>
      </c>
      <c r="N143" s="120"/>
      <c r="O143" s="7">
        <f>-VLOOKUP(B143,[414]Sheet1!$E$1:$R$65536,14,0)</f>
        <v>769</v>
      </c>
      <c r="P143" s="70"/>
      <c r="Q143" s="81">
        <v>3.0960000000000001</v>
      </c>
      <c r="R143" s="81">
        <v>230</v>
      </c>
      <c r="S143" s="70"/>
      <c r="T143" s="70"/>
    </row>
    <row r="144" spans="1:20" ht="28.8">
      <c r="A144" s="38">
        <v>142</v>
      </c>
      <c r="B144" s="56" t="s">
        <v>598</v>
      </c>
      <c r="C144" s="98" t="s">
        <v>599</v>
      </c>
      <c r="D144" s="3" t="s">
        <v>600</v>
      </c>
      <c r="E144" s="32" t="s">
        <v>198</v>
      </c>
      <c r="F144" s="3">
        <v>3.0109766017699102</v>
      </c>
      <c r="G144" s="97">
        <v>3.0109766017699102</v>
      </c>
      <c r="H144" s="43">
        <f t="shared" si="15"/>
        <v>2.7098789415929194</v>
      </c>
      <c r="I144" s="290"/>
      <c r="J144" s="79">
        <f>I143/100000/2</f>
        <v>8.5000000000000006E-2</v>
      </c>
      <c r="K144" s="119" t="s">
        <v>594</v>
      </c>
      <c r="L144" s="42">
        <f t="shared" si="13"/>
        <v>3.0959766017699102</v>
      </c>
      <c r="M144" s="43">
        <f t="shared" si="14"/>
        <v>2.7948789415929194</v>
      </c>
      <c r="N144" s="120"/>
      <c r="O144" s="7">
        <f>-VLOOKUP(B144,[414]Sheet1!$E$1:$R$65536,14,0)</f>
        <v>775</v>
      </c>
      <c r="P144" s="70"/>
      <c r="Q144" s="81">
        <v>3.0960000000000001</v>
      </c>
      <c r="R144" s="81">
        <v>230</v>
      </c>
      <c r="S144" s="70"/>
      <c r="T144" s="70"/>
    </row>
    <row r="145" spans="1:20" ht="28.8">
      <c r="A145" s="38">
        <v>143</v>
      </c>
      <c r="B145" s="56" t="s">
        <v>601</v>
      </c>
      <c r="C145" s="7" t="s">
        <v>602</v>
      </c>
      <c r="D145" s="3" t="s">
        <v>603</v>
      </c>
      <c r="E145" s="32" t="s">
        <v>198</v>
      </c>
      <c r="F145" s="3">
        <v>11.418974506194701</v>
      </c>
      <c r="G145" s="97">
        <v>11.418974506194701</v>
      </c>
      <c r="H145" s="43">
        <f t="shared" si="15"/>
        <v>10.277077055575232</v>
      </c>
      <c r="I145" s="3">
        <v>31500</v>
      </c>
      <c r="J145" s="79">
        <f t="shared" ref="J145:J150" si="16">I145/50000</f>
        <v>0.63</v>
      </c>
      <c r="K145" s="119" t="s">
        <v>604</v>
      </c>
      <c r="L145" s="42">
        <f t="shared" si="13"/>
        <v>12.048974506194702</v>
      </c>
      <c r="M145" s="43">
        <f t="shared" si="14"/>
        <v>10.907077055575233</v>
      </c>
      <c r="N145" s="120"/>
      <c r="O145" s="7" t="e">
        <f>-VLOOKUP(B145,[414]Sheet1!$E$1:$R$65536,14,0)</f>
        <v>#N/A</v>
      </c>
      <c r="P145" s="70"/>
      <c r="Q145" s="81">
        <v>12.048999999999999</v>
      </c>
      <c r="R145" s="81">
        <v>230</v>
      </c>
      <c r="S145" s="70"/>
      <c r="T145" s="70"/>
    </row>
    <row r="146" spans="1:20" ht="28.8">
      <c r="A146" s="38">
        <v>144</v>
      </c>
      <c r="B146" s="56" t="s">
        <v>605</v>
      </c>
      <c r="C146" s="7" t="s">
        <v>606</v>
      </c>
      <c r="D146" s="3" t="s">
        <v>607</v>
      </c>
      <c r="E146" s="32" t="s">
        <v>198</v>
      </c>
      <c r="F146" s="3">
        <v>5.6774446778761103</v>
      </c>
      <c r="G146" s="97">
        <v>5.6774446778761103</v>
      </c>
      <c r="H146" s="43">
        <f t="shared" si="15"/>
        <v>5.1097002100884996</v>
      </c>
      <c r="I146" s="3">
        <v>24000</v>
      </c>
      <c r="J146" s="3">
        <f t="shared" si="16"/>
        <v>0.48</v>
      </c>
      <c r="K146" s="119" t="s">
        <v>604</v>
      </c>
      <c r="L146" s="42">
        <f t="shared" si="13"/>
        <v>6.1574446778761107</v>
      </c>
      <c r="M146" s="43">
        <f t="shared" si="14"/>
        <v>5.5897002100885</v>
      </c>
      <c r="N146" s="120" t="s">
        <v>608</v>
      </c>
      <c r="O146" s="7">
        <f>-VLOOKUP(B146,[414]Sheet1!$E$1:$R$65536,14,0)</f>
        <v>0</v>
      </c>
      <c r="P146" s="70"/>
      <c r="Q146" s="81">
        <v>6.1574</v>
      </c>
      <c r="R146" s="81">
        <v>230</v>
      </c>
      <c r="S146" s="70"/>
      <c r="T146" s="70"/>
    </row>
    <row r="147" spans="1:20" ht="28.8">
      <c r="A147" s="38">
        <v>145</v>
      </c>
      <c r="B147" s="56" t="s">
        <v>609</v>
      </c>
      <c r="C147" s="7" t="s">
        <v>610</v>
      </c>
      <c r="D147" s="3" t="s">
        <v>611</v>
      </c>
      <c r="E147" s="32" t="s">
        <v>198</v>
      </c>
      <c r="F147" s="3">
        <v>1.02744133274336</v>
      </c>
      <c r="G147" s="97">
        <v>1.02744133274336</v>
      </c>
      <c r="H147" s="43">
        <f t="shared" si="15"/>
        <v>0.92469719946902407</v>
      </c>
      <c r="I147" s="3">
        <v>7500</v>
      </c>
      <c r="J147" s="3">
        <f t="shared" si="16"/>
        <v>0.15</v>
      </c>
      <c r="K147" s="119" t="s">
        <v>604</v>
      </c>
      <c r="L147" s="42">
        <f t="shared" si="13"/>
        <v>1.1774413327433599</v>
      </c>
      <c r="M147" s="43">
        <f t="shared" si="14"/>
        <v>1.074697199469024</v>
      </c>
      <c r="N147" s="120" t="s">
        <v>608</v>
      </c>
      <c r="O147" s="7">
        <f>-VLOOKUP(B147,[414]Sheet1!$E$1:$R$65536,14,0)</f>
        <v>0</v>
      </c>
      <c r="P147" s="70"/>
      <c r="Q147" s="81">
        <v>1.1774</v>
      </c>
      <c r="R147" s="81">
        <v>230</v>
      </c>
      <c r="S147" s="70"/>
      <c r="T147" s="70"/>
    </row>
    <row r="148" spans="1:20" ht="28.8">
      <c r="A148" s="38">
        <v>146</v>
      </c>
      <c r="B148" s="56" t="s">
        <v>612</v>
      </c>
      <c r="C148" s="7" t="s">
        <v>613</v>
      </c>
      <c r="D148" s="3" t="s">
        <v>614</v>
      </c>
      <c r="E148" s="32" t="s">
        <v>198</v>
      </c>
      <c r="F148" s="3">
        <v>18.7542663716814</v>
      </c>
      <c r="G148" s="97">
        <v>18.7542663716814</v>
      </c>
      <c r="H148" s="43">
        <f t="shared" si="15"/>
        <v>16.87883973451326</v>
      </c>
      <c r="I148" s="3">
        <v>45500</v>
      </c>
      <c r="J148" s="79">
        <f t="shared" si="16"/>
        <v>0.91</v>
      </c>
      <c r="K148" s="119" t="s">
        <v>604</v>
      </c>
      <c r="L148" s="42">
        <f t="shared" si="13"/>
        <v>19.6642663716814</v>
      </c>
      <c r="M148" s="43">
        <f t="shared" si="14"/>
        <v>17.78883973451326</v>
      </c>
      <c r="N148" s="120"/>
      <c r="O148" s="7" t="e">
        <f>-VLOOKUP(B148,[414]Sheet1!$E$1:$R$65536,14,0)</f>
        <v>#N/A</v>
      </c>
      <c r="P148" s="70"/>
      <c r="Q148" s="81">
        <v>19.664300000000001</v>
      </c>
      <c r="R148" s="81">
        <v>230</v>
      </c>
      <c r="S148" s="70"/>
      <c r="T148" s="70"/>
    </row>
    <row r="149" spans="1:20" ht="28.8">
      <c r="A149" s="38">
        <v>147</v>
      </c>
      <c r="B149" s="56" t="s">
        <v>615</v>
      </c>
      <c r="C149" s="7" t="s">
        <v>616</v>
      </c>
      <c r="D149" s="3" t="s">
        <v>617</v>
      </c>
      <c r="E149" s="32" t="s">
        <v>198</v>
      </c>
      <c r="F149" s="3">
        <v>5.2957380530973497</v>
      </c>
      <c r="G149" s="97">
        <v>5.2957380530973497</v>
      </c>
      <c r="H149" s="43">
        <f t="shared" si="15"/>
        <v>4.7661642477876152</v>
      </c>
      <c r="I149" s="3">
        <v>20000</v>
      </c>
      <c r="J149" s="123">
        <f t="shared" si="16"/>
        <v>0.4</v>
      </c>
      <c r="K149" s="119" t="s">
        <v>604</v>
      </c>
      <c r="L149" s="42">
        <f t="shared" si="13"/>
        <v>5.69573805309735</v>
      </c>
      <c r="M149" s="43">
        <f t="shared" si="14"/>
        <v>5.1661642477876155</v>
      </c>
      <c r="N149" s="120" t="s">
        <v>618</v>
      </c>
      <c r="O149" s="7">
        <f>-VLOOKUP(B149,[414]Sheet1!$E$1:$R$65536,14,0)</f>
        <v>0</v>
      </c>
      <c r="P149" s="70"/>
      <c r="Q149" s="81">
        <v>5.6959999999999997</v>
      </c>
      <c r="R149" s="81">
        <v>230</v>
      </c>
      <c r="S149" s="70"/>
      <c r="T149" s="70"/>
    </row>
    <row r="150" spans="1:20" ht="28.8">
      <c r="A150" s="38">
        <v>148</v>
      </c>
      <c r="B150" s="56" t="s">
        <v>619</v>
      </c>
      <c r="C150" s="7" t="s">
        <v>620</v>
      </c>
      <c r="D150" s="3" t="s">
        <v>621</v>
      </c>
      <c r="E150" s="32" t="s">
        <v>198</v>
      </c>
      <c r="F150" s="3">
        <v>6.0156610619468998</v>
      </c>
      <c r="G150" s="97">
        <v>6.0156610619468998</v>
      </c>
      <c r="H150" s="43">
        <f t="shared" si="15"/>
        <v>5.4140949557522102</v>
      </c>
      <c r="I150" s="3">
        <v>25500</v>
      </c>
      <c r="J150" s="123">
        <f t="shared" si="16"/>
        <v>0.51</v>
      </c>
      <c r="K150" s="119" t="s">
        <v>604</v>
      </c>
      <c r="L150" s="42">
        <f t="shared" si="13"/>
        <v>6.5256610619468995</v>
      </c>
      <c r="M150" s="43">
        <f t="shared" si="14"/>
        <v>5.92409495575221</v>
      </c>
      <c r="N150" s="120" t="s">
        <v>618</v>
      </c>
      <c r="O150" s="7">
        <f>-VLOOKUP(B150,[414]Sheet1!$E$1:$R$65536,14,0)</f>
        <v>0</v>
      </c>
      <c r="P150" s="70"/>
      <c r="Q150" s="81">
        <v>6.5250000000000004</v>
      </c>
      <c r="R150" s="81">
        <v>230</v>
      </c>
      <c r="S150" s="70"/>
      <c r="T150" s="70"/>
    </row>
    <row r="151" spans="1:20" ht="15.6">
      <c r="A151" s="38">
        <v>149</v>
      </c>
      <c r="B151" s="56"/>
      <c r="C151" s="7" t="s">
        <v>622</v>
      </c>
      <c r="D151" s="3" t="s">
        <v>623</v>
      </c>
      <c r="E151" s="32" t="s">
        <v>198</v>
      </c>
      <c r="F151" s="3">
        <v>0.88900000000000001</v>
      </c>
      <c r="G151" s="97">
        <v>0.88900000000000001</v>
      </c>
      <c r="H151" s="43">
        <f t="shared" si="15"/>
        <v>0.80010000000000003</v>
      </c>
      <c r="I151" s="3">
        <v>0</v>
      </c>
      <c r="J151" s="79">
        <v>0</v>
      </c>
      <c r="K151" s="3" t="s">
        <v>624</v>
      </c>
      <c r="L151" s="42">
        <f t="shared" si="13"/>
        <v>0.88900000000000001</v>
      </c>
      <c r="M151" s="43">
        <f t="shared" si="14"/>
        <v>0.80010000000000003</v>
      </c>
      <c r="N151" s="120"/>
      <c r="O151" s="7" t="e">
        <f>-VLOOKUP(B151,[414]Sheet1!$E$1:$R$65536,14,0)</f>
        <v>#N/A</v>
      </c>
      <c r="P151" s="70"/>
      <c r="Q151" s="81"/>
      <c r="R151" s="81"/>
      <c r="S151" s="70"/>
      <c r="T151" s="70"/>
    </row>
    <row r="152" spans="1:20" ht="28.8">
      <c r="A152" s="38">
        <v>150</v>
      </c>
      <c r="B152" s="56" t="s">
        <v>625</v>
      </c>
      <c r="C152" s="7" t="s">
        <v>626</v>
      </c>
      <c r="D152" s="3" t="s">
        <v>627</v>
      </c>
      <c r="E152" s="32" t="s">
        <v>198</v>
      </c>
      <c r="F152" s="3">
        <v>3.0935628318584101</v>
      </c>
      <c r="G152" s="97">
        <v>3.0935628318584101</v>
      </c>
      <c r="H152" s="43">
        <f t="shared" si="15"/>
        <v>2.7842065486725693</v>
      </c>
      <c r="I152" s="118">
        <v>4500</v>
      </c>
      <c r="J152" s="79">
        <f t="shared" ref="J152:J156" si="17">I152/100000</f>
        <v>4.4999999999999998E-2</v>
      </c>
      <c r="K152" s="119" t="s">
        <v>594</v>
      </c>
      <c r="L152" s="42">
        <f t="shared" si="13"/>
        <v>3.13856283185841</v>
      </c>
      <c r="M152" s="43">
        <f t="shared" si="14"/>
        <v>2.8292065486725693</v>
      </c>
      <c r="N152" s="120"/>
      <c r="O152" s="7">
        <f>-VLOOKUP(B152,[414]Sheet1!$E$1:$R$65536,14,0)</f>
        <v>400</v>
      </c>
      <c r="P152" s="70"/>
      <c r="Q152" s="81">
        <v>3.1389999999999998</v>
      </c>
      <c r="R152" s="81" t="s">
        <v>215</v>
      </c>
      <c r="S152" s="70"/>
      <c r="T152" s="70"/>
    </row>
    <row r="153" spans="1:20" ht="28.8">
      <c r="A153" s="38">
        <v>151</v>
      </c>
      <c r="B153" s="56" t="s">
        <v>628</v>
      </c>
      <c r="C153" s="7" t="s">
        <v>629</v>
      </c>
      <c r="D153" s="3" t="s">
        <v>630</v>
      </c>
      <c r="E153" s="32" t="s">
        <v>198</v>
      </c>
      <c r="F153" s="3">
        <v>0.499364718584071</v>
      </c>
      <c r="G153" s="97">
        <v>0.499364718584071</v>
      </c>
      <c r="H153" s="43">
        <f t="shared" si="15"/>
        <v>0.44942824672566389</v>
      </c>
      <c r="I153" s="118">
        <v>2500</v>
      </c>
      <c r="J153" s="79">
        <f t="shared" si="17"/>
        <v>2.5000000000000001E-2</v>
      </c>
      <c r="K153" s="119" t="s">
        <v>594</v>
      </c>
      <c r="L153" s="42">
        <f t="shared" si="13"/>
        <v>0.52436471858407097</v>
      </c>
      <c r="M153" s="43">
        <f t="shared" si="14"/>
        <v>0.47442824672566392</v>
      </c>
      <c r="N153" s="120"/>
      <c r="O153" s="7">
        <f>-VLOOKUP(B153,[414]Sheet1!$E$1:$R$65536,14,0)</f>
        <v>200</v>
      </c>
      <c r="P153" s="70"/>
      <c r="Q153" s="81">
        <v>0.52400000000000002</v>
      </c>
      <c r="R153" s="81">
        <v>230</v>
      </c>
      <c r="S153" s="70"/>
      <c r="T153" s="70"/>
    </row>
    <row r="154" spans="1:20" ht="28.8">
      <c r="A154" s="38">
        <v>152</v>
      </c>
      <c r="B154" s="56" t="s">
        <v>631</v>
      </c>
      <c r="C154" s="7" t="s">
        <v>632</v>
      </c>
      <c r="D154" s="3" t="s">
        <v>633</v>
      </c>
      <c r="E154" s="32" t="s">
        <v>198</v>
      </c>
      <c r="F154" s="3">
        <v>0.499364718584071</v>
      </c>
      <c r="G154" s="97">
        <v>0.499364718584071</v>
      </c>
      <c r="H154" s="43">
        <f t="shared" si="15"/>
        <v>0.44942824672566389</v>
      </c>
      <c r="I154" s="118">
        <v>2500</v>
      </c>
      <c r="J154" s="79">
        <f t="shared" si="17"/>
        <v>2.5000000000000001E-2</v>
      </c>
      <c r="K154" s="119" t="s">
        <v>594</v>
      </c>
      <c r="L154" s="42">
        <f t="shared" si="13"/>
        <v>0.52436471858407097</v>
      </c>
      <c r="M154" s="43">
        <f t="shared" si="14"/>
        <v>0.47442824672566392</v>
      </c>
      <c r="N154" s="120"/>
      <c r="O154" s="7">
        <f>-VLOOKUP(B154,[414]Sheet1!$E$1:$R$65536,14,0)</f>
        <v>263</v>
      </c>
      <c r="P154" s="70"/>
      <c r="Q154" s="81">
        <v>0.52400000000000002</v>
      </c>
      <c r="R154" s="81">
        <v>230</v>
      </c>
      <c r="S154" s="70"/>
      <c r="T154" s="70"/>
    </row>
    <row r="155" spans="1:20" ht="28.8">
      <c r="A155" s="38">
        <v>153</v>
      </c>
      <c r="B155" s="56" t="s">
        <v>105</v>
      </c>
      <c r="C155" s="7" t="s">
        <v>634</v>
      </c>
      <c r="D155" s="3" t="s">
        <v>635</v>
      </c>
      <c r="E155" s="32" t="s">
        <v>198</v>
      </c>
      <c r="F155" s="99">
        <v>6.1078455292035398</v>
      </c>
      <c r="G155" s="97">
        <v>6.1078455292035398</v>
      </c>
      <c r="H155" s="44">
        <f>VLOOKUP(B155,[415]汇总表!$B:$F,5,0)</f>
        <v>4.0837470442399999</v>
      </c>
      <c r="I155" s="118">
        <v>4000</v>
      </c>
      <c r="J155" s="79">
        <f t="shared" si="17"/>
        <v>0.04</v>
      </c>
      <c r="K155" s="119" t="s">
        <v>594</v>
      </c>
      <c r="L155" s="42">
        <f t="shared" si="13"/>
        <v>6.1478455292035399</v>
      </c>
      <c r="M155" s="43">
        <f t="shared" si="14"/>
        <v>4.1237470442399999</v>
      </c>
      <c r="N155" s="120"/>
      <c r="O155" s="7">
        <f>-VLOOKUP(B155,[414]Sheet1!$E$1:$R$65536,14,0)</f>
        <v>2098</v>
      </c>
      <c r="P155" s="70"/>
      <c r="Q155" s="81">
        <v>6.1479999999999997</v>
      </c>
      <c r="R155" s="81">
        <v>230</v>
      </c>
      <c r="S155" s="70"/>
      <c r="T155" s="70"/>
    </row>
    <row r="156" spans="1:20" ht="28.8">
      <c r="A156" s="38">
        <v>154</v>
      </c>
      <c r="B156" s="56" t="s">
        <v>106</v>
      </c>
      <c r="C156" s="7" t="s">
        <v>636</v>
      </c>
      <c r="D156" s="3" t="s">
        <v>637</v>
      </c>
      <c r="E156" s="32" t="s">
        <v>198</v>
      </c>
      <c r="F156" s="99">
        <v>6.1078455292035398</v>
      </c>
      <c r="G156" s="97">
        <v>6.1078455292035398</v>
      </c>
      <c r="H156" s="44">
        <f>VLOOKUP(B156,[415]汇总表!$B:$F,5,0)</f>
        <v>4.0837470442399999</v>
      </c>
      <c r="I156" s="118">
        <v>4000</v>
      </c>
      <c r="J156" s="79">
        <f t="shared" si="17"/>
        <v>0.04</v>
      </c>
      <c r="K156" s="119" t="s">
        <v>594</v>
      </c>
      <c r="L156" s="42">
        <f t="shared" si="13"/>
        <v>6.1478455292035399</v>
      </c>
      <c r="M156" s="43">
        <f t="shared" si="14"/>
        <v>4.1237470442399999</v>
      </c>
      <c r="N156" s="120"/>
      <c r="O156" s="7">
        <f>-VLOOKUP(B156,[414]Sheet1!$E$1:$R$65536,14,0)</f>
        <v>2029</v>
      </c>
      <c r="P156" s="70"/>
      <c r="Q156" s="81">
        <v>6.1479999999999997</v>
      </c>
      <c r="R156" s="81">
        <v>230</v>
      </c>
      <c r="S156" s="70"/>
      <c r="T156" s="70"/>
    </row>
    <row r="157" spans="1:20" ht="28.8">
      <c r="A157" s="38">
        <v>155</v>
      </c>
      <c r="B157" s="56" t="s">
        <v>638</v>
      </c>
      <c r="C157" s="7" t="s">
        <v>639</v>
      </c>
      <c r="D157" s="3" t="s">
        <v>640</v>
      </c>
      <c r="E157" s="32" t="s">
        <v>198</v>
      </c>
      <c r="F157" s="3">
        <v>0.62944051327433603</v>
      </c>
      <c r="G157" s="97">
        <v>0.62944051327433603</v>
      </c>
      <c r="H157" s="43">
        <f t="shared" ref="H157:H168" si="18">G157*0.9</f>
        <v>0.5664964619469024</v>
      </c>
      <c r="I157" s="118">
        <v>2000</v>
      </c>
      <c r="J157" s="79">
        <f>I157/50000</f>
        <v>0.04</v>
      </c>
      <c r="K157" s="119" t="s">
        <v>604</v>
      </c>
      <c r="L157" s="42">
        <f t="shared" si="13"/>
        <v>0.66944051327433607</v>
      </c>
      <c r="M157" s="43">
        <f t="shared" si="14"/>
        <v>0.60649646194690243</v>
      </c>
      <c r="N157" s="120"/>
      <c r="O157" s="7">
        <f>-VLOOKUP(B157,[414]Sheet1!$E$1:$R$65536,14,0)</f>
        <v>1070</v>
      </c>
      <c r="P157" s="70"/>
      <c r="Q157" s="81">
        <v>0.66900000000000004</v>
      </c>
      <c r="R157" s="81">
        <v>230</v>
      </c>
      <c r="S157" s="70"/>
      <c r="T157" s="70"/>
    </row>
    <row r="158" spans="1:20" ht="28.8">
      <c r="A158" s="38">
        <v>156</v>
      </c>
      <c r="B158" s="56" t="s">
        <v>641</v>
      </c>
      <c r="C158" s="7" t="s">
        <v>642</v>
      </c>
      <c r="D158" s="3" t="s">
        <v>643</v>
      </c>
      <c r="E158" s="32" t="s">
        <v>198</v>
      </c>
      <c r="F158" s="100">
        <v>0.57182654867256599</v>
      </c>
      <c r="G158" s="97">
        <v>0.57182654867256599</v>
      </c>
      <c r="H158" s="43">
        <f t="shared" si="18"/>
        <v>0.51464389380530939</v>
      </c>
      <c r="I158" s="118">
        <v>2680</v>
      </c>
      <c r="J158" s="79">
        <f t="shared" ref="J158:J165" si="19">I158/100000</f>
        <v>2.6800000000000001E-2</v>
      </c>
      <c r="K158" s="119" t="s">
        <v>594</v>
      </c>
      <c r="L158" s="42">
        <f t="shared" si="13"/>
        <v>0.59862654867256604</v>
      </c>
      <c r="M158" s="43">
        <f t="shared" si="14"/>
        <v>0.54144389380530944</v>
      </c>
      <c r="N158" s="120"/>
      <c r="O158" s="7">
        <f>-VLOOKUP(B158,[414]Sheet1!$E$1:$R$65536,14,0)</f>
        <v>866</v>
      </c>
      <c r="P158" s="124"/>
      <c r="Q158" s="135">
        <v>0.59899999999999998</v>
      </c>
      <c r="R158" s="135">
        <v>230</v>
      </c>
      <c r="S158" s="70"/>
      <c r="T158" s="70"/>
    </row>
    <row r="159" spans="1:20" ht="28.8">
      <c r="A159" s="38">
        <v>157</v>
      </c>
      <c r="B159" s="56" t="s">
        <v>644</v>
      </c>
      <c r="C159" s="7" t="s">
        <v>645</v>
      </c>
      <c r="D159" s="3" t="s">
        <v>646</v>
      </c>
      <c r="E159" s="32" t="s">
        <v>198</v>
      </c>
      <c r="F159" s="100">
        <v>1.3754686725663701</v>
      </c>
      <c r="G159" s="97">
        <v>1.3754686725663701</v>
      </c>
      <c r="H159" s="43">
        <f t="shared" si="18"/>
        <v>1.2379218053097332</v>
      </c>
      <c r="I159" s="287">
        <v>5900</v>
      </c>
      <c r="J159" s="79">
        <f>I159/100000/2</f>
        <v>2.9499999999999998E-2</v>
      </c>
      <c r="K159" s="260" t="s">
        <v>594</v>
      </c>
      <c r="L159" s="42">
        <f t="shared" si="13"/>
        <v>1.4049686725663701</v>
      </c>
      <c r="M159" s="43">
        <f t="shared" si="14"/>
        <v>1.2674218053097333</v>
      </c>
      <c r="N159" s="120"/>
      <c r="O159" s="7">
        <f>-VLOOKUP(B159,[414]Sheet1!$E$1:$R$65536,14,0)</f>
        <v>0</v>
      </c>
      <c r="P159" s="124"/>
      <c r="Q159" s="135">
        <v>1.405</v>
      </c>
      <c r="R159" s="135">
        <v>230</v>
      </c>
      <c r="S159" s="70"/>
      <c r="T159" s="70"/>
    </row>
    <row r="160" spans="1:20" ht="28.8">
      <c r="A160" s="38">
        <v>158</v>
      </c>
      <c r="B160" s="56" t="s">
        <v>647</v>
      </c>
      <c r="C160" s="7" t="s">
        <v>648</v>
      </c>
      <c r="D160" s="3" t="s">
        <v>649</v>
      </c>
      <c r="E160" s="32" t="s">
        <v>198</v>
      </c>
      <c r="F160" s="100">
        <v>1.3754686725663701</v>
      </c>
      <c r="G160" s="97">
        <v>1.3754686725663701</v>
      </c>
      <c r="H160" s="43">
        <f t="shared" si="18"/>
        <v>1.2379218053097332</v>
      </c>
      <c r="I160" s="287"/>
      <c r="J160" s="79">
        <f>I159/100000/2</f>
        <v>2.9499999999999998E-2</v>
      </c>
      <c r="K160" s="260"/>
      <c r="L160" s="42">
        <f t="shared" si="13"/>
        <v>1.4049686725663701</v>
      </c>
      <c r="M160" s="43">
        <f t="shared" si="14"/>
        <v>1.2674218053097333</v>
      </c>
      <c r="N160" s="120"/>
      <c r="O160" s="7">
        <f>-VLOOKUP(B160,[414]Sheet1!$E$1:$R$65536,14,0)</f>
        <v>0</v>
      </c>
      <c r="P160" s="124"/>
      <c r="Q160" s="135">
        <v>1.405</v>
      </c>
      <c r="R160" s="135">
        <v>230</v>
      </c>
      <c r="S160" s="70"/>
      <c r="T160" s="70"/>
    </row>
    <row r="161" spans="1:20" ht="28.8">
      <c r="A161" s="38">
        <v>159</v>
      </c>
      <c r="B161" s="56" t="s">
        <v>650</v>
      </c>
      <c r="C161" s="7" t="s">
        <v>651</v>
      </c>
      <c r="D161" s="3" t="s">
        <v>652</v>
      </c>
      <c r="E161" s="32" t="s">
        <v>198</v>
      </c>
      <c r="F161" s="101">
        <v>1.5710776353982301</v>
      </c>
      <c r="G161" s="97">
        <v>1.5710776353982301</v>
      </c>
      <c r="H161" s="43">
        <f t="shared" si="18"/>
        <v>1.4139698718584071</v>
      </c>
      <c r="I161" s="118">
        <v>4850</v>
      </c>
      <c r="J161" s="79">
        <f t="shared" si="19"/>
        <v>4.8500000000000001E-2</v>
      </c>
      <c r="K161" s="119" t="s">
        <v>594</v>
      </c>
      <c r="L161" s="42">
        <f t="shared" si="13"/>
        <v>1.6195776353982301</v>
      </c>
      <c r="M161" s="43">
        <f t="shared" si="14"/>
        <v>1.462469871858407</v>
      </c>
      <c r="N161" s="120"/>
      <c r="O161" s="7">
        <f>-VLOOKUP(B161,[414]Sheet1!$E$1:$R$65536,14,0)</f>
        <v>324</v>
      </c>
      <c r="P161" s="70"/>
      <c r="Q161" s="81">
        <v>1.62</v>
      </c>
      <c r="R161" s="81">
        <v>230</v>
      </c>
      <c r="S161" s="70"/>
      <c r="T161" s="70"/>
    </row>
    <row r="162" spans="1:20" ht="28.8">
      <c r="A162" s="38">
        <v>160</v>
      </c>
      <c r="B162" s="56" t="s">
        <v>653</v>
      </c>
      <c r="C162" s="7" t="s">
        <v>654</v>
      </c>
      <c r="D162" s="203" t="s">
        <v>655</v>
      </c>
      <c r="E162" s="32" t="s">
        <v>198</v>
      </c>
      <c r="F162" s="101">
        <v>0.38463902654867299</v>
      </c>
      <c r="G162" s="97">
        <v>0.38463902654867299</v>
      </c>
      <c r="H162" s="43">
        <f t="shared" si="18"/>
        <v>0.34617512389380573</v>
      </c>
      <c r="I162" s="118">
        <v>4200</v>
      </c>
      <c r="J162" s="79">
        <f t="shared" si="19"/>
        <v>4.2000000000000003E-2</v>
      </c>
      <c r="K162" s="119" t="s">
        <v>594</v>
      </c>
      <c r="L162" s="42">
        <f t="shared" si="13"/>
        <v>0.42663902654867297</v>
      </c>
      <c r="M162" s="43">
        <f t="shared" si="14"/>
        <v>0.38817512389380571</v>
      </c>
      <c r="N162" s="120"/>
      <c r="O162" s="7">
        <f>-VLOOKUP(B162,[414]Sheet1!$E$1:$R$65536,14,0)</f>
        <v>263</v>
      </c>
      <c r="P162" s="70"/>
      <c r="Q162" s="81">
        <v>0.42699999999999999</v>
      </c>
      <c r="R162" s="81">
        <v>230</v>
      </c>
      <c r="S162" s="70"/>
      <c r="T162" s="70"/>
    </row>
    <row r="163" spans="1:20" ht="28.8">
      <c r="A163" s="38">
        <v>161</v>
      </c>
      <c r="B163" s="56" t="s">
        <v>656</v>
      </c>
      <c r="C163" s="7" t="s">
        <v>657</v>
      </c>
      <c r="D163" s="3" t="s">
        <v>658</v>
      </c>
      <c r="E163" s="32" t="s">
        <v>198</v>
      </c>
      <c r="F163" s="101">
        <v>0.709172654867257</v>
      </c>
      <c r="G163" s="97">
        <v>0.709172654867257</v>
      </c>
      <c r="H163" s="43">
        <f t="shared" si="18"/>
        <v>0.63825538938053128</v>
      </c>
      <c r="I163" s="118">
        <v>4200</v>
      </c>
      <c r="J163" s="79">
        <f t="shared" si="19"/>
        <v>4.2000000000000003E-2</v>
      </c>
      <c r="K163" s="119" t="s">
        <v>594</v>
      </c>
      <c r="L163" s="42">
        <f t="shared" si="13"/>
        <v>0.75117265486725704</v>
      </c>
      <c r="M163" s="43">
        <f t="shared" si="14"/>
        <v>0.68025538938053132</v>
      </c>
      <c r="N163" s="120"/>
      <c r="O163" s="7">
        <f>-VLOOKUP(B163,[414]Sheet1!$E$1:$R$65536,14,0)</f>
        <v>210</v>
      </c>
      <c r="P163" s="70"/>
      <c r="Q163" s="81">
        <v>0.751</v>
      </c>
      <c r="R163" s="81">
        <v>230</v>
      </c>
      <c r="S163" s="70"/>
      <c r="T163" s="70"/>
    </row>
    <row r="164" spans="1:20" ht="28.8">
      <c r="A164" s="38">
        <v>162</v>
      </c>
      <c r="B164" s="56" t="s">
        <v>659</v>
      </c>
      <c r="C164" s="7" t="s">
        <v>660</v>
      </c>
      <c r="D164" s="3" t="s">
        <v>661</v>
      </c>
      <c r="E164" s="32" t="s">
        <v>198</v>
      </c>
      <c r="F164" s="101">
        <v>0.31271515752212398</v>
      </c>
      <c r="G164" s="97">
        <v>0.31271515752212398</v>
      </c>
      <c r="H164" s="43">
        <f t="shared" si="18"/>
        <v>0.2814436417699116</v>
      </c>
      <c r="I164" s="118">
        <v>3700</v>
      </c>
      <c r="J164" s="79">
        <f t="shared" si="19"/>
        <v>3.6999999999999998E-2</v>
      </c>
      <c r="K164" s="119" t="s">
        <v>594</v>
      </c>
      <c r="L164" s="42">
        <f t="shared" si="13"/>
        <v>0.34971515752212395</v>
      </c>
      <c r="M164" s="43">
        <f t="shared" si="14"/>
        <v>0.31844364176991158</v>
      </c>
      <c r="N164" s="120"/>
      <c r="O164" s="7">
        <f>-VLOOKUP(B164,[414]Sheet1!$E$1:$R$65536,14,0)</f>
        <v>263</v>
      </c>
      <c r="P164" s="70"/>
      <c r="Q164" s="81">
        <v>0.35</v>
      </c>
      <c r="R164" s="81">
        <v>230</v>
      </c>
      <c r="S164" s="70"/>
      <c r="T164" s="70"/>
    </row>
    <row r="165" spans="1:20" ht="28.8">
      <c r="A165" s="38">
        <v>163</v>
      </c>
      <c r="B165" s="56" t="s">
        <v>662</v>
      </c>
      <c r="C165" s="7" t="s">
        <v>663</v>
      </c>
      <c r="D165" s="3" t="s">
        <v>664</v>
      </c>
      <c r="E165" s="32" t="s">
        <v>198</v>
      </c>
      <c r="F165" s="101">
        <v>1.5330159292035399</v>
      </c>
      <c r="G165" s="97">
        <v>1.5330159292035399</v>
      </c>
      <c r="H165" s="43">
        <f t="shared" si="18"/>
        <v>1.3797143362831858</v>
      </c>
      <c r="I165" s="287">
        <v>5900</v>
      </c>
      <c r="J165" s="79">
        <f t="shared" si="19"/>
        <v>5.8999999999999997E-2</v>
      </c>
      <c r="K165" s="260" t="s">
        <v>594</v>
      </c>
      <c r="L165" s="42">
        <f t="shared" si="13"/>
        <v>1.5920159292035398</v>
      </c>
      <c r="M165" s="43">
        <f t="shared" si="14"/>
        <v>1.4387143362831858</v>
      </c>
      <c r="N165" s="120"/>
      <c r="O165" s="7">
        <f>-VLOOKUP(B165,[414]Sheet1!$E$1:$R$65536,14,0)</f>
        <v>327</v>
      </c>
      <c r="P165" s="70"/>
      <c r="Q165" s="81">
        <v>1.5920000000000001</v>
      </c>
      <c r="R165" s="81">
        <v>230</v>
      </c>
      <c r="S165" s="70"/>
      <c r="T165" s="70"/>
    </row>
    <row r="166" spans="1:20" ht="28.8">
      <c r="A166" s="38">
        <v>164</v>
      </c>
      <c r="B166" s="56" t="s">
        <v>665</v>
      </c>
      <c r="C166" s="7" t="s">
        <v>666</v>
      </c>
      <c r="D166" s="3" t="s">
        <v>667</v>
      </c>
      <c r="E166" s="32" t="s">
        <v>198</v>
      </c>
      <c r="F166" s="101">
        <v>1.5329999999999999</v>
      </c>
      <c r="G166" s="97">
        <v>1.5329999999999999</v>
      </c>
      <c r="H166" s="43">
        <f t="shared" si="18"/>
        <v>1.3796999999999999</v>
      </c>
      <c r="I166" s="287"/>
      <c r="J166" s="79">
        <f>I165/100000</f>
        <v>5.8999999999999997E-2</v>
      </c>
      <c r="K166" s="260"/>
      <c r="L166" s="42">
        <f t="shared" si="13"/>
        <v>1.5919999999999999</v>
      </c>
      <c r="M166" s="43">
        <f t="shared" si="14"/>
        <v>1.4386999999999999</v>
      </c>
      <c r="N166" s="120"/>
      <c r="O166" s="7">
        <f>-VLOOKUP(B166,[414]Sheet1!$E$1:$R$65536,14,0)</f>
        <v>327</v>
      </c>
      <c r="P166" s="70"/>
      <c r="Q166" s="81">
        <v>1.5920000000000001</v>
      </c>
      <c r="R166" s="81">
        <v>230</v>
      </c>
      <c r="S166" s="70"/>
      <c r="T166" s="70"/>
    </row>
    <row r="167" spans="1:20" ht="28.8">
      <c r="A167" s="38">
        <v>165</v>
      </c>
      <c r="B167" s="56" t="s">
        <v>668</v>
      </c>
      <c r="C167" s="7" t="s">
        <v>669</v>
      </c>
      <c r="D167" s="3" t="s">
        <v>670</v>
      </c>
      <c r="E167" s="32" t="s">
        <v>198</v>
      </c>
      <c r="F167" s="101">
        <v>0.78023697345132703</v>
      </c>
      <c r="G167" s="97">
        <v>0.78023697345132703</v>
      </c>
      <c r="H167" s="43">
        <f t="shared" si="18"/>
        <v>0.70221327610619433</v>
      </c>
      <c r="I167" s="118">
        <v>4900</v>
      </c>
      <c r="J167" s="79">
        <f>I167/100000</f>
        <v>4.9000000000000002E-2</v>
      </c>
      <c r="K167" s="119" t="s">
        <v>594</v>
      </c>
      <c r="L167" s="42">
        <f t="shared" si="13"/>
        <v>0.82923697345132708</v>
      </c>
      <c r="M167" s="43">
        <f t="shared" si="14"/>
        <v>0.75121327610619437</v>
      </c>
      <c r="N167" s="120"/>
      <c r="O167" s="7">
        <f>-VLOOKUP(B167,[414]Sheet1!$E$1:$R$65536,14,0)</f>
        <v>162</v>
      </c>
      <c r="P167" s="70"/>
      <c r="Q167" s="81">
        <v>0.82899999999999996</v>
      </c>
      <c r="R167" s="81">
        <v>230</v>
      </c>
      <c r="S167" s="70"/>
      <c r="T167" s="70"/>
    </row>
    <row r="168" spans="1:20" ht="28.8">
      <c r="A168" s="38">
        <v>166</v>
      </c>
      <c r="B168" s="56" t="s">
        <v>671</v>
      </c>
      <c r="C168" s="7" t="s">
        <v>672</v>
      </c>
      <c r="D168" s="3" t="s">
        <v>673</v>
      </c>
      <c r="E168" s="32" t="s">
        <v>198</v>
      </c>
      <c r="F168" s="101">
        <v>0.63382793628318601</v>
      </c>
      <c r="G168" s="97">
        <v>0.63382793628318601</v>
      </c>
      <c r="H168" s="43">
        <f t="shared" si="18"/>
        <v>0.57044514265486745</v>
      </c>
      <c r="I168" s="118">
        <v>2530</v>
      </c>
      <c r="J168" s="79">
        <f>I168/100000</f>
        <v>2.53E-2</v>
      </c>
      <c r="K168" s="119" t="s">
        <v>594</v>
      </c>
      <c r="L168" s="42">
        <f t="shared" si="13"/>
        <v>0.659127936283186</v>
      </c>
      <c r="M168" s="43">
        <f t="shared" si="14"/>
        <v>0.59574514265486744</v>
      </c>
      <c r="N168" s="120"/>
      <c r="O168" s="7" t="e">
        <f>-VLOOKUP(B168,[414]Sheet1!$E$1:$R$65536,14,0)</f>
        <v>#N/A</v>
      </c>
      <c r="P168" s="70"/>
      <c r="Q168" s="81">
        <v>0.65900000000000003</v>
      </c>
      <c r="R168" s="81">
        <v>230</v>
      </c>
      <c r="S168" s="70"/>
      <c r="T168" s="70"/>
    </row>
    <row r="169" spans="1:20" ht="28.8">
      <c r="A169" s="38">
        <v>167</v>
      </c>
      <c r="B169" s="56" t="s">
        <v>107</v>
      </c>
      <c r="C169" s="62" t="s">
        <v>674</v>
      </c>
      <c r="D169" s="63" t="s">
        <v>675</v>
      </c>
      <c r="E169" s="32" t="s">
        <v>476</v>
      </c>
      <c r="F169" s="87">
        <v>3.02155</v>
      </c>
      <c r="G169" s="42">
        <v>2.9115000000000002</v>
      </c>
      <c r="H169" s="44">
        <f>VLOOKUP(B169,[415]汇总表!$B:$F,5,0)</f>
        <v>2.9154133299199998</v>
      </c>
      <c r="I169" s="67">
        <f>(F169-G169)*50000</f>
        <v>5502.4999999999882</v>
      </c>
      <c r="J169" s="79">
        <f t="shared" ref="J169:J173" si="20">I169/50000</f>
        <v>0.11004999999999976</v>
      </c>
      <c r="K169" s="119" t="s">
        <v>594</v>
      </c>
      <c r="L169" s="42">
        <f t="shared" si="13"/>
        <v>3.02155</v>
      </c>
      <c r="M169" s="43">
        <f t="shared" si="14"/>
        <v>3.0254633299199996</v>
      </c>
      <c r="N169" s="78" t="s">
        <v>676</v>
      </c>
      <c r="O169" s="7">
        <f>-VLOOKUP(B169,[414]Sheet1!$E$1:$R$65536,14,0)</f>
        <v>6170</v>
      </c>
      <c r="P169" s="70"/>
      <c r="Q169" s="80">
        <v>3.931</v>
      </c>
      <c r="R169" s="81">
        <v>230</v>
      </c>
      <c r="S169" s="70"/>
      <c r="T169" s="70"/>
    </row>
    <row r="170" spans="1:20" ht="25.05" customHeight="1">
      <c r="A170" s="38">
        <v>168</v>
      </c>
      <c r="B170" s="56" t="s">
        <v>107</v>
      </c>
      <c r="C170" s="62" t="s">
        <v>674</v>
      </c>
      <c r="D170" s="63" t="s">
        <v>677</v>
      </c>
      <c r="E170" s="32" t="s">
        <v>198</v>
      </c>
      <c r="F170" s="50">
        <v>3.7308748672566399</v>
      </c>
      <c r="G170" s="97">
        <v>3.7308748672566399</v>
      </c>
      <c r="H170" s="44">
        <f>VLOOKUP(B170,[415]汇总表!$B:$F,5,0)</f>
        <v>2.9154133299199998</v>
      </c>
      <c r="I170" s="118">
        <v>10000</v>
      </c>
      <c r="J170" s="79">
        <f t="shared" si="20"/>
        <v>0.2</v>
      </c>
      <c r="K170" s="119" t="s">
        <v>604</v>
      </c>
      <c r="L170" s="42">
        <f t="shared" si="13"/>
        <v>3.93087486725664</v>
      </c>
      <c r="M170" s="43">
        <f t="shared" si="14"/>
        <v>3.11541332992</v>
      </c>
      <c r="N170" s="125" t="s">
        <v>678</v>
      </c>
      <c r="O170" s="7">
        <f>-VLOOKUP(B170,[414]Sheet1!$E$1:$R$65536,14,0)</f>
        <v>6170</v>
      </c>
      <c r="P170" s="70"/>
      <c r="Q170" s="81">
        <v>3.931</v>
      </c>
      <c r="R170" s="81">
        <v>230</v>
      </c>
      <c r="S170" s="70"/>
      <c r="T170" s="70"/>
    </row>
    <row r="171" spans="1:20" ht="24">
      <c r="A171" s="38">
        <v>169</v>
      </c>
      <c r="B171" s="56" t="s">
        <v>131</v>
      </c>
      <c r="C171" s="62" t="s">
        <v>555</v>
      </c>
      <c r="D171" s="63" t="s">
        <v>679</v>
      </c>
      <c r="E171" s="32" t="s">
        <v>198</v>
      </c>
      <c r="F171" s="50">
        <v>0.503</v>
      </c>
      <c r="G171" s="97">
        <v>0.503</v>
      </c>
      <c r="H171" s="102">
        <f t="shared" ref="H171:H182" si="21">G171*0.9</f>
        <v>0.45269999999999999</v>
      </c>
      <c r="I171" s="118"/>
      <c r="J171" s="79"/>
      <c r="K171" s="119"/>
      <c r="L171" s="42">
        <f t="shared" si="13"/>
        <v>0.503</v>
      </c>
      <c r="M171" s="43">
        <f t="shared" si="14"/>
        <v>0.45269999999999999</v>
      </c>
      <c r="N171" s="125"/>
      <c r="O171" s="7">
        <f>-VLOOKUP(B171,[414]Sheet1!$E$1:$R$65536,14,0)</f>
        <v>4034</v>
      </c>
      <c r="P171" s="70"/>
      <c r="Q171" s="81">
        <v>0.503</v>
      </c>
      <c r="R171" s="81">
        <v>230</v>
      </c>
      <c r="S171" s="70"/>
      <c r="T171" s="70"/>
    </row>
    <row r="172" spans="1:20" ht="31.2">
      <c r="A172" s="38">
        <v>170</v>
      </c>
      <c r="B172" s="39" t="s">
        <v>680</v>
      </c>
      <c r="C172" s="40" t="s">
        <v>681</v>
      </c>
      <c r="D172" s="41"/>
      <c r="E172" s="33" t="s">
        <v>198</v>
      </c>
      <c r="F172" s="42"/>
      <c r="G172" s="42">
        <v>3.343</v>
      </c>
      <c r="H172" s="43">
        <f t="shared" si="21"/>
        <v>3.0087000000000002</v>
      </c>
      <c r="I172" s="67">
        <v>0</v>
      </c>
      <c r="J172" s="42">
        <v>0</v>
      </c>
      <c r="K172" s="68">
        <v>0</v>
      </c>
      <c r="L172" s="42">
        <f t="shared" si="13"/>
        <v>3.343</v>
      </c>
      <c r="M172" s="43">
        <f t="shared" si="14"/>
        <v>3.0087000000000002</v>
      </c>
      <c r="N172" s="69"/>
      <c r="O172" s="7">
        <f>-VLOOKUP(B172,[414]Sheet1!$E$1:$R$65536,14,0)</f>
        <v>526</v>
      </c>
      <c r="P172" s="70"/>
      <c r="Q172" s="81">
        <v>3.343</v>
      </c>
      <c r="R172" s="81">
        <v>230</v>
      </c>
      <c r="S172" s="70"/>
      <c r="T172" s="70"/>
    </row>
    <row r="173" spans="1:20" ht="46.8">
      <c r="A173" s="38">
        <v>171</v>
      </c>
      <c r="B173" s="39" t="s">
        <v>682</v>
      </c>
      <c r="C173" s="40" t="s">
        <v>683</v>
      </c>
      <c r="D173" s="41"/>
      <c r="E173" s="33" t="s">
        <v>198</v>
      </c>
      <c r="F173" s="42"/>
      <c r="G173" s="42">
        <v>3.5790000000000002</v>
      </c>
      <c r="H173" s="43">
        <f t="shared" si="21"/>
        <v>3.2211000000000003</v>
      </c>
      <c r="I173" s="67">
        <v>27500</v>
      </c>
      <c r="J173" s="67">
        <f t="shared" si="20"/>
        <v>0.55000000000000004</v>
      </c>
      <c r="K173" s="68" t="s">
        <v>684</v>
      </c>
      <c r="L173" s="42">
        <f t="shared" si="13"/>
        <v>4.1290000000000004</v>
      </c>
      <c r="M173" s="43">
        <f t="shared" si="14"/>
        <v>3.7711000000000006</v>
      </c>
      <c r="N173" s="69"/>
      <c r="O173" s="7">
        <f>-VLOOKUP(B173,[414]Sheet1!$E$1:$R$65536,14,0)</f>
        <v>526</v>
      </c>
      <c r="P173" s="70"/>
      <c r="Q173" s="81">
        <v>4.1289999999999996</v>
      </c>
      <c r="R173" s="81">
        <v>230</v>
      </c>
      <c r="S173" s="70"/>
      <c r="T173" s="70"/>
    </row>
    <row r="174" spans="1:20" ht="31.2">
      <c r="A174" s="38">
        <v>172</v>
      </c>
      <c r="B174" s="39" t="s">
        <v>685</v>
      </c>
      <c r="C174" s="40" t="s">
        <v>686</v>
      </c>
      <c r="D174" s="41"/>
      <c r="E174" s="33" t="s">
        <v>198</v>
      </c>
      <c r="F174" s="42"/>
      <c r="G174" s="42">
        <f>3.3583-0.1327</f>
        <v>3.2256</v>
      </c>
      <c r="H174" s="43">
        <f t="shared" si="21"/>
        <v>2.9030400000000003</v>
      </c>
      <c r="I174" s="305">
        <v>6000</v>
      </c>
      <c r="J174" s="42">
        <f>I174/2/50000</f>
        <v>0.06</v>
      </c>
      <c r="K174" s="301" t="s">
        <v>687</v>
      </c>
      <c r="L174" s="42">
        <f t="shared" si="13"/>
        <v>3.2856000000000001</v>
      </c>
      <c r="M174" s="43">
        <f t="shared" si="14"/>
        <v>2.9630400000000003</v>
      </c>
      <c r="N174" s="69"/>
      <c r="O174" s="7">
        <f>-VLOOKUP(B174,[414]Sheet1!$E$1:$R$65536,14,0)</f>
        <v>4846</v>
      </c>
      <c r="P174" s="70"/>
      <c r="Q174" s="81">
        <v>3.2856000000000001</v>
      </c>
      <c r="R174" s="81">
        <v>230</v>
      </c>
      <c r="S174" s="70"/>
      <c r="T174" s="70"/>
    </row>
    <row r="175" spans="1:20" ht="31.2">
      <c r="A175" s="38">
        <v>173</v>
      </c>
      <c r="B175" s="39" t="s">
        <v>688</v>
      </c>
      <c r="C175" s="40" t="s">
        <v>689</v>
      </c>
      <c r="D175" s="41"/>
      <c r="E175" s="33" t="s">
        <v>198</v>
      </c>
      <c r="F175" s="42"/>
      <c r="G175" s="42">
        <f>3.3583-0.1327</f>
        <v>3.2256</v>
      </c>
      <c r="H175" s="43">
        <f t="shared" si="21"/>
        <v>2.9030400000000003</v>
      </c>
      <c r="I175" s="305"/>
      <c r="J175" s="42">
        <f>I174/2/50000</f>
        <v>0.06</v>
      </c>
      <c r="K175" s="301"/>
      <c r="L175" s="42">
        <f t="shared" si="13"/>
        <v>3.2856000000000001</v>
      </c>
      <c r="M175" s="43">
        <f t="shared" si="14"/>
        <v>2.9630400000000003</v>
      </c>
      <c r="N175" s="69"/>
      <c r="O175" s="7">
        <f>-VLOOKUP(B175,[414]Sheet1!$E$1:$R$65536,14,0)</f>
        <v>5683</v>
      </c>
      <c r="P175" s="70"/>
      <c r="Q175" s="81">
        <v>3.2856000000000001</v>
      </c>
      <c r="R175" s="81">
        <v>230</v>
      </c>
      <c r="S175" s="70"/>
      <c r="T175" s="70"/>
    </row>
    <row r="176" spans="1:20" ht="15.6">
      <c r="A176" s="38">
        <v>174</v>
      </c>
      <c r="B176" s="39" t="s">
        <v>690</v>
      </c>
      <c r="C176" s="40" t="s">
        <v>691</v>
      </c>
      <c r="D176" s="41"/>
      <c r="E176" s="33" t="s">
        <v>198</v>
      </c>
      <c r="F176" s="42"/>
      <c r="G176" s="42">
        <v>0.3</v>
      </c>
      <c r="H176" s="43">
        <f t="shared" si="21"/>
        <v>0.27</v>
      </c>
      <c r="I176" s="67">
        <v>0</v>
      </c>
      <c r="J176" s="42">
        <v>0</v>
      </c>
      <c r="K176" s="42">
        <v>0</v>
      </c>
      <c r="L176" s="42">
        <f t="shared" si="13"/>
        <v>0.3</v>
      </c>
      <c r="M176" s="43">
        <f t="shared" si="14"/>
        <v>0.27</v>
      </c>
      <c r="N176" s="69"/>
      <c r="O176" s="7" t="e">
        <f>-VLOOKUP(B176,[414]Sheet1!$E$1:$R$65536,14,0)</f>
        <v>#N/A</v>
      </c>
      <c r="P176" s="70"/>
      <c r="Q176" s="81">
        <v>0.3</v>
      </c>
      <c r="R176" s="81">
        <v>230</v>
      </c>
      <c r="S176" s="70"/>
      <c r="T176" s="70"/>
    </row>
    <row r="177" spans="1:20" ht="15.6">
      <c r="A177" s="38">
        <v>175</v>
      </c>
      <c r="B177" s="103" t="s">
        <v>692</v>
      </c>
      <c r="C177" s="104" t="s">
        <v>121</v>
      </c>
      <c r="D177" s="41"/>
      <c r="E177" s="33" t="s">
        <v>198</v>
      </c>
      <c r="F177" s="42" t="s">
        <v>693</v>
      </c>
      <c r="G177" s="105">
        <v>0.41</v>
      </c>
      <c r="H177" s="43">
        <f t="shared" si="21"/>
        <v>0.36899999999999999</v>
      </c>
      <c r="I177" s="67" t="s">
        <v>693</v>
      </c>
      <c r="J177" s="42" t="s">
        <v>693</v>
      </c>
      <c r="K177" s="42" t="s">
        <v>693</v>
      </c>
      <c r="L177" s="42">
        <f>G177</f>
        <v>0.41</v>
      </c>
      <c r="M177" s="43">
        <f>H177</f>
        <v>0.36899999999999999</v>
      </c>
      <c r="N177" s="69"/>
      <c r="O177" s="7" t="e">
        <f>-VLOOKUP(B177,[414]Sheet1!$E$1:$R$65536,14,0)</f>
        <v>#N/A</v>
      </c>
      <c r="P177" s="70"/>
      <c r="Q177" s="81">
        <v>0.41</v>
      </c>
      <c r="R177" s="81">
        <v>230</v>
      </c>
      <c r="S177" s="70"/>
      <c r="T177" s="70"/>
    </row>
    <row r="178" spans="1:20" ht="34.950000000000003" customHeight="1">
      <c r="A178" s="38">
        <v>176</v>
      </c>
      <c r="B178" s="56" t="s">
        <v>128</v>
      </c>
      <c r="C178" s="46" t="s">
        <v>694</v>
      </c>
      <c r="D178" s="47"/>
      <c r="E178" s="32" t="s">
        <v>198</v>
      </c>
      <c r="F178" s="47"/>
      <c r="G178" s="49">
        <v>7.4640000000000004</v>
      </c>
      <c r="H178" s="45">
        <f t="shared" si="21"/>
        <v>6.7176000000000009</v>
      </c>
      <c r="I178" s="71">
        <v>6000</v>
      </c>
      <c r="J178" s="72">
        <f t="shared" ref="J178:J184" si="22">I178/50000</f>
        <v>0.12</v>
      </c>
      <c r="K178" s="73" t="s">
        <v>695</v>
      </c>
      <c r="L178" s="42">
        <f t="shared" ref="L178:L184" si="23">G178+J178</f>
        <v>7.5840000000000005</v>
      </c>
      <c r="M178" s="43">
        <f t="shared" ref="M178:M204" si="24">H178+J178</f>
        <v>6.837600000000001</v>
      </c>
      <c r="N178" s="126" t="s">
        <v>696</v>
      </c>
      <c r="O178" s="7">
        <f>-VLOOKUP(B178,[414]Sheet1!$E$1:$R$65536,14,0)</f>
        <v>700</v>
      </c>
      <c r="P178" s="70"/>
      <c r="Q178" s="81">
        <v>7.5839999999999996</v>
      </c>
      <c r="R178" s="81">
        <v>230</v>
      </c>
      <c r="S178" s="70"/>
      <c r="T178" s="70"/>
    </row>
    <row r="179" spans="1:20" ht="34.950000000000003" customHeight="1">
      <c r="A179" s="38">
        <v>177</v>
      </c>
      <c r="B179" s="56" t="s">
        <v>129</v>
      </c>
      <c r="C179" s="46" t="s">
        <v>130</v>
      </c>
      <c r="D179" s="47"/>
      <c r="E179" s="32" t="s">
        <v>198</v>
      </c>
      <c r="F179" s="47"/>
      <c r="G179" s="49">
        <v>7.4640000000000004</v>
      </c>
      <c r="H179" s="45">
        <f t="shared" si="21"/>
        <v>6.7176000000000009</v>
      </c>
      <c r="I179" s="71">
        <v>4500</v>
      </c>
      <c r="J179" s="72">
        <f t="shared" si="22"/>
        <v>0.09</v>
      </c>
      <c r="K179" s="73" t="s">
        <v>697</v>
      </c>
      <c r="L179" s="42">
        <f t="shared" si="23"/>
        <v>7.5540000000000003</v>
      </c>
      <c r="M179" s="43">
        <f t="shared" si="24"/>
        <v>6.8076000000000008</v>
      </c>
      <c r="N179" s="126" t="s">
        <v>698</v>
      </c>
      <c r="O179" s="7">
        <f>-VLOOKUP(B179,[414]Sheet1!$E$1:$R$65536,14,0)</f>
        <v>1018</v>
      </c>
      <c r="P179" s="70"/>
      <c r="Q179" s="81">
        <v>7.5540000000000003</v>
      </c>
      <c r="R179" s="81">
        <v>230</v>
      </c>
      <c r="S179" s="70"/>
      <c r="T179" s="70"/>
    </row>
    <row r="180" spans="1:20" ht="28.8">
      <c r="A180" s="38">
        <v>178</v>
      </c>
      <c r="B180" s="56" t="s">
        <v>699</v>
      </c>
      <c r="C180" s="46" t="s">
        <v>700</v>
      </c>
      <c r="D180" s="47"/>
      <c r="E180" s="32" t="s">
        <v>198</v>
      </c>
      <c r="F180" s="47"/>
      <c r="G180" s="49">
        <v>3.742</v>
      </c>
      <c r="H180" s="43">
        <f t="shared" si="21"/>
        <v>3.3677999999999999</v>
      </c>
      <c r="I180" s="306">
        <v>23300</v>
      </c>
      <c r="J180" s="72">
        <f>I180/50000/2</f>
        <v>0.23300000000000001</v>
      </c>
      <c r="K180" s="302" t="s">
        <v>701</v>
      </c>
      <c r="L180" s="42">
        <f t="shared" si="23"/>
        <v>3.9750000000000001</v>
      </c>
      <c r="M180" s="43">
        <f t="shared" si="24"/>
        <v>3.6008</v>
      </c>
      <c r="N180" s="126"/>
      <c r="O180" s="7">
        <f>-VLOOKUP(B180,[414]Sheet1!$E$1:$R$65536,14,0)</f>
        <v>0</v>
      </c>
      <c r="P180" s="70"/>
      <c r="Q180" s="81">
        <v>3.9750000000000001</v>
      </c>
      <c r="R180" s="81">
        <v>230</v>
      </c>
      <c r="S180" s="70"/>
      <c r="T180" s="70"/>
    </row>
    <row r="181" spans="1:20" ht="28.8">
      <c r="A181" s="38">
        <v>179</v>
      </c>
      <c r="B181" s="56" t="s">
        <v>702</v>
      </c>
      <c r="C181" s="46" t="s">
        <v>703</v>
      </c>
      <c r="D181" s="47"/>
      <c r="E181" s="32" t="s">
        <v>198</v>
      </c>
      <c r="F181" s="47"/>
      <c r="G181" s="49">
        <v>3.1669999999999998</v>
      </c>
      <c r="H181" s="43">
        <f t="shared" si="21"/>
        <v>2.8502999999999998</v>
      </c>
      <c r="I181" s="307"/>
      <c r="J181" s="72">
        <f>I180/50000/2</f>
        <v>0.23300000000000001</v>
      </c>
      <c r="K181" s="303"/>
      <c r="L181" s="42">
        <f t="shared" si="23"/>
        <v>3.4</v>
      </c>
      <c r="M181" s="43">
        <f t="shared" si="24"/>
        <v>3.0832999999999999</v>
      </c>
      <c r="N181" s="126"/>
      <c r="O181" s="7">
        <f>-VLOOKUP(B181,[414]Sheet1!$E$1:$R$65536,14,0)</f>
        <v>0</v>
      </c>
      <c r="P181" s="70"/>
      <c r="Q181" s="81">
        <v>3.4</v>
      </c>
      <c r="R181" s="81">
        <v>230</v>
      </c>
      <c r="S181" s="70"/>
      <c r="T181" s="70"/>
    </row>
    <row r="182" spans="1:20" ht="43.2">
      <c r="A182" s="38">
        <v>180</v>
      </c>
      <c r="B182" s="56" t="s">
        <v>132</v>
      </c>
      <c r="C182" s="46" t="s">
        <v>704</v>
      </c>
      <c r="D182" s="47" t="s">
        <v>705</v>
      </c>
      <c r="E182" s="32" t="s">
        <v>198</v>
      </c>
      <c r="F182" s="48">
        <v>3.4070796460177002</v>
      </c>
      <c r="G182" s="49">
        <v>3.4070796460177002</v>
      </c>
      <c r="H182" s="45">
        <f t="shared" si="21"/>
        <v>3.0663716814159301</v>
      </c>
      <c r="I182" s="71">
        <v>6000</v>
      </c>
      <c r="J182" s="72">
        <f t="shared" si="22"/>
        <v>0.12</v>
      </c>
      <c r="K182" s="73" t="s">
        <v>706</v>
      </c>
      <c r="L182" s="42">
        <f t="shared" si="23"/>
        <v>3.5270796460177003</v>
      </c>
      <c r="M182" s="43">
        <f t="shared" si="24"/>
        <v>3.1863716814159302</v>
      </c>
      <c r="N182" s="74"/>
      <c r="O182" s="7">
        <f>-VLOOKUP(B182,[414]Sheet1!$E$1:$R$65536,14,0)</f>
        <v>5585</v>
      </c>
      <c r="P182" s="70"/>
      <c r="Q182" s="90">
        <v>3.5270796460176999</v>
      </c>
      <c r="R182" s="81">
        <v>230</v>
      </c>
      <c r="S182" s="70"/>
      <c r="T182" s="70"/>
    </row>
    <row r="183" spans="1:20" ht="43.2">
      <c r="A183" s="38">
        <v>181</v>
      </c>
      <c r="B183" s="56" t="s">
        <v>104</v>
      </c>
      <c r="C183" s="46" t="s">
        <v>707</v>
      </c>
      <c r="D183" s="47" t="s">
        <v>708</v>
      </c>
      <c r="E183" s="32" t="s">
        <v>198</v>
      </c>
      <c r="F183" s="48">
        <v>2.92229224137931</v>
      </c>
      <c r="G183" s="49">
        <v>2.92229224137931</v>
      </c>
      <c r="H183" s="44">
        <f>VLOOKUP(B183,[415]汇总表!$B:$F,5,0)</f>
        <v>2.6840241416800001</v>
      </c>
      <c r="I183" s="71">
        <v>6000</v>
      </c>
      <c r="J183" s="72">
        <f t="shared" si="22"/>
        <v>0.12</v>
      </c>
      <c r="K183" s="73" t="s">
        <v>709</v>
      </c>
      <c r="L183" s="42">
        <f t="shared" si="23"/>
        <v>3.0422922413793101</v>
      </c>
      <c r="M183" s="43">
        <f t="shared" si="24"/>
        <v>2.8040241416800002</v>
      </c>
      <c r="N183" s="74"/>
      <c r="O183" s="7">
        <f>-VLOOKUP(B183,[414]Sheet1!$E$1:$R$65536,14,0)</f>
        <v>4858</v>
      </c>
      <c r="P183" s="70"/>
      <c r="Q183" s="90">
        <v>3.0422922413793101</v>
      </c>
      <c r="R183" s="81">
        <v>230</v>
      </c>
      <c r="S183" s="70"/>
      <c r="T183" s="70"/>
    </row>
    <row r="184" spans="1:20" ht="115.2">
      <c r="A184" s="106">
        <v>182</v>
      </c>
      <c r="B184" s="107" t="s">
        <v>710</v>
      </c>
      <c r="C184" s="108" t="s">
        <v>711</v>
      </c>
      <c r="D184" s="109" t="s">
        <v>712</v>
      </c>
      <c r="E184" s="110" t="s">
        <v>198</v>
      </c>
      <c r="F184" s="109">
        <f>3.3508-0.1327</f>
        <v>3.2181000000000002</v>
      </c>
      <c r="G184" s="111">
        <f>Q184-0.12</f>
        <v>3.2307999999999999</v>
      </c>
      <c r="H184" s="44">
        <f t="shared" ref="H184:H204" si="25">G184*0.9</f>
        <v>2.9077199999999999</v>
      </c>
      <c r="I184" s="127">
        <v>6000</v>
      </c>
      <c r="J184" s="128">
        <f t="shared" si="22"/>
        <v>0.12</v>
      </c>
      <c r="K184" s="129" t="s">
        <v>713</v>
      </c>
      <c r="L184" s="130">
        <f t="shared" si="23"/>
        <v>3.3508</v>
      </c>
      <c r="M184" s="44">
        <f t="shared" si="24"/>
        <v>3.02772</v>
      </c>
      <c r="N184" s="131" t="s">
        <v>714</v>
      </c>
      <c r="O184" s="7" t="e">
        <f>-VLOOKUP(B184,[414]Sheet1!$E$1:$R$65536,14,0)</f>
        <v>#N/A</v>
      </c>
      <c r="P184" s="132"/>
      <c r="Q184" s="136">
        <v>3.3508</v>
      </c>
      <c r="R184" s="81">
        <v>230</v>
      </c>
      <c r="S184" s="70" t="s">
        <v>715</v>
      </c>
      <c r="T184" s="70"/>
    </row>
    <row r="185" spans="1:20" ht="28.8">
      <c r="A185" s="204" t="s">
        <v>716</v>
      </c>
      <c r="B185" s="56" t="s">
        <v>122</v>
      </c>
      <c r="C185" s="113" t="s">
        <v>410</v>
      </c>
      <c r="D185" s="47" t="s">
        <v>411</v>
      </c>
      <c r="E185" s="32" t="s">
        <v>198</v>
      </c>
      <c r="F185" s="47">
        <f>2.0779-6635/50000</f>
        <v>1.9452</v>
      </c>
      <c r="G185" s="49">
        <f>2.0779-6635/50000</f>
        <v>1.9452</v>
      </c>
      <c r="H185" s="43">
        <f t="shared" si="25"/>
        <v>1.75068</v>
      </c>
      <c r="I185" s="118">
        <v>6635</v>
      </c>
      <c r="J185" s="79">
        <v>0</v>
      </c>
      <c r="K185" s="73" t="s">
        <v>717</v>
      </c>
      <c r="L185" s="133" t="s">
        <v>718</v>
      </c>
      <c r="M185" s="43">
        <f t="shared" si="24"/>
        <v>1.75068</v>
      </c>
      <c r="N185" s="120"/>
      <c r="O185" s="7">
        <f>-VLOOKUP(B185,[414]Sheet1!$E$1:$R$65536,14,0)</f>
        <v>2760</v>
      </c>
      <c r="P185" s="70"/>
      <c r="Q185" s="80">
        <v>2.0779200000000002</v>
      </c>
      <c r="R185" s="81">
        <v>230</v>
      </c>
      <c r="S185" s="70"/>
      <c r="T185" s="70"/>
    </row>
    <row r="186" spans="1:20" ht="43.2">
      <c r="A186" s="204" t="s">
        <v>719</v>
      </c>
      <c r="B186" s="56" t="s">
        <v>720</v>
      </c>
      <c r="C186" s="46" t="s">
        <v>721</v>
      </c>
      <c r="D186" s="47" t="s">
        <v>722</v>
      </c>
      <c r="E186" s="32" t="s">
        <v>198</v>
      </c>
      <c r="F186" s="47">
        <v>0.27076923076923098</v>
      </c>
      <c r="G186" s="49">
        <v>0.27076923076923098</v>
      </c>
      <c r="H186" s="43">
        <f t="shared" si="25"/>
        <v>0.2436923076923079</v>
      </c>
      <c r="I186" s="118">
        <v>4500</v>
      </c>
      <c r="J186" s="79">
        <v>0</v>
      </c>
      <c r="K186" s="73" t="s">
        <v>723</v>
      </c>
      <c r="L186" s="133" t="s">
        <v>718</v>
      </c>
      <c r="M186" s="43">
        <f t="shared" si="24"/>
        <v>0.2436923076923079</v>
      </c>
      <c r="N186" s="126"/>
      <c r="O186" s="7">
        <f>-VLOOKUP(B186,[414]Sheet1!$E$1:$R$65536,14,0)</f>
        <v>5502</v>
      </c>
      <c r="P186" s="70"/>
      <c r="Q186" s="80">
        <v>0.26264999999999999</v>
      </c>
      <c r="R186" s="81">
        <v>230</v>
      </c>
      <c r="S186" s="70"/>
      <c r="T186" s="70"/>
    </row>
    <row r="187" spans="1:20" ht="43.2">
      <c r="A187" s="204" t="s">
        <v>724</v>
      </c>
      <c r="B187" s="56" t="s">
        <v>725</v>
      </c>
      <c r="C187" s="46" t="s">
        <v>121</v>
      </c>
      <c r="D187" s="47" t="s">
        <v>726</v>
      </c>
      <c r="E187" s="32" t="s">
        <v>198</v>
      </c>
      <c r="F187" s="47">
        <v>0.31030000000000002</v>
      </c>
      <c r="G187" s="49">
        <v>0.20899999999999999</v>
      </c>
      <c r="H187" s="43">
        <f t="shared" si="25"/>
        <v>0.18809999999999999</v>
      </c>
      <c r="I187" s="118">
        <v>1500</v>
      </c>
      <c r="J187" s="79">
        <v>0</v>
      </c>
      <c r="K187" s="73" t="s">
        <v>727</v>
      </c>
      <c r="L187" s="133" t="s">
        <v>718</v>
      </c>
      <c r="M187" s="43">
        <f t="shared" si="24"/>
        <v>0.18809999999999999</v>
      </c>
      <c r="N187" s="74" t="s">
        <v>728</v>
      </c>
      <c r="O187" s="7">
        <f>-VLOOKUP(B187,[414]Sheet1!$E$1:$R$65536,14,0)</f>
        <v>0</v>
      </c>
      <c r="P187" s="70"/>
      <c r="Q187" s="81" t="s">
        <v>214</v>
      </c>
      <c r="R187" s="81">
        <v>230</v>
      </c>
      <c r="S187" s="70"/>
      <c r="T187" s="70"/>
    </row>
    <row r="188" spans="1:20" ht="96" customHeight="1">
      <c r="A188" s="114">
        <v>183</v>
      </c>
      <c r="B188" s="107" t="s">
        <v>729</v>
      </c>
      <c r="C188" s="108" t="s">
        <v>730</v>
      </c>
      <c r="D188" s="109" t="s">
        <v>731</v>
      </c>
      <c r="E188" s="110" t="s">
        <v>198</v>
      </c>
      <c r="F188" s="109">
        <f>3.3508-6635/50000</f>
        <v>3.2181000000000002</v>
      </c>
      <c r="G188" s="111">
        <f>Q188-0.12</f>
        <v>3.2307999999999999</v>
      </c>
      <c r="H188" s="43">
        <f t="shared" si="25"/>
        <v>2.9077199999999999</v>
      </c>
      <c r="I188" s="127">
        <v>0</v>
      </c>
      <c r="J188" s="128">
        <v>0</v>
      </c>
      <c r="K188" s="129" t="s">
        <v>732</v>
      </c>
      <c r="L188" s="134">
        <f>G188+J188</f>
        <v>3.2307999999999999</v>
      </c>
      <c r="M188" s="44">
        <f t="shared" si="24"/>
        <v>2.9077199999999999</v>
      </c>
      <c r="N188" s="131" t="s">
        <v>714</v>
      </c>
      <c r="O188" s="7">
        <f>-VLOOKUP(B188,[414]Sheet1!$E$1:$R$65536,14,0)</f>
        <v>2724</v>
      </c>
      <c r="P188" s="132"/>
      <c r="Q188" s="136">
        <v>3.3508</v>
      </c>
      <c r="R188" s="81">
        <v>230</v>
      </c>
      <c r="S188" s="70"/>
      <c r="T188" s="70"/>
    </row>
    <row r="189" spans="1:20" ht="28.8">
      <c r="A189" s="204" t="s">
        <v>733</v>
      </c>
      <c r="B189" s="56" t="s">
        <v>123</v>
      </c>
      <c r="C189" s="113" t="s">
        <v>415</v>
      </c>
      <c r="D189" s="47" t="s">
        <v>416</v>
      </c>
      <c r="E189" s="32" t="s">
        <v>198</v>
      </c>
      <c r="F189" s="47">
        <f>2.0779-6635/50000</f>
        <v>1.9452</v>
      </c>
      <c r="G189" s="49">
        <f>2.0779-6635/50000</f>
        <v>1.9452</v>
      </c>
      <c r="H189" s="43">
        <f t="shared" si="25"/>
        <v>1.75068</v>
      </c>
      <c r="I189" s="118">
        <v>6635</v>
      </c>
      <c r="J189" s="79">
        <v>0</v>
      </c>
      <c r="K189" s="73" t="s">
        <v>734</v>
      </c>
      <c r="L189" s="133" t="s">
        <v>718</v>
      </c>
      <c r="M189" s="43">
        <f t="shared" si="24"/>
        <v>1.75068</v>
      </c>
      <c r="N189" s="120"/>
      <c r="O189" s="7">
        <f>-VLOOKUP(B189,[414]Sheet1!$E$1:$R$65536,14,0)</f>
        <v>2755</v>
      </c>
      <c r="P189" s="70"/>
      <c r="Q189" s="80">
        <v>2.0779200000000002</v>
      </c>
      <c r="R189" s="81">
        <v>230</v>
      </c>
      <c r="S189" s="70"/>
      <c r="T189" s="70"/>
    </row>
    <row r="190" spans="1:20" ht="43.2">
      <c r="A190" s="204" t="s">
        <v>735</v>
      </c>
      <c r="B190" s="56" t="s">
        <v>720</v>
      </c>
      <c r="C190" s="46" t="s">
        <v>721</v>
      </c>
      <c r="D190" s="47" t="s">
        <v>722</v>
      </c>
      <c r="E190" s="32" t="s">
        <v>198</v>
      </c>
      <c r="F190" s="47">
        <v>0.27076923076923098</v>
      </c>
      <c r="G190" s="49">
        <v>0.27076923076923098</v>
      </c>
      <c r="H190" s="43">
        <f t="shared" si="25"/>
        <v>0.2436923076923079</v>
      </c>
      <c r="I190" s="118">
        <v>4500</v>
      </c>
      <c r="J190" s="79">
        <v>0</v>
      </c>
      <c r="K190" s="73" t="s">
        <v>723</v>
      </c>
      <c r="L190" s="133" t="s">
        <v>718</v>
      </c>
      <c r="M190" s="43">
        <f t="shared" si="24"/>
        <v>0.2436923076923079</v>
      </c>
      <c r="N190" s="126"/>
      <c r="O190" s="7">
        <f>-VLOOKUP(B190,[414]Sheet1!$E$1:$R$65536,14,0)</f>
        <v>5502</v>
      </c>
      <c r="P190" s="70"/>
      <c r="Q190" s="80">
        <v>0.26264999999999999</v>
      </c>
      <c r="R190" s="81">
        <v>230</v>
      </c>
      <c r="S190" s="70"/>
      <c r="T190" s="70"/>
    </row>
    <row r="191" spans="1:20" ht="43.2">
      <c r="A191" s="204" t="s">
        <v>736</v>
      </c>
      <c r="B191" s="56" t="s">
        <v>725</v>
      </c>
      <c r="C191" s="46" t="s">
        <v>121</v>
      </c>
      <c r="D191" s="47" t="s">
        <v>726</v>
      </c>
      <c r="E191" s="32" t="s">
        <v>198</v>
      </c>
      <c r="F191" s="47">
        <v>0.31030000000000002</v>
      </c>
      <c r="G191" s="49">
        <v>0.20899999999999999</v>
      </c>
      <c r="H191" s="43">
        <f t="shared" si="25"/>
        <v>0.18809999999999999</v>
      </c>
      <c r="I191" s="118">
        <v>1500</v>
      </c>
      <c r="J191" s="79">
        <v>0</v>
      </c>
      <c r="K191" s="73" t="s">
        <v>727</v>
      </c>
      <c r="L191" s="133" t="s">
        <v>718</v>
      </c>
      <c r="M191" s="43">
        <f t="shared" si="24"/>
        <v>0.18809999999999999</v>
      </c>
      <c r="N191" s="74" t="s">
        <v>728</v>
      </c>
      <c r="O191" s="7">
        <f>-VLOOKUP(B191,[414]Sheet1!$E$1:$R$65536,14,0)</f>
        <v>0</v>
      </c>
      <c r="P191" s="70"/>
      <c r="Q191" s="81" t="s">
        <v>214</v>
      </c>
      <c r="R191" s="81">
        <v>230</v>
      </c>
      <c r="S191" s="70"/>
      <c r="T191" s="70"/>
    </row>
    <row r="192" spans="1:20" ht="49.95" customHeight="1">
      <c r="A192" s="114">
        <v>184</v>
      </c>
      <c r="B192" s="107" t="s">
        <v>737</v>
      </c>
      <c r="C192" s="108" t="s">
        <v>738</v>
      </c>
      <c r="D192" s="109" t="s">
        <v>739</v>
      </c>
      <c r="E192" s="110" t="s">
        <v>198</v>
      </c>
      <c r="F192" s="109">
        <f>4.1599-0.1327</f>
        <v>4.0272000000000006</v>
      </c>
      <c r="G192" s="111">
        <f>4.1599-J192</f>
        <v>4.0459000000000005</v>
      </c>
      <c r="H192" s="43">
        <f t="shared" si="25"/>
        <v>3.6413100000000007</v>
      </c>
      <c r="I192" s="127">
        <v>5700</v>
      </c>
      <c r="J192" s="128">
        <f>I192/50000</f>
        <v>0.114</v>
      </c>
      <c r="K192" s="129" t="s">
        <v>740</v>
      </c>
      <c r="L192" s="130">
        <f>G192+J192</f>
        <v>4.1599000000000004</v>
      </c>
      <c r="M192" s="44">
        <f t="shared" si="24"/>
        <v>3.7553100000000006</v>
      </c>
      <c r="N192" s="131" t="s">
        <v>741</v>
      </c>
      <c r="O192" s="7">
        <f>-VLOOKUP(B192,[414]Sheet1!$E$1:$R$65536,14,0)</f>
        <v>2723</v>
      </c>
      <c r="P192" s="132"/>
      <c r="Q192" s="136">
        <v>4.1599000000000004</v>
      </c>
      <c r="R192" s="81">
        <v>230</v>
      </c>
      <c r="S192" s="70"/>
      <c r="T192" s="70"/>
    </row>
    <row r="193" spans="1:20" ht="28.8">
      <c r="A193" s="204" t="s">
        <v>742</v>
      </c>
      <c r="B193" s="56" t="s">
        <v>412</v>
      </c>
      <c r="C193" s="113" t="s">
        <v>413</v>
      </c>
      <c r="D193" s="63" t="s">
        <v>414</v>
      </c>
      <c r="E193" s="32" t="s">
        <v>198</v>
      </c>
      <c r="F193" s="47">
        <f>3.3583-0.1327</f>
        <v>3.2256</v>
      </c>
      <c r="G193" s="49">
        <f>3.3583-0.1327</f>
        <v>3.2256</v>
      </c>
      <c r="H193" s="43">
        <f t="shared" si="25"/>
        <v>2.9030400000000003</v>
      </c>
      <c r="I193" s="118">
        <v>6635</v>
      </c>
      <c r="J193" s="79">
        <v>0</v>
      </c>
      <c r="K193" s="73" t="s">
        <v>734</v>
      </c>
      <c r="L193" s="133" t="s">
        <v>718</v>
      </c>
      <c r="M193" s="43">
        <f t="shared" si="24"/>
        <v>2.9030400000000003</v>
      </c>
      <c r="N193" s="120"/>
      <c r="O193" s="7">
        <f>-VLOOKUP(B193,[414]Sheet1!$E$1:$R$65536,14,0)</f>
        <v>0</v>
      </c>
      <c r="P193" s="70"/>
      <c r="Q193" s="80">
        <v>3.35832</v>
      </c>
      <c r="R193" s="81">
        <v>230</v>
      </c>
      <c r="S193" s="70"/>
      <c r="T193" s="70"/>
    </row>
    <row r="194" spans="1:20" ht="43.2">
      <c r="A194" s="204" t="s">
        <v>743</v>
      </c>
      <c r="B194" s="56" t="s">
        <v>744</v>
      </c>
      <c r="C194" s="46" t="s">
        <v>745</v>
      </c>
      <c r="D194" s="47" t="s">
        <v>746</v>
      </c>
      <c r="E194" s="32" t="s">
        <v>198</v>
      </c>
      <c r="F194" s="47">
        <v>0.20307692307692299</v>
      </c>
      <c r="G194" s="49">
        <v>0.17399999999999999</v>
      </c>
      <c r="H194" s="43">
        <f t="shared" si="25"/>
        <v>0.15659999999999999</v>
      </c>
      <c r="I194" s="118">
        <v>4500</v>
      </c>
      <c r="J194" s="79">
        <v>0</v>
      </c>
      <c r="K194" s="73" t="s">
        <v>723</v>
      </c>
      <c r="L194" s="133" t="s">
        <v>718</v>
      </c>
      <c r="M194" s="43">
        <f t="shared" si="24"/>
        <v>0.15659999999999999</v>
      </c>
      <c r="N194" s="126"/>
      <c r="O194" s="7">
        <f>-VLOOKUP(B194,[414]Sheet1!$E$1:$R$65536,14,0)</f>
        <v>4844</v>
      </c>
      <c r="P194" s="70"/>
      <c r="Q194" s="80">
        <v>0.19700000000000001</v>
      </c>
      <c r="R194" s="81">
        <v>230</v>
      </c>
      <c r="S194" s="70"/>
      <c r="T194" s="70"/>
    </row>
    <row r="195" spans="1:20" ht="43.2">
      <c r="A195" s="204" t="s">
        <v>747</v>
      </c>
      <c r="B195" s="56" t="s">
        <v>748</v>
      </c>
      <c r="C195" s="46" t="s">
        <v>749</v>
      </c>
      <c r="D195" s="47" t="s">
        <v>750</v>
      </c>
      <c r="E195" s="32" t="s">
        <v>198</v>
      </c>
      <c r="F195" s="47">
        <v>9.8492307692308101E-2</v>
      </c>
      <c r="G195" s="49">
        <v>9.8492307692308101E-2</v>
      </c>
      <c r="H195" s="43">
        <f t="shared" si="25"/>
        <v>8.8643076923077296E-2</v>
      </c>
      <c r="I195" s="118">
        <v>1200</v>
      </c>
      <c r="J195" s="79">
        <v>0</v>
      </c>
      <c r="K195" s="73" t="s">
        <v>751</v>
      </c>
      <c r="L195" s="133" t="s">
        <v>718</v>
      </c>
      <c r="M195" s="43">
        <f t="shared" si="24"/>
        <v>8.8643076923077296E-2</v>
      </c>
      <c r="N195" s="74" t="s">
        <v>728</v>
      </c>
      <c r="O195" s="7">
        <f>-VLOOKUP(B195,[414]Sheet1!$E$1:$R$65536,14,0)</f>
        <v>10527</v>
      </c>
      <c r="P195" s="70"/>
      <c r="Q195" s="80">
        <v>9.8500000000000004E-2</v>
      </c>
      <c r="R195" s="81">
        <v>230</v>
      </c>
      <c r="S195" s="70"/>
      <c r="T195" s="70"/>
    </row>
    <row r="196" spans="1:20" ht="63" customHeight="1">
      <c r="A196" s="114">
        <v>185</v>
      </c>
      <c r="B196" s="107" t="s">
        <v>752</v>
      </c>
      <c r="C196" s="108" t="s">
        <v>753</v>
      </c>
      <c r="D196" s="109" t="s">
        <v>754</v>
      </c>
      <c r="E196" s="110" t="s">
        <v>198</v>
      </c>
      <c r="F196" s="109">
        <f>4.1599-0.1327</f>
        <v>4.0272000000000006</v>
      </c>
      <c r="G196" s="111">
        <f>4.1599-J196</f>
        <v>4.0699000000000005</v>
      </c>
      <c r="H196" s="43">
        <f t="shared" si="25"/>
        <v>3.6629100000000006</v>
      </c>
      <c r="I196" s="127">
        <v>4500</v>
      </c>
      <c r="J196" s="128">
        <f>I196/50000</f>
        <v>0.09</v>
      </c>
      <c r="K196" s="129" t="s">
        <v>755</v>
      </c>
      <c r="L196" s="134">
        <f>G196+J196</f>
        <v>4.1599000000000004</v>
      </c>
      <c r="M196" s="44">
        <f t="shared" si="24"/>
        <v>3.7529100000000004</v>
      </c>
      <c r="N196" s="131" t="s">
        <v>741</v>
      </c>
      <c r="O196" s="7">
        <f>-VLOOKUP(B196,[414]Sheet1!$E$1:$R$65536,14,0)</f>
        <v>2722</v>
      </c>
      <c r="P196" s="132"/>
      <c r="Q196" s="136">
        <v>4.1599000000000004</v>
      </c>
      <c r="R196" s="81">
        <v>230</v>
      </c>
      <c r="S196" s="70"/>
      <c r="T196" s="70"/>
    </row>
    <row r="197" spans="1:20" ht="28.8">
      <c r="A197" s="204" t="s">
        <v>756</v>
      </c>
      <c r="B197" s="56" t="s">
        <v>124</v>
      </c>
      <c r="C197" s="113" t="s">
        <v>417</v>
      </c>
      <c r="D197" s="63" t="s">
        <v>418</v>
      </c>
      <c r="E197" s="32" t="s">
        <v>198</v>
      </c>
      <c r="F197" s="47">
        <f>3.3583-0.1327</f>
        <v>3.2256</v>
      </c>
      <c r="G197" s="49">
        <f>3.3583-0.1327</f>
        <v>3.2256</v>
      </c>
      <c r="H197" s="43">
        <f t="shared" si="25"/>
        <v>2.9030400000000003</v>
      </c>
      <c r="I197" s="118">
        <v>6635</v>
      </c>
      <c r="J197" s="79">
        <v>0</v>
      </c>
      <c r="K197" s="73" t="s">
        <v>734</v>
      </c>
      <c r="L197" s="133" t="s">
        <v>718</v>
      </c>
      <c r="M197" s="43">
        <f t="shared" si="24"/>
        <v>2.9030400000000003</v>
      </c>
      <c r="N197" s="120"/>
      <c r="O197" s="7">
        <f>-VLOOKUP(B197,[414]Sheet1!$E$1:$R$65536,14,0)</f>
        <v>535</v>
      </c>
      <c r="P197" s="70"/>
      <c r="Q197" s="80">
        <v>3.35832</v>
      </c>
      <c r="R197" s="81">
        <v>230</v>
      </c>
      <c r="S197" s="70"/>
      <c r="T197" s="70"/>
    </row>
    <row r="198" spans="1:20" ht="43.2">
      <c r="A198" s="204" t="s">
        <v>757</v>
      </c>
      <c r="B198" s="56" t="s">
        <v>758</v>
      </c>
      <c r="C198" s="46" t="s">
        <v>759</v>
      </c>
      <c r="D198" s="47" t="s">
        <v>760</v>
      </c>
      <c r="E198" s="32" t="s">
        <v>198</v>
      </c>
      <c r="F198" s="47">
        <v>0.20307692307692299</v>
      </c>
      <c r="G198" s="49">
        <v>0.17399999999999999</v>
      </c>
      <c r="H198" s="43">
        <f t="shared" si="25"/>
        <v>0.15659999999999999</v>
      </c>
      <c r="I198" s="118">
        <v>4500</v>
      </c>
      <c r="J198" s="79">
        <v>0</v>
      </c>
      <c r="K198" s="73" t="s">
        <v>723</v>
      </c>
      <c r="L198" s="133" t="s">
        <v>718</v>
      </c>
      <c r="M198" s="43">
        <f t="shared" si="24"/>
        <v>0.15659999999999999</v>
      </c>
      <c r="N198" s="126"/>
      <c r="O198" s="7">
        <f>-VLOOKUP(B198,[414]Sheet1!$E$1:$R$65536,14,0)</f>
        <v>5683</v>
      </c>
      <c r="P198" s="70"/>
      <c r="Q198" s="80" t="s">
        <v>214</v>
      </c>
      <c r="R198" s="81">
        <v>230</v>
      </c>
      <c r="S198" s="70"/>
      <c r="T198" s="70"/>
    </row>
    <row r="199" spans="1:20" ht="28.8">
      <c r="A199" s="204" t="s">
        <v>761</v>
      </c>
      <c r="B199" s="56" t="s">
        <v>748</v>
      </c>
      <c r="C199" s="46" t="s">
        <v>749</v>
      </c>
      <c r="D199" s="47" t="s">
        <v>750</v>
      </c>
      <c r="E199" s="32" t="s">
        <v>198</v>
      </c>
      <c r="F199" s="47">
        <v>9.8492307692308101E-2</v>
      </c>
      <c r="G199" s="49">
        <v>9.8492307692308101E-2</v>
      </c>
      <c r="H199" s="43">
        <f t="shared" si="25"/>
        <v>8.8643076923077296E-2</v>
      </c>
      <c r="I199" s="118">
        <v>1200</v>
      </c>
      <c r="J199" s="79">
        <v>0</v>
      </c>
      <c r="K199" s="73" t="s">
        <v>762</v>
      </c>
      <c r="L199" s="133" t="s">
        <v>718</v>
      </c>
      <c r="M199" s="43">
        <f t="shared" si="24"/>
        <v>8.8643076923077296E-2</v>
      </c>
      <c r="N199" s="74" t="s">
        <v>728</v>
      </c>
      <c r="O199" s="7">
        <f>-VLOOKUP(B199,[414]Sheet1!$E$1:$R$65536,14,0)</f>
        <v>10527</v>
      </c>
      <c r="P199" s="70"/>
      <c r="Q199" s="80">
        <v>9.8500000000000004E-2</v>
      </c>
      <c r="R199" s="81">
        <v>230</v>
      </c>
      <c r="S199" s="70"/>
      <c r="T199" s="70"/>
    </row>
    <row r="200" spans="1:20" ht="15.6">
      <c r="A200" s="112">
        <v>186</v>
      </c>
      <c r="B200" s="56" t="s">
        <v>763</v>
      </c>
      <c r="C200" s="113" t="s">
        <v>764</v>
      </c>
      <c r="D200" s="47"/>
      <c r="E200" s="32" t="s">
        <v>198</v>
      </c>
      <c r="F200" s="47" t="s">
        <v>765</v>
      </c>
      <c r="G200" s="49">
        <v>4.1219999999999999</v>
      </c>
      <c r="H200" s="43">
        <f t="shared" si="25"/>
        <v>3.7098</v>
      </c>
      <c r="I200" s="118">
        <v>0</v>
      </c>
      <c r="J200" s="118">
        <v>0</v>
      </c>
      <c r="K200" s="118" t="s">
        <v>765</v>
      </c>
      <c r="L200" s="48">
        <f t="shared" ref="L200:L204" si="26">G200</f>
        <v>4.1219999999999999</v>
      </c>
      <c r="M200" s="43">
        <f t="shared" si="24"/>
        <v>3.7098</v>
      </c>
      <c r="N200" s="126" t="s">
        <v>765</v>
      </c>
      <c r="O200" s="7" t="e">
        <f>-VLOOKUP(B200,[414]Sheet1!$E$1:$R$65536,14,0)</f>
        <v>#N/A</v>
      </c>
      <c r="P200" s="70"/>
      <c r="Q200" s="80">
        <v>5</v>
      </c>
      <c r="R200" s="81">
        <v>230</v>
      </c>
      <c r="S200" s="70"/>
      <c r="T200" s="70"/>
    </row>
    <row r="201" spans="1:20" ht="28.8">
      <c r="A201" s="112">
        <v>187</v>
      </c>
      <c r="B201" s="56" t="s">
        <v>766</v>
      </c>
      <c r="C201" s="113" t="s">
        <v>767</v>
      </c>
      <c r="D201" s="47"/>
      <c r="E201" s="32" t="s">
        <v>198</v>
      </c>
      <c r="F201" s="47"/>
      <c r="G201" s="49">
        <v>1.4</v>
      </c>
      <c r="H201" s="43">
        <f t="shared" si="25"/>
        <v>1.26</v>
      </c>
      <c r="I201" s="118">
        <v>0</v>
      </c>
      <c r="J201" s="118">
        <v>0</v>
      </c>
      <c r="K201" s="118" t="s">
        <v>624</v>
      </c>
      <c r="L201" s="48">
        <f t="shared" si="26"/>
        <v>1.4</v>
      </c>
      <c r="M201" s="43">
        <f t="shared" si="24"/>
        <v>1.26</v>
      </c>
      <c r="N201" s="126"/>
      <c r="O201" s="7">
        <f>-VLOOKUP(B201,[414]Sheet1!$E$1:$R$65536,14,0)</f>
        <v>61</v>
      </c>
      <c r="P201" s="70"/>
      <c r="Q201" s="80">
        <v>1.4</v>
      </c>
      <c r="R201" s="81">
        <v>230</v>
      </c>
      <c r="S201" s="70"/>
      <c r="T201" s="70"/>
    </row>
    <row r="202" spans="1:20" ht="28.8">
      <c r="A202" s="112">
        <v>188</v>
      </c>
      <c r="B202" s="56" t="s">
        <v>768</v>
      </c>
      <c r="C202" s="113" t="s">
        <v>133</v>
      </c>
      <c r="D202" s="47"/>
      <c r="E202" s="32" t="s">
        <v>198</v>
      </c>
      <c r="F202" s="47"/>
      <c r="G202" s="49">
        <v>3.1</v>
      </c>
      <c r="H202" s="43">
        <f t="shared" si="25"/>
        <v>2.79</v>
      </c>
      <c r="I202" s="118">
        <v>0</v>
      </c>
      <c r="J202" s="118">
        <v>0</v>
      </c>
      <c r="K202" s="118" t="s">
        <v>624</v>
      </c>
      <c r="L202" s="48">
        <f t="shared" si="26"/>
        <v>3.1</v>
      </c>
      <c r="M202" s="43">
        <f t="shared" si="24"/>
        <v>2.79</v>
      </c>
      <c r="N202" s="126"/>
      <c r="O202" s="7">
        <f>-VLOOKUP(B202,[414]Sheet1!$E$1:$R$65536,14,0)</f>
        <v>414</v>
      </c>
      <c r="P202" s="70"/>
      <c r="Q202" s="80">
        <v>3.1</v>
      </c>
      <c r="R202" s="81">
        <v>230</v>
      </c>
      <c r="S202" s="70"/>
      <c r="T202" s="70"/>
    </row>
    <row r="203" spans="1:20" ht="28.8">
      <c r="A203" s="112">
        <v>189</v>
      </c>
      <c r="B203" s="56" t="s">
        <v>769</v>
      </c>
      <c r="C203" s="113" t="s">
        <v>770</v>
      </c>
      <c r="D203" s="47"/>
      <c r="E203" s="32" t="s">
        <v>198</v>
      </c>
      <c r="F203" s="47"/>
      <c r="G203" s="49">
        <v>4.5</v>
      </c>
      <c r="H203" s="43">
        <f t="shared" si="25"/>
        <v>4.05</v>
      </c>
      <c r="I203" s="118">
        <v>0</v>
      </c>
      <c r="J203" s="118">
        <v>0</v>
      </c>
      <c r="K203" s="118" t="s">
        <v>624</v>
      </c>
      <c r="L203" s="48">
        <f t="shared" si="26"/>
        <v>4.5</v>
      </c>
      <c r="M203" s="43">
        <f t="shared" si="24"/>
        <v>4.05</v>
      </c>
      <c r="N203" s="126"/>
      <c r="O203" s="7" t="e">
        <f>-VLOOKUP(B203,[414]Sheet1!$E$1:$R$65536,14,0)</f>
        <v>#N/A</v>
      </c>
      <c r="P203" s="70"/>
      <c r="Q203" s="80">
        <v>4.5</v>
      </c>
      <c r="R203" s="81">
        <v>230</v>
      </c>
      <c r="S203" s="70"/>
      <c r="T203" s="70"/>
    </row>
    <row r="204" spans="1:20" ht="28.8">
      <c r="A204" s="112">
        <v>191</v>
      </c>
      <c r="B204" s="56" t="s">
        <v>771</v>
      </c>
      <c r="C204" s="113" t="s">
        <v>772</v>
      </c>
      <c r="D204" s="47"/>
      <c r="E204" s="32" t="s">
        <v>198</v>
      </c>
      <c r="F204" s="47"/>
      <c r="G204" s="49">
        <v>4.9000000000000004</v>
      </c>
      <c r="H204" s="43">
        <f t="shared" si="25"/>
        <v>4.41</v>
      </c>
      <c r="I204" s="118">
        <v>0</v>
      </c>
      <c r="J204" s="118">
        <v>0</v>
      </c>
      <c r="K204" s="118" t="s">
        <v>624</v>
      </c>
      <c r="L204" s="48">
        <f t="shared" si="26"/>
        <v>4.9000000000000004</v>
      </c>
      <c r="M204" s="43">
        <f t="shared" si="24"/>
        <v>4.41</v>
      </c>
      <c r="N204" s="126"/>
      <c r="O204" s="7">
        <f>-VLOOKUP(B204,[414]Sheet1!$E$1:$R$65536,14,0)</f>
        <v>0</v>
      </c>
      <c r="P204" s="70"/>
      <c r="Q204" s="80">
        <v>4.9000000000000004</v>
      </c>
      <c r="R204" s="81">
        <v>230</v>
      </c>
      <c r="S204" s="70"/>
      <c r="T204" s="70"/>
    </row>
  </sheetData>
  <autoFilter ref="A2:T204" xr:uid="{00000000-0009-0000-0000-000004000000}"/>
  <mergeCells count="21">
    <mergeCell ref="O1:O2"/>
    <mergeCell ref="Q1:Q2"/>
    <mergeCell ref="R1:R2"/>
    <mergeCell ref="K159:K160"/>
    <mergeCell ref="K165:K166"/>
    <mergeCell ref="K174:K175"/>
    <mergeCell ref="K180:K181"/>
    <mergeCell ref="N1:N2"/>
    <mergeCell ref="I143:I144"/>
    <mergeCell ref="I159:I160"/>
    <mergeCell ref="I165:I166"/>
    <mergeCell ref="I174:I175"/>
    <mergeCell ref="I180:I181"/>
    <mergeCell ref="G1:H1"/>
    <mergeCell ref="I1:K1"/>
    <mergeCell ref="L1:M1"/>
    <mergeCell ref="A1:A2"/>
    <mergeCell ref="B1:B2"/>
    <mergeCell ref="C1:C2"/>
    <mergeCell ref="D1:D2"/>
    <mergeCell ref="E1:E2"/>
  </mergeCells>
  <phoneticPr fontId="39" type="noConversion"/>
  <conditionalFormatting sqref="B1:B204">
    <cfRule type="duplicateValues" dxfId="34" priority="8"/>
  </conditionalFormatting>
  <conditionalFormatting sqref="B158:B168 B170">
    <cfRule type="duplicateValues" dxfId="33" priority="31"/>
  </conditionalFormatting>
  <conditionalFormatting sqref="B171">
    <cfRule type="duplicateValues" dxfId="32" priority="28"/>
  </conditionalFormatting>
  <conditionalFormatting sqref="D1:D2">
    <cfRule type="duplicateValues" dxfId="31" priority="36"/>
  </conditionalFormatting>
  <conditionalFormatting sqref="D14 D12">
    <cfRule type="duplicateValues" dxfId="30" priority="37"/>
  </conditionalFormatting>
  <conditionalFormatting sqref="D16">
    <cfRule type="duplicateValues" dxfId="29" priority="24"/>
  </conditionalFormatting>
  <conditionalFormatting sqref="D152:D154">
    <cfRule type="duplicateValues" dxfId="28" priority="34"/>
  </conditionalFormatting>
  <conditionalFormatting sqref="D155:D156">
    <cfRule type="duplicateValues" dxfId="27" priority="33"/>
  </conditionalFormatting>
  <conditionalFormatting sqref="D157">
    <cfRule type="duplicateValues" dxfId="26" priority="32"/>
  </conditionalFormatting>
  <conditionalFormatting sqref="D163:D168 D170 D142:D161">
    <cfRule type="duplicateValues" dxfId="25" priority="35"/>
  </conditionalFormatting>
  <conditionalFormatting sqref="D169 D17:D141">
    <cfRule type="duplicateValues" dxfId="24" priority="38"/>
  </conditionalFormatting>
  <conditionalFormatting sqref="D170">
    <cfRule type="duplicateValues" dxfId="23" priority="30"/>
  </conditionalFormatting>
  <conditionalFormatting sqref="D171">
    <cfRule type="duplicateValues" dxfId="22" priority="27"/>
    <cfRule type="duplicateValues" dxfId="21" priority="29"/>
  </conditionalFormatting>
  <conditionalFormatting sqref="D178 D180:D181">
    <cfRule type="duplicateValues" dxfId="20" priority="26"/>
  </conditionalFormatting>
  <conditionalFormatting sqref="D179">
    <cfRule type="duplicateValues" dxfId="19" priority="25"/>
  </conditionalFormatting>
  <conditionalFormatting sqref="D182:D183">
    <cfRule type="duplicateValues" dxfId="18" priority="23"/>
  </conditionalFormatting>
  <conditionalFormatting sqref="D184:D185">
    <cfRule type="duplicateValues" dxfId="17" priority="20"/>
  </conditionalFormatting>
  <conditionalFormatting sqref="D186">
    <cfRule type="duplicateValues" dxfId="16" priority="21"/>
  </conditionalFormatting>
  <conditionalFormatting sqref="D187">
    <cfRule type="duplicateValues" dxfId="15" priority="22"/>
  </conditionalFormatting>
  <conditionalFormatting sqref="D188:D189">
    <cfRule type="duplicateValues" dxfId="14" priority="19"/>
  </conditionalFormatting>
  <conditionalFormatting sqref="D190">
    <cfRule type="duplicateValues" dxfId="13" priority="18"/>
  </conditionalFormatting>
  <conditionalFormatting sqref="D191">
    <cfRule type="duplicateValues" dxfId="12" priority="17"/>
  </conditionalFormatting>
  <conditionalFormatting sqref="D192">
    <cfRule type="duplicateValues" dxfId="11" priority="16"/>
  </conditionalFormatting>
  <conditionalFormatting sqref="D193">
    <cfRule type="duplicateValues" dxfId="10" priority="13"/>
  </conditionalFormatting>
  <conditionalFormatting sqref="D194">
    <cfRule type="duplicateValues" dxfId="9" priority="15"/>
  </conditionalFormatting>
  <conditionalFormatting sqref="D195">
    <cfRule type="duplicateValues" dxfId="8" priority="14"/>
  </conditionalFormatting>
  <conditionalFormatting sqref="D196">
    <cfRule type="duplicateValues" dxfId="7" priority="12"/>
  </conditionalFormatting>
  <conditionalFormatting sqref="D197">
    <cfRule type="duplicateValues" dxfId="6" priority="9"/>
  </conditionalFormatting>
  <conditionalFormatting sqref="D198">
    <cfRule type="duplicateValues" dxfId="5" priority="11"/>
  </conditionalFormatting>
  <conditionalFormatting sqref="D199">
    <cfRule type="duplicateValues" dxfId="4" priority="10"/>
  </conditionalFormatting>
  <conditionalFormatting sqref="D200:D204">
    <cfRule type="duplicateValues" dxfId="3" priority="39"/>
  </conditionalFormatting>
  <conditionalFormatting sqref="Q44">
    <cfRule type="duplicateValues" dxfId="2" priority="3"/>
  </conditionalFormatting>
  <conditionalFormatting sqref="Q68">
    <cfRule type="duplicateValues" dxfId="1" priority="2"/>
  </conditionalFormatting>
  <conditionalFormatting sqref="Q141">
    <cfRule type="duplicateValues" dxfId="0" priority="1"/>
  </conditionalFormatting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311E-34FD-48E7-9EEF-EB41AE3DC1DA}">
  <dimension ref="A1:U10"/>
  <sheetViews>
    <sheetView zoomScale="70" zoomScaleNormal="70" workbookViewId="0">
      <pane xSplit="1" ySplit="2" topLeftCell="B3" activePane="bottomRight" state="frozen"/>
      <selection pane="topRight"/>
      <selection pane="bottomLeft"/>
      <selection pane="bottomRight" activeCell="O12" sqref="O12"/>
    </sheetView>
  </sheetViews>
  <sheetFormatPr defaultColWidth="10" defaultRowHeight="17.399999999999999"/>
  <cols>
    <col min="1" max="1" width="31.77734375" style="208" customWidth="1"/>
    <col min="2" max="9" width="10" style="208" customWidth="1"/>
    <col min="10" max="10" width="14.88671875" style="208" customWidth="1"/>
    <col min="11" max="228" width="10" style="208"/>
    <col min="229" max="229" width="28" style="208" customWidth="1"/>
    <col min="230" max="484" width="10" style="208"/>
    <col min="485" max="485" width="28" style="208" customWidth="1"/>
    <col min="486" max="740" width="10" style="208"/>
    <col min="741" max="741" width="28" style="208" customWidth="1"/>
    <col min="742" max="996" width="10" style="208"/>
    <col min="997" max="997" width="28" style="208" customWidth="1"/>
    <col min="998" max="1252" width="10" style="208"/>
    <col min="1253" max="1253" width="28" style="208" customWidth="1"/>
    <col min="1254" max="1508" width="10" style="208"/>
    <col min="1509" max="1509" width="28" style="208" customWidth="1"/>
    <col min="1510" max="1764" width="10" style="208"/>
    <col min="1765" max="1765" width="28" style="208" customWidth="1"/>
    <col min="1766" max="2020" width="10" style="208"/>
    <col min="2021" max="2021" width="28" style="208" customWidth="1"/>
    <col min="2022" max="2276" width="10" style="208"/>
    <col min="2277" max="2277" width="28" style="208" customWidth="1"/>
    <col min="2278" max="2532" width="10" style="208"/>
    <col min="2533" max="2533" width="28" style="208" customWidth="1"/>
    <col min="2534" max="2788" width="10" style="208"/>
    <col min="2789" max="2789" width="28" style="208" customWidth="1"/>
    <col min="2790" max="3044" width="10" style="208"/>
    <col min="3045" max="3045" width="28" style="208" customWidth="1"/>
    <col min="3046" max="3300" width="10" style="208"/>
    <col min="3301" max="3301" width="28" style="208" customWidth="1"/>
    <col min="3302" max="3556" width="10" style="208"/>
    <col min="3557" max="3557" width="28" style="208" customWidth="1"/>
    <col min="3558" max="3812" width="10" style="208"/>
    <col min="3813" max="3813" width="28" style="208" customWidth="1"/>
    <col min="3814" max="4068" width="10" style="208"/>
    <col min="4069" max="4069" width="28" style="208" customWidth="1"/>
    <col min="4070" max="4324" width="10" style="208"/>
    <col min="4325" max="4325" width="28" style="208" customWidth="1"/>
    <col min="4326" max="4580" width="10" style="208"/>
    <col min="4581" max="4581" width="28" style="208" customWidth="1"/>
    <col min="4582" max="4836" width="10" style="208"/>
    <col min="4837" max="4837" width="28" style="208" customWidth="1"/>
    <col min="4838" max="5092" width="10" style="208"/>
    <col min="5093" max="5093" width="28" style="208" customWidth="1"/>
    <col min="5094" max="5348" width="10" style="208"/>
    <col min="5349" max="5349" width="28" style="208" customWidth="1"/>
    <col min="5350" max="5604" width="10" style="208"/>
    <col min="5605" max="5605" width="28" style="208" customWidth="1"/>
    <col min="5606" max="5860" width="10" style="208"/>
    <col min="5861" max="5861" width="28" style="208" customWidth="1"/>
    <col min="5862" max="6116" width="10" style="208"/>
    <col min="6117" max="6117" width="28" style="208" customWidth="1"/>
    <col min="6118" max="6372" width="10" style="208"/>
    <col min="6373" max="6373" width="28" style="208" customWidth="1"/>
    <col min="6374" max="6628" width="10" style="208"/>
    <col min="6629" max="6629" width="28" style="208" customWidth="1"/>
    <col min="6630" max="6884" width="10" style="208"/>
    <col min="6885" max="6885" width="28" style="208" customWidth="1"/>
    <col min="6886" max="7140" width="10" style="208"/>
    <col min="7141" max="7141" width="28" style="208" customWidth="1"/>
    <col min="7142" max="7396" width="10" style="208"/>
    <col min="7397" max="7397" width="28" style="208" customWidth="1"/>
    <col min="7398" max="7652" width="10" style="208"/>
    <col min="7653" max="7653" width="28" style="208" customWidth="1"/>
    <col min="7654" max="7908" width="10" style="208"/>
    <col min="7909" max="7909" width="28" style="208" customWidth="1"/>
    <col min="7910" max="8164" width="10" style="208"/>
    <col min="8165" max="8165" width="28" style="208" customWidth="1"/>
    <col min="8166" max="8420" width="10" style="208"/>
    <col min="8421" max="8421" width="28" style="208" customWidth="1"/>
    <col min="8422" max="8676" width="10" style="208"/>
    <col min="8677" max="8677" width="28" style="208" customWidth="1"/>
    <col min="8678" max="8932" width="10" style="208"/>
    <col min="8933" max="8933" width="28" style="208" customWidth="1"/>
    <col min="8934" max="9188" width="10" style="208"/>
    <col min="9189" max="9189" width="28" style="208" customWidth="1"/>
    <col min="9190" max="9444" width="10" style="208"/>
    <col min="9445" max="9445" width="28" style="208" customWidth="1"/>
    <col min="9446" max="9700" width="10" style="208"/>
    <col min="9701" max="9701" width="28" style="208" customWidth="1"/>
    <col min="9702" max="9956" width="10" style="208"/>
    <col min="9957" max="9957" width="28" style="208" customWidth="1"/>
    <col min="9958" max="10212" width="10" style="208"/>
    <col min="10213" max="10213" width="28" style="208" customWidth="1"/>
    <col min="10214" max="10468" width="10" style="208"/>
    <col min="10469" max="10469" width="28" style="208" customWidth="1"/>
    <col min="10470" max="10724" width="10" style="208"/>
    <col min="10725" max="10725" width="28" style="208" customWidth="1"/>
    <col min="10726" max="10980" width="10" style="208"/>
    <col min="10981" max="10981" width="28" style="208" customWidth="1"/>
    <col min="10982" max="11236" width="10" style="208"/>
    <col min="11237" max="11237" width="28" style="208" customWidth="1"/>
    <col min="11238" max="11492" width="10" style="208"/>
    <col min="11493" max="11493" width="28" style="208" customWidth="1"/>
    <col min="11494" max="11748" width="10" style="208"/>
    <col min="11749" max="11749" width="28" style="208" customWidth="1"/>
    <col min="11750" max="12004" width="10" style="208"/>
    <col min="12005" max="12005" width="28" style="208" customWidth="1"/>
    <col min="12006" max="12260" width="10" style="208"/>
    <col min="12261" max="12261" width="28" style="208" customWidth="1"/>
    <col min="12262" max="12516" width="10" style="208"/>
    <col min="12517" max="12517" width="28" style="208" customWidth="1"/>
    <col min="12518" max="12772" width="10" style="208"/>
    <col min="12773" max="12773" width="28" style="208" customWidth="1"/>
    <col min="12774" max="13028" width="10" style="208"/>
    <col min="13029" max="13029" width="28" style="208" customWidth="1"/>
    <col min="13030" max="13284" width="10" style="208"/>
    <col min="13285" max="13285" width="28" style="208" customWidth="1"/>
    <col min="13286" max="13540" width="10" style="208"/>
    <col min="13541" max="13541" width="28" style="208" customWidth="1"/>
    <col min="13542" max="13796" width="10" style="208"/>
    <col min="13797" max="13797" width="28" style="208" customWidth="1"/>
    <col min="13798" max="14052" width="10" style="208"/>
    <col min="14053" max="14053" width="28" style="208" customWidth="1"/>
    <col min="14054" max="14308" width="10" style="208"/>
    <col min="14309" max="14309" width="28" style="208" customWidth="1"/>
    <col min="14310" max="14564" width="10" style="208"/>
    <col min="14565" max="14565" width="28" style="208" customWidth="1"/>
    <col min="14566" max="14820" width="10" style="208"/>
    <col min="14821" max="14821" width="28" style="208" customWidth="1"/>
    <col min="14822" max="15076" width="10" style="208"/>
    <col min="15077" max="15077" width="28" style="208" customWidth="1"/>
    <col min="15078" max="15332" width="10" style="208"/>
    <col min="15333" max="15333" width="28" style="208" customWidth="1"/>
    <col min="15334" max="15588" width="10" style="208"/>
    <col min="15589" max="15589" width="28" style="208" customWidth="1"/>
    <col min="15590" max="15844" width="10" style="208"/>
    <col min="15845" max="15845" width="28" style="208" customWidth="1"/>
    <col min="15846" max="16100" width="10" style="208"/>
    <col min="16101" max="16101" width="28" style="208" customWidth="1"/>
    <col min="16102" max="16384" width="10" style="208"/>
  </cols>
  <sheetData>
    <row r="1" spans="1:21" ht="24.9" customHeight="1" thickBot="1">
      <c r="A1" s="309" t="s">
        <v>832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21" s="211" customFormat="1" ht="20.100000000000001" customHeight="1" thickBot="1">
      <c r="A2" s="209" t="s">
        <v>833</v>
      </c>
      <c r="B2" s="310" t="s">
        <v>834</v>
      </c>
      <c r="C2" s="311"/>
      <c r="D2" s="311"/>
      <c r="E2" s="312"/>
      <c r="F2" s="310" t="s">
        <v>835</v>
      </c>
      <c r="G2" s="311"/>
      <c r="H2" s="311"/>
      <c r="I2" s="312"/>
      <c r="J2" s="210" t="s">
        <v>836</v>
      </c>
      <c r="O2" s="212"/>
      <c r="P2" s="213" t="s">
        <v>837</v>
      </c>
      <c r="Q2" s="213"/>
      <c r="R2" s="213"/>
      <c r="S2" s="213"/>
      <c r="T2" s="213"/>
      <c r="U2" s="214"/>
    </row>
    <row r="3" spans="1:21" s="211" customFormat="1" ht="20.100000000000001" customHeight="1">
      <c r="A3" s="215" t="s">
        <v>838</v>
      </c>
      <c r="B3" s="216">
        <v>4.9431303284138162</v>
      </c>
      <c r="C3" s="216">
        <v>4.9431303284138162</v>
      </c>
      <c r="D3" s="216">
        <v>4.9431303284138162</v>
      </c>
      <c r="E3" s="216">
        <v>4.9431303284138162</v>
      </c>
      <c r="F3" s="216">
        <v>4.9431303284138162</v>
      </c>
      <c r="G3" s="216">
        <v>4.9431303284138162</v>
      </c>
      <c r="H3" s="216">
        <v>4.9431303284138162</v>
      </c>
      <c r="I3" s="216">
        <v>4.9431303284138162</v>
      </c>
      <c r="J3" s="217">
        <f t="shared" ref="J3:J10" si="0">AVERAGE(B3:I3)</f>
        <v>4.9431303284138162</v>
      </c>
    </row>
    <row r="4" spans="1:21" s="211" customFormat="1" ht="20.100000000000001" customHeight="1">
      <c r="A4" s="215" t="s">
        <v>839</v>
      </c>
      <c r="B4" s="218">
        <v>4.6800573833408334</v>
      </c>
      <c r="C4" s="218">
        <v>4.6800573833408334</v>
      </c>
      <c r="D4" s="218">
        <v>4.6800573833408334</v>
      </c>
      <c r="E4" s="218">
        <v>4.6800573833408334</v>
      </c>
      <c r="F4" s="218">
        <v>4.857259580513702</v>
      </c>
      <c r="G4" s="218"/>
      <c r="H4" s="218"/>
      <c r="I4" s="218"/>
      <c r="J4" s="217">
        <f t="shared" si="0"/>
        <v>4.715497822775407</v>
      </c>
    </row>
    <row r="5" spans="1:21" s="211" customFormat="1" ht="20.100000000000001" customHeight="1">
      <c r="A5" s="219" t="s">
        <v>840</v>
      </c>
      <c r="B5" s="216">
        <v>4.5338860272390278</v>
      </c>
      <c r="C5" s="216">
        <v>4.5338860272390278</v>
      </c>
      <c r="D5" s="216">
        <v>4.5338860272390278</v>
      </c>
      <c r="E5" s="216">
        <v>4.5338860272390278</v>
      </c>
      <c r="F5" s="216">
        <v>4.5338860272390278</v>
      </c>
      <c r="G5" s="216">
        <v>4.5338860272390278</v>
      </c>
      <c r="H5" s="216">
        <v>4.5338860272390278</v>
      </c>
      <c r="I5" s="216">
        <v>4.5338860272390278</v>
      </c>
      <c r="J5" s="217">
        <f t="shared" si="0"/>
        <v>4.5338860272390278</v>
      </c>
    </row>
    <row r="6" spans="1:21" s="211" customFormat="1" ht="20.100000000000001" customHeight="1">
      <c r="A6" s="219" t="s">
        <v>841</v>
      </c>
      <c r="B6" s="218">
        <v>4.5078357793470474</v>
      </c>
      <c r="C6" s="218">
        <v>4.5078357793470474</v>
      </c>
      <c r="D6" s="218">
        <v>4.5078357793470474</v>
      </c>
      <c r="E6" s="218">
        <v>4.5078357793470474</v>
      </c>
      <c r="F6" s="218">
        <v>4.4202341576086948</v>
      </c>
      <c r="G6" s="218"/>
      <c r="H6" s="218"/>
      <c r="I6" s="218"/>
      <c r="J6" s="217">
        <f t="shared" si="0"/>
        <v>4.4903154549993776</v>
      </c>
    </row>
    <row r="7" spans="1:21" s="211" customFormat="1" ht="20.100000000000001" customHeight="1">
      <c r="A7" s="215" t="s">
        <v>842</v>
      </c>
      <c r="B7" s="216">
        <v>4.6509069715349822</v>
      </c>
      <c r="C7" s="216">
        <v>4.6509069715349822</v>
      </c>
      <c r="D7" s="216">
        <v>4.6509069715349822</v>
      </c>
      <c r="E7" s="216">
        <v>4.6509069715349822</v>
      </c>
      <c r="F7" s="216">
        <v>4.6509069715349822</v>
      </c>
      <c r="G7" s="216">
        <v>4.6509069715349822</v>
      </c>
      <c r="H7" s="216">
        <v>4.6509069715349822</v>
      </c>
      <c r="I7" s="216">
        <v>4.6509069715349822</v>
      </c>
      <c r="J7" s="217">
        <f t="shared" si="0"/>
        <v>4.6509069715349822</v>
      </c>
    </row>
    <row r="8" spans="1:21" s="211" customFormat="1" ht="20.100000000000001" customHeight="1">
      <c r="A8" s="215" t="s">
        <v>843</v>
      </c>
      <c r="B8" s="220">
        <v>4.6509069715349822</v>
      </c>
      <c r="C8" s="220">
        <v>4.6509069715349822</v>
      </c>
      <c r="D8" s="220">
        <v>4.6509069715349822</v>
      </c>
      <c r="E8" s="220">
        <v>4.6509069715349822</v>
      </c>
      <c r="F8" s="220">
        <v>4.6509069715349822</v>
      </c>
      <c r="G8" s="218"/>
      <c r="H8" s="218"/>
      <c r="I8" s="218"/>
      <c r="J8" s="217">
        <f t="shared" si="0"/>
        <v>4.6509069715349822</v>
      </c>
    </row>
    <row r="9" spans="1:21" s="211" customFormat="1" ht="20.100000000000001" customHeight="1">
      <c r="A9" s="215" t="s">
        <v>844</v>
      </c>
      <c r="B9" s="216">
        <v>4.5711125815866271</v>
      </c>
      <c r="C9" s="216">
        <v>4.5711125815866271</v>
      </c>
      <c r="D9" s="216">
        <v>4.5711125815866271</v>
      </c>
      <c r="E9" s="216">
        <v>4.5711125815866271</v>
      </c>
      <c r="F9" s="216">
        <v>4.5711125815866271</v>
      </c>
      <c r="G9" s="216">
        <v>4.5711125815866271</v>
      </c>
      <c r="H9" s="216">
        <v>4.5711125815866271</v>
      </c>
      <c r="I9" s="216">
        <v>4.5711125815866271</v>
      </c>
      <c r="J9" s="217">
        <f t="shared" si="0"/>
        <v>4.5711125815866263</v>
      </c>
    </row>
    <row r="10" spans="1:21" s="211" customFormat="1" ht="20.100000000000001" customHeight="1">
      <c r="A10" s="215" t="s">
        <v>845</v>
      </c>
      <c r="B10" s="220">
        <v>4.5711125815866271</v>
      </c>
      <c r="C10" s="220">
        <v>4.5711125815866271</v>
      </c>
      <c r="D10" s="220">
        <v>4.5711125815866271</v>
      </c>
      <c r="E10" s="220">
        <v>4.5711125815866271</v>
      </c>
      <c r="F10" s="220">
        <v>4.5711125815866271</v>
      </c>
      <c r="G10" s="218"/>
      <c r="H10" s="218"/>
      <c r="I10" s="218"/>
      <c r="J10" s="217">
        <f t="shared" si="0"/>
        <v>4.5711125815866271</v>
      </c>
    </row>
  </sheetData>
  <mergeCells count="3">
    <mergeCell ref="A1:J1"/>
    <mergeCell ref="B2:E2"/>
    <mergeCell ref="F2:I2"/>
  </mergeCells>
  <phoneticPr fontId="39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1"/>
  <sheetViews>
    <sheetView workbookViewId="0">
      <pane xSplit="8" ySplit="2" topLeftCell="I3" activePane="bottomRight" state="frozen"/>
      <selection pane="topRight"/>
      <selection pane="bottomLeft"/>
      <selection pane="bottomRight" activeCell="L14" sqref="L14"/>
    </sheetView>
  </sheetViews>
  <sheetFormatPr defaultColWidth="9" defaultRowHeight="14.4"/>
  <cols>
    <col min="2" max="2" width="11" customWidth="1"/>
    <col min="3" max="3" width="22.44140625" customWidth="1"/>
    <col min="4" max="4" width="25.44140625" customWidth="1"/>
    <col min="5" max="5" width="10.33203125" customWidth="1"/>
    <col min="7" max="7" width="4.77734375" customWidth="1"/>
    <col min="8" max="8" width="6" customWidth="1"/>
    <col min="13" max="13" width="30" customWidth="1"/>
  </cols>
  <sheetData>
    <row r="1" spans="1:13" ht="24">
      <c r="A1" s="313" t="s">
        <v>189</v>
      </c>
      <c r="B1" s="313" t="s">
        <v>773</v>
      </c>
      <c r="C1" s="313" t="s">
        <v>774</v>
      </c>
      <c r="D1" s="313" t="s">
        <v>774</v>
      </c>
      <c r="E1" s="313" t="s">
        <v>775</v>
      </c>
      <c r="F1" s="313" t="s">
        <v>776</v>
      </c>
      <c r="G1" s="315" t="s">
        <v>777</v>
      </c>
      <c r="H1" s="313" t="s">
        <v>778</v>
      </c>
      <c r="I1" s="313" t="s">
        <v>779</v>
      </c>
      <c r="J1" s="22" t="s">
        <v>780</v>
      </c>
      <c r="K1" s="23" t="s">
        <v>781</v>
      </c>
      <c r="L1" s="23"/>
      <c r="M1" s="23"/>
    </row>
    <row r="2" spans="1:13">
      <c r="A2" s="314"/>
      <c r="B2" s="314"/>
      <c r="C2" s="314"/>
      <c r="D2" s="314"/>
      <c r="E2" s="314"/>
      <c r="F2" s="314"/>
      <c r="G2" s="316"/>
      <c r="H2" s="314"/>
      <c r="I2" s="314"/>
      <c r="J2" s="22" t="s">
        <v>782</v>
      </c>
      <c r="K2" s="22" t="s">
        <v>783</v>
      </c>
      <c r="L2" s="10" t="s">
        <v>784</v>
      </c>
      <c r="M2" s="10" t="s">
        <v>785</v>
      </c>
    </row>
    <row r="3" spans="1:13" s="14" customFormat="1">
      <c r="A3" s="15" t="s">
        <v>786</v>
      </c>
      <c r="B3" s="15" t="s">
        <v>65</v>
      </c>
      <c r="C3" s="16" t="s">
        <v>787</v>
      </c>
      <c r="D3" s="15" t="s">
        <v>788</v>
      </c>
      <c r="E3" s="17" t="s">
        <v>789</v>
      </c>
      <c r="F3" s="16" t="s">
        <v>790</v>
      </c>
      <c r="G3" s="15" t="s">
        <v>791</v>
      </c>
      <c r="H3" s="15" t="s">
        <v>792</v>
      </c>
      <c r="I3" s="15" t="s">
        <v>793</v>
      </c>
      <c r="J3" s="24">
        <v>0.04</v>
      </c>
      <c r="K3" s="25">
        <v>0.04</v>
      </c>
      <c r="L3" s="25">
        <v>0</v>
      </c>
      <c r="M3" s="26" t="s">
        <v>794</v>
      </c>
    </row>
    <row r="4" spans="1:13">
      <c r="A4" s="18" t="s">
        <v>786</v>
      </c>
      <c r="B4" s="18" t="s">
        <v>100</v>
      </c>
      <c r="C4" s="19" t="s">
        <v>101</v>
      </c>
      <c r="D4" s="18"/>
      <c r="E4" s="20"/>
      <c r="F4" s="19" t="s">
        <v>790</v>
      </c>
      <c r="G4" s="18" t="s">
        <v>791</v>
      </c>
      <c r="H4" s="18" t="s">
        <v>792</v>
      </c>
      <c r="I4" s="18" t="s">
        <v>793</v>
      </c>
      <c r="J4" s="27">
        <v>0.53</v>
      </c>
      <c r="K4" s="28">
        <v>0.53</v>
      </c>
      <c r="L4" s="28">
        <v>0</v>
      </c>
      <c r="M4" s="29" t="s">
        <v>794</v>
      </c>
    </row>
    <row r="5" spans="1:13">
      <c r="A5" s="18" t="s">
        <v>786</v>
      </c>
      <c r="B5" s="18" t="s">
        <v>59</v>
      </c>
      <c r="C5" s="19" t="s">
        <v>60</v>
      </c>
      <c r="D5" s="18" t="s">
        <v>795</v>
      </c>
      <c r="E5" s="20"/>
      <c r="F5" s="19" t="s">
        <v>790</v>
      </c>
      <c r="G5" s="18" t="s">
        <v>791</v>
      </c>
      <c r="H5" s="18" t="s">
        <v>792</v>
      </c>
      <c r="I5" s="18" t="s">
        <v>793</v>
      </c>
      <c r="J5" s="27">
        <v>5.0449000000000002</v>
      </c>
      <c r="K5" s="28">
        <v>5.0449000000000002</v>
      </c>
      <c r="L5" s="28">
        <v>0</v>
      </c>
      <c r="M5" s="29" t="s">
        <v>794</v>
      </c>
    </row>
    <row r="6" spans="1:13">
      <c r="A6" s="18" t="s">
        <v>786</v>
      </c>
      <c r="B6" s="18" t="s">
        <v>80</v>
      </c>
      <c r="C6" s="19" t="s">
        <v>81</v>
      </c>
      <c r="D6" s="18" t="s">
        <v>796</v>
      </c>
      <c r="E6" s="21" t="s">
        <v>797</v>
      </c>
      <c r="F6" s="19" t="s">
        <v>790</v>
      </c>
      <c r="G6" s="18" t="s">
        <v>791</v>
      </c>
      <c r="H6" s="18" t="s">
        <v>792</v>
      </c>
      <c r="I6" s="18" t="s">
        <v>793</v>
      </c>
      <c r="J6" s="27">
        <v>8.31</v>
      </c>
      <c r="K6" s="28">
        <v>8.31</v>
      </c>
      <c r="L6" s="28">
        <v>0</v>
      </c>
      <c r="M6" s="29" t="s">
        <v>794</v>
      </c>
    </row>
    <row r="7" spans="1:13">
      <c r="A7" s="18" t="s">
        <v>786</v>
      </c>
      <c r="B7" s="18" t="s">
        <v>78</v>
      </c>
      <c r="C7" s="19" t="s">
        <v>79</v>
      </c>
      <c r="D7" s="18" t="s">
        <v>796</v>
      </c>
      <c r="E7" s="21" t="s">
        <v>797</v>
      </c>
      <c r="F7" s="19" t="s">
        <v>790</v>
      </c>
      <c r="G7" s="18" t="s">
        <v>791</v>
      </c>
      <c r="H7" s="18" t="s">
        <v>792</v>
      </c>
      <c r="I7" s="18" t="s">
        <v>793</v>
      </c>
      <c r="J7" s="27">
        <v>12.64</v>
      </c>
      <c r="K7" s="28">
        <v>12.64</v>
      </c>
      <c r="L7" s="28">
        <v>0</v>
      </c>
      <c r="M7" s="29" t="s">
        <v>794</v>
      </c>
    </row>
    <row r="8" spans="1:13">
      <c r="A8" s="18" t="s">
        <v>786</v>
      </c>
      <c r="B8" s="18" t="s">
        <v>57</v>
      </c>
      <c r="C8" s="19" t="s">
        <v>58</v>
      </c>
      <c r="D8" s="18" t="s">
        <v>795</v>
      </c>
      <c r="E8" s="20"/>
      <c r="F8" s="19" t="s">
        <v>790</v>
      </c>
      <c r="G8" s="18" t="s">
        <v>791</v>
      </c>
      <c r="H8" s="18" t="s">
        <v>792</v>
      </c>
      <c r="I8" s="18" t="s">
        <v>793</v>
      </c>
      <c r="J8" s="27">
        <v>4.7088999999999999</v>
      </c>
      <c r="K8" s="28">
        <v>4.7088999999999999</v>
      </c>
      <c r="L8" s="28">
        <v>0</v>
      </c>
      <c r="M8" s="29" t="s">
        <v>794</v>
      </c>
    </row>
    <row r="9" spans="1:13">
      <c r="A9" s="18" t="s">
        <v>786</v>
      </c>
      <c r="B9" s="18" t="s">
        <v>82</v>
      </c>
      <c r="C9" s="19" t="s">
        <v>798</v>
      </c>
      <c r="D9" s="18" t="s">
        <v>795</v>
      </c>
      <c r="E9" s="20"/>
      <c r="F9" s="19" t="s">
        <v>790</v>
      </c>
      <c r="G9" s="18" t="s">
        <v>791</v>
      </c>
      <c r="H9" s="18" t="s">
        <v>792</v>
      </c>
      <c r="I9" s="18" t="s">
        <v>793</v>
      </c>
      <c r="J9" s="27">
        <v>10.64</v>
      </c>
      <c r="K9" s="28">
        <v>10.64</v>
      </c>
      <c r="L9" s="28">
        <v>0</v>
      </c>
      <c r="M9" s="30" t="s">
        <v>794</v>
      </c>
    </row>
    <row r="10" spans="1:13" s="14" customFormat="1">
      <c r="A10" s="15" t="s">
        <v>786</v>
      </c>
      <c r="B10" s="15" t="s">
        <v>66</v>
      </c>
      <c r="C10" s="16" t="s">
        <v>799</v>
      </c>
      <c r="D10" s="15" t="s">
        <v>800</v>
      </c>
      <c r="E10" s="17" t="s">
        <v>789</v>
      </c>
      <c r="F10" s="16" t="s">
        <v>790</v>
      </c>
      <c r="G10" s="15" t="s">
        <v>791</v>
      </c>
      <c r="H10" s="15" t="s">
        <v>792</v>
      </c>
      <c r="I10" s="15" t="s">
        <v>793</v>
      </c>
      <c r="J10" s="24">
        <v>3.4</v>
      </c>
      <c r="K10" s="25">
        <v>3.4</v>
      </c>
      <c r="L10" s="25">
        <v>0</v>
      </c>
      <c r="M10" s="26" t="s">
        <v>801</v>
      </c>
    </row>
    <row r="11" spans="1:13" s="14" customFormat="1">
      <c r="A11" s="15" t="s">
        <v>786</v>
      </c>
      <c r="B11" s="15" t="s">
        <v>67</v>
      </c>
      <c r="C11" s="16" t="s">
        <v>802</v>
      </c>
      <c r="D11" s="15" t="s">
        <v>800</v>
      </c>
      <c r="E11" s="17" t="s">
        <v>789</v>
      </c>
      <c r="F11" s="16" t="s">
        <v>790</v>
      </c>
      <c r="G11" s="15" t="s">
        <v>791</v>
      </c>
      <c r="H11" s="15" t="s">
        <v>792</v>
      </c>
      <c r="I11" s="15" t="s">
        <v>793</v>
      </c>
      <c r="J11" s="24">
        <v>3.9</v>
      </c>
      <c r="K11" s="25">
        <v>3.9</v>
      </c>
      <c r="L11" s="25">
        <v>0</v>
      </c>
      <c r="M11" s="26" t="s">
        <v>801</v>
      </c>
    </row>
    <row r="12" spans="1:13" s="14" customFormat="1">
      <c r="A12" s="15" t="s">
        <v>786</v>
      </c>
      <c r="B12" s="15" t="s">
        <v>68</v>
      </c>
      <c r="C12" s="16" t="s">
        <v>69</v>
      </c>
      <c r="D12" s="15" t="s">
        <v>803</v>
      </c>
      <c r="E12" s="17" t="s">
        <v>789</v>
      </c>
      <c r="F12" s="16" t="s">
        <v>790</v>
      </c>
      <c r="G12" s="15" t="s">
        <v>791</v>
      </c>
      <c r="H12" s="15" t="s">
        <v>792</v>
      </c>
      <c r="I12" s="15" t="s">
        <v>793</v>
      </c>
      <c r="J12" s="24">
        <v>4.2</v>
      </c>
      <c r="K12" s="25">
        <v>4.2</v>
      </c>
      <c r="L12" s="25">
        <v>0</v>
      </c>
      <c r="M12" s="26" t="s">
        <v>801</v>
      </c>
    </row>
    <row r="13" spans="1:13" s="14" customFormat="1">
      <c r="A13" s="15" t="s">
        <v>786</v>
      </c>
      <c r="B13" s="15" t="s">
        <v>70</v>
      </c>
      <c r="C13" s="16" t="s">
        <v>71</v>
      </c>
      <c r="D13" s="15" t="s">
        <v>800</v>
      </c>
      <c r="E13" s="17" t="s">
        <v>789</v>
      </c>
      <c r="F13" s="16" t="s">
        <v>790</v>
      </c>
      <c r="G13" s="15" t="s">
        <v>791</v>
      </c>
      <c r="H13" s="15" t="s">
        <v>792</v>
      </c>
      <c r="I13" s="15" t="s">
        <v>793</v>
      </c>
      <c r="J13" s="24">
        <v>1.67</v>
      </c>
      <c r="K13" s="25">
        <v>1.67</v>
      </c>
      <c r="L13" s="25">
        <v>0</v>
      </c>
      <c r="M13" s="26" t="s">
        <v>801</v>
      </c>
    </row>
    <row r="14" spans="1:13" s="14" customFormat="1">
      <c r="A14" s="15" t="s">
        <v>786</v>
      </c>
      <c r="B14" s="15" t="s">
        <v>83</v>
      </c>
      <c r="C14" s="16" t="s">
        <v>84</v>
      </c>
      <c r="D14" s="15" t="s">
        <v>804</v>
      </c>
      <c r="E14" s="17" t="s">
        <v>789</v>
      </c>
      <c r="F14" s="16" t="s">
        <v>790</v>
      </c>
      <c r="G14" s="15" t="s">
        <v>791</v>
      </c>
      <c r="H14" s="15" t="s">
        <v>792</v>
      </c>
      <c r="I14" s="15" t="s">
        <v>793</v>
      </c>
      <c r="J14" s="24">
        <v>2</v>
      </c>
      <c r="K14" s="25">
        <v>0.35099999999999998</v>
      </c>
      <c r="L14" s="25">
        <v>-1.649</v>
      </c>
      <c r="M14" s="26" t="s">
        <v>805</v>
      </c>
    </row>
    <row r="15" spans="1:13" s="14" customFormat="1">
      <c r="A15" s="15" t="s">
        <v>786</v>
      </c>
      <c r="B15" s="15" t="s">
        <v>87</v>
      </c>
      <c r="C15" s="16" t="s">
        <v>88</v>
      </c>
      <c r="D15" s="15" t="s">
        <v>806</v>
      </c>
      <c r="E15" s="17" t="s">
        <v>789</v>
      </c>
      <c r="F15" s="16" t="s">
        <v>790</v>
      </c>
      <c r="G15" s="15" t="s">
        <v>791</v>
      </c>
      <c r="H15" s="15" t="s">
        <v>792</v>
      </c>
      <c r="I15" s="15" t="s">
        <v>793</v>
      </c>
      <c r="J15" s="24">
        <v>2</v>
      </c>
      <c r="K15" s="25">
        <v>1.9775</v>
      </c>
      <c r="L15" s="25">
        <v>-2.2499999999999999E-2</v>
      </c>
      <c r="M15" s="26" t="s">
        <v>805</v>
      </c>
    </row>
    <row r="16" spans="1:13" s="14" customFormat="1">
      <c r="A16" s="15" t="s">
        <v>786</v>
      </c>
      <c r="B16" s="15" t="s">
        <v>85</v>
      </c>
      <c r="C16" s="16" t="s">
        <v>807</v>
      </c>
      <c r="D16" s="15" t="s">
        <v>806</v>
      </c>
      <c r="E16" s="17" t="s">
        <v>789</v>
      </c>
      <c r="F16" s="16" t="s">
        <v>790</v>
      </c>
      <c r="G16" s="15" t="s">
        <v>791</v>
      </c>
      <c r="H16" s="15" t="s">
        <v>792</v>
      </c>
      <c r="I16" s="15" t="s">
        <v>793</v>
      </c>
      <c r="J16" s="24">
        <v>2</v>
      </c>
      <c r="K16" s="25">
        <v>0.8669</v>
      </c>
      <c r="L16" s="25">
        <v>-1.1331</v>
      </c>
      <c r="M16" s="26" t="s">
        <v>805</v>
      </c>
    </row>
    <row r="17" spans="1:13" s="14" customFormat="1">
      <c r="A17" s="15" t="s">
        <v>786</v>
      </c>
      <c r="B17" s="15" t="s">
        <v>86</v>
      </c>
      <c r="C17" s="16" t="s">
        <v>808</v>
      </c>
      <c r="D17" s="15" t="s">
        <v>806</v>
      </c>
      <c r="E17" s="17" t="s">
        <v>789</v>
      </c>
      <c r="F17" s="16" t="s">
        <v>790</v>
      </c>
      <c r="G17" s="15" t="s">
        <v>791</v>
      </c>
      <c r="H17" s="15" t="s">
        <v>792</v>
      </c>
      <c r="I17" s="15" t="s">
        <v>793</v>
      </c>
      <c r="J17" s="24">
        <v>2</v>
      </c>
      <c r="K17" s="25">
        <v>0.8669</v>
      </c>
      <c r="L17" s="25">
        <v>-1.1331</v>
      </c>
      <c r="M17" s="26" t="s">
        <v>805</v>
      </c>
    </row>
    <row r="18" spans="1:13" s="14" customFormat="1">
      <c r="A18" s="15" t="s">
        <v>786</v>
      </c>
      <c r="B18" s="15" t="s">
        <v>809</v>
      </c>
      <c r="C18" s="16" t="s">
        <v>810</v>
      </c>
      <c r="D18" s="15" t="s">
        <v>811</v>
      </c>
      <c r="E18" s="17" t="s">
        <v>789</v>
      </c>
      <c r="F18" s="16" t="s">
        <v>790</v>
      </c>
      <c r="G18" s="15" t="s">
        <v>791</v>
      </c>
      <c r="H18" s="15" t="s">
        <v>792</v>
      </c>
      <c r="I18" s="15" t="s">
        <v>793</v>
      </c>
      <c r="J18" s="24">
        <v>2</v>
      </c>
      <c r="K18" s="25">
        <v>3.7315</v>
      </c>
      <c r="L18" s="25">
        <v>1.7315</v>
      </c>
      <c r="M18" s="26" t="s">
        <v>805</v>
      </c>
    </row>
    <row r="19" spans="1:13" s="14" customFormat="1">
      <c r="A19" s="15" t="s">
        <v>786</v>
      </c>
      <c r="B19" s="15" t="s">
        <v>812</v>
      </c>
      <c r="C19" s="16" t="s">
        <v>88</v>
      </c>
      <c r="D19" s="15" t="s">
        <v>811</v>
      </c>
      <c r="E19" s="17" t="s">
        <v>789</v>
      </c>
      <c r="F19" s="16" t="s">
        <v>790</v>
      </c>
      <c r="G19" s="15" t="s">
        <v>791</v>
      </c>
      <c r="H19" s="15" t="s">
        <v>792</v>
      </c>
      <c r="I19" s="15" t="s">
        <v>793</v>
      </c>
      <c r="J19" s="24">
        <v>2</v>
      </c>
      <c r="K19" s="25">
        <v>2.2284000000000002</v>
      </c>
      <c r="L19" s="25">
        <v>0.22839999999999999</v>
      </c>
      <c r="M19" s="26" t="s">
        <v>805</v>
      </c>
    </row>
    <row r="20" spans="1:13" s="14" customFormat="1">
      <c r="A20" s="15" t="s">
        <v>786</v>
      </c>
      <c r="B20" s="15" t="s">
        <v>89</v>
      </c>
      <c r="C20" s="16" t="s">
        <v>88</v>
      </c>
      <c r="D20" s="15" t="s">
        <v>813</v>
      </c>
      <c r="E20" s="17" t="s">
        <v>789</v>
      </c>
      <c r="F20" s="16" t="s">
        <v>790</v>
      </c>
      <c r="G20" s="15" t="s">
        <v>791</v>
      </c>
      <c r="H20" s="15" t="s">
        <v>792</v>
      </c>
      <c r="I20" s="15" t="s">
        <v>793</v>
      </c>
      <c r="J20" s="24">
        <v>2</v>
      </c>
      <c r="K20" s="25">
        <v>1.9775</v>
      </c>
      <c r="L20" s="25">
        <v>-2.2499999999999999E-2</v>
      </c>
      <c r="M20" s="26" t="s">
        <v>805</v>
      </c>
    </row>
    <row r="21" spans="1:13">
      <c r="A21" s="18" t="s">
        <v>786</v>
      </c>
      <c r="B21" s="18" t="s">
        <v>90</v>
      </c>
      <c r="C21" s="19" t="s">
        <v>91</v>
      </c>
      <c r="D21" s="18" t="s">
        <v>814</v>
      </c>
      <c r="E21" s="20"/>
      <c r="F21" s="19" t="s">
        <v>790</v>
      </c>
      <c r="G21" s="18" t="s">
        <v>791</v>
      </c>
      <c r="H21" s="18" t="s">
        <v>792</v>
      </c>
      <c r="I21" s="18" t="s">
        <v>793</v>
      </c>
      <c r="J21" s="27">
        <v>1.25</v>
      </c>
      <c r="K21" s="28">
        <v>7.0949999999999998</v>
      </c>
      <c r="L21" s="28">
        <v>5.8449999999999998</v>
      </c>
      <c r="M21" s="29" t="s">
        <v>805</v>
      </c>
    </row>
    <row r="22" spans="1:13">
      <c r="A22" s="18" t="s">
        <v>786</v>
      </c>
      <c r="B22" s="18" t="s">
        <v>96</v>
      </c>
      <c r="C22" s="19" t="s">
        <v>97</v>
      </c>
      <c r="D22" s="18" t="s">
        <v>814</v>
      </c>
      <c r="E22" s="20"/>
      <c r="F22" s="19" t="s">
        <v>790</v>
      </c>
      <c r="G22" s="18" t="s">
        <v>791</v>
      </c>
      <c r="H22" s="18" t="s">
        <v>792</v>
      </c>
      <c r="I22" s="18" t="s">
        <v>793</v>
      </c>
      <c r="J22" s="27">
        <v>25.4</v>
      </c>
      <c r="K22" s="28">
        <v>27.9</v>
      </c>
      <c r="L22" s="28">
        <v>2.5</v>
      </c>
      <c r="M22" s="29" t="s">
        <v>805</v>
      </c>
    </row>
    <row r="23" spans="1:13">
      <c r="A23" s="18" t="s">
        <v>786</v>
      </c>
      <c r="B23" s="18" t="s">
        <v>98</v>
      </c>
      <c r="C23" s="19" t="s">
        <v>99</v>
      </c>
      <c r="D23" s="18" t="s">
        <v>814</v>
      </c>
      <c r="E23" s="20"/>
      <c r="F23" s="19" t="s">
        <v>790</v>
      </c>
      <c r="G23" s="18" t="s">
        <v>791</v>
      </c>
      <c r="H23" s="18" t="s">
        <v>792</v>
      </c>
      <c r="I23" s="18" t="s">
        <v>793</v>
      </c>
      <c r="J23" s="27">
        <v>3</v>
      </c>
      <c r="K23" s="28">
        <v>14.05</v>
      </c>
      <c r="L23" s="28">
        <v>11.05</v>
      </c>
      <c r="M23" s="29" t="s">
        <v>805</v>
      </c>
    </row>
    <row r="24" spans="1:13">
      <c r="A24" s="18" t="s">
        <v>786</v>
      </c>
      <c r="B24" s="18" t="s">
        <v>93</v>
      </c>
      <c r="C24" s="19" t="s">
        <v>94</v>
      </c>
      <c r="D24" s="18" t="s">
        <v>814</v>
      </c>
      <c r="E24" s="20"/>
      <c r="F24" s="19" t="s">
        <v>790</v>
      </c>
      <c r="G24" s="18" t="s">
        <v>791</v>
      </c>
      <c r="H24" s="18" t="s">
        <v>792</v>
      </c>
      <c r="I24" s="18" t="s">
        <v>793</v>
      </c>
      <c r="J24" s="27">
        <v>1.5</v>
      </c>
      <c r="K24" s="28">
        <v>1.1000000000000001</v>
      </c>
      <c r="L24" s="28">
        <v>-0.4</v>
      </c>
      <c r="M24" s="29" t="s">
        <v>805</v>
      </c>
    </row>
    <row r="25" spans="1:13">
      <c r="A25" s="18" t="s">
        <v>786</v>
      </c>
      <c r="B25" s="18" t="s">
        <v>95</v>
      </c>
      <c r="C25" s="19" t="s">
        <v>815</v>
      </c>
      <c r="D25" s="18" t="s">
        <v>816</v>
      </c>
      <c r="E25" s="20"/>
      <c r="F25" s="19" t="s">
        <v>790</v>
      </c>
      <c r="G25" s="18" t="s">
        <v>791</v>
      </c>
      <c r="H25" s="18" t="s">
        <v>792</v>
      </c>
      <c r="I25" s="18" t="s">
        <v>793</v>
      </c>
      <c r="J25" s="27">
        <v>7.8</v>
      </c>
      <c r="K25" s="28">
        <v>13.85</v>
      </c>
      <c r="L25" s="28">
        <v>6.05</v>
      </c>
      <c r="M25" s="29" t="s">
        <v>805</v>
      </c>
    </row>
    <row r="26" spans="1:13">
      <c r="A26" s="18" t="s">
        <v>786</v>
      </c>
      <c r="B26" s="18" t="s">
        <v>92</v>
      </c>
      <c r="C26" s="19" t="s">
        <v>91</v>
      </c>
      <c r="D26" s="18" t="s">
        <v>814</v>
      </c>
      <c r="E26" s="20"/>
      <c r="F26" s="19" t="s">
        <v>790</v>
      </c>
      <c r="G26" s="18" t="s">
        <v>791</v>
      </c>
      <c r="H26" s="18" t="s">
        <v>792</v>
      </c>
      <c r="I26" s="18" t="s">
        <v>793</v>
      </c>
      <c r="J26" s="27">
        <v>1.25</v>
      </c>
      <c r="K26" s="28">
        <v>6.6749999999999998</v>
      </c>
      <c r="L26" s="28">
        <v>5.4249999999999998</v>
      </c>
      <c r="M26" s="29" t="s">
        <v>805</v>
      </c>
    </row>
    <row r="27" spans="1:13" s="14" customFormat="1">
      <c r="A27" s="15" t="s">
        <v>786</v>
      </c>
      <c r="B27" s="15" t="s">
        <v>63</v>
      </c>
      <c r="C27" s="16" t="s">
        <v>64</v>
      </c>
      <c r="D27" s="15" t="s">
        <v>811</v>
      </c>
      <c r="E27" s="17" t="s">
        <v>789</v>
      </c>
      <c r="F27" s="16" t="s">
        <v>790</v>
      </c>
      <c r="G27" s="15" t="s">
        <v>791</v>
      </c>
      <c r="H27" s="15" t="s">
        <v>792</v>
      </c>
      <c r="I27" s="15" t="s">
        <v>793</v>
      </c>
      <c r="J27" s="24">
        <v>2.4500000000000002</v>
      </c>
      <c r="K27" s="25">
        <v>2.5125000000000002</v>
      </c>
      <c r="L27" s="25">
        <v>6.25E-2</v>
      </c>
      <c r="M27" s="26" t="s">
        <v>805</v>
      </c>
    </row>
    <row r="28" spans="1:13" s="14" customFormat="1">
      <c r="A28" s="15" t="s">
        <v>786</v>
      </c>
      <c r="B28" s="15" t="s">
        <v>61</v>
      </c>
      <c r="C28" s="16" t="s">
        <v>62</v>
      </c>
      <c r="D28" s="15" t="s">
        <v>817</v>
      </c>
      <c r="E28" s="17" t="s">
        <v>789</v>
      </c>
      <c r="F28" s="16" t="s">
        <v>790</v>
      </c>
      <c r="G28" s="15" t="s">
        <v>791</v>
      </c>
      <c r="H28" s="15" t="s">
        <v>792</v>
      </c>
      <c r="I28" s="15" t="s">
        <v>793</v>
      </c>
      <c r="J28" s="24">
        <v>1.9</v>
      </c>
      <c r="K28" s="25">
        <v>1.9624999999999999</v>
      </c>
      <c r="L28" s="25">
        <v>6.25E-2</v>
      </c>
      <c r="M28" s="26" t="s">
        <v>805</v>
      </c>
    </row>
    <row r="29" spans="1:13" s="14" customFormat="1">
      <c r="A29" s="15" t="s">
        <v>786</v>
      </c>
      <c r="B29" s="15" t="s">
        <v>76</v>
      </c>
      <c r="C29" s="16" t="s">
        <v>77</v>
      </c>
      <c r="D29" s="15" t="s">
        <v>818</v>
      </c>
      <c r="E29" s="17" t="s">
        <v>789</v>
      </c>
      <c r="F29" s="16" t="s">
        <v>790</v>
      </c>
      <c r="G29" s="15" t="s">
        <v>791</v>
      </c>
      <c r="H29" s="15" t="s">
        <v>792</v>
      </c>
      <c r="I29" s="15" t="s">
        <v>793</v>
      </c>
      <c r="J29" s="24">
        <v>6.3</v>
      </c>
      <c r="K29" s="25">
        <v>6.3</v>
      </c>
      <c r="L29" s="25">
        <v>0</v>
      </c>
      <c r="M29" s="26" t="s">
        <v>801</v>
      </c>
    </row>
    <row r="30" spans="1:13" s="14" customFormat="1">
      <c r="A30" s="15" t="s">
        <v>786</v>
      </c>
      <c r="B30" s="15" t="s">
        <v>74</v>
      </c>
      <c r="C30" s="16" t="s">
        <v>75</v>
      </c>
      <c r="D30" s="15" t="s">
        <v>800</v>
      </c>
      <c r="E30" s="17" t="s">
        <v>789</v>
      </c>
      <c r="F30" s="16" t="s">
        <v>790</v>
      </c>
      <c r="G30" s="15" t="s">
        <v>791</v>
      </c>
      <c r="H30" s="15" t="s">
        <v>792</v>
      </c>
      <c r="I30" s="15" t="s">
        <v>793</v>
      </c>
      <c r="J30" s="24">
        <v>5</v>
      </c>
      <c r="K30" s="25">
        <v>5</v>
      </c>
      <c r="L30" s="25">
        <v>0</v>
      </c>
      <c r="M30" s="26" t="s">
        <v>801</v>
      </c>
    </row>
    <row r="31" spans="1:13" s="14" customFormat="1">
      <c r="A31" s="15" t="s">
        <v>786</v>
      </c>
      <c r="B31" s="15" t="s">
        <v>72</v>
      </c>
      <c r="C31" s="16" t="s">
        <v>73</v>
      </c>
      <c r="D31" s="15" t="s">
        <v>800</v>
      </c>
      <c r="E31" s="17" t="s">
        <v>789</v>
      </c>
      <c r="F31" s="16" t="s">
        <v>790</v>
      </c>
      <c r="G31" s="15" t="s">
        <v>791</v>
      </c>
      <c r="H31" s="15" t="s">
        <v>792</v>
      </c>
      <c r="I31" s="15" t="s">
        <v>793</v>
      </c>
      <c r="J31" s="24">
        <v>4.0599999999999996</v>
      </c>
      <c r="K31" s="25">
        <v>4.0599999999999996</v>
      </c>
      <c r="L31" s="25">
        <v>0</v>
      </c>
      <c r="M31" s="26" t="s">
        <v>801</v>
      </c>
    </row>
  </sheetData>
  <mergeCells count="9">
    <mergeCell ref="F1:F2"/>
    <mergeCell ref="G1:G2"/>
    <mergeCell ref="H1:H2"/>
    <mergeCell ref="I1:I2"/>
    <mergeCell ref="A1:A2"/>
    <mergeCell ref="B1:B2"/>
    <mergeCell ref="C1:C2"/>
    <mergeCell ref="D1:D2"/>
    <mergeCell ref="E1:E2"/>
  </mergeCells>
  <phoneticPr fontId="3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M26"/>
  <sheetViews>
    <sheetView workbookViewId="0">
      <pane xSplit="6" ySplit="1" topLeftCell="G2" activePane="bottomRight" state="frozen"/>
      <selection pane="topRight"/>
      <selection pane="bottomLeft"/>
      <selection pane="bottomRight" activeCell="D35" sqref="D35"/>
    </sheetView>
  </sheetViews>
  <sheetFormatPr defaultColWidth="9" defaultRowHeight="14.4"/>
  <cols>
    <col min="1" max="1" width="5.6640625" style="1" customWidth="1"/>
    <col min="2" max="2" width="12" style="1" customWidth="1"/>
    <col min="3" max="3" width="32.6640625" style="1" customWidth="1"/>
    <col min="4" max="4" width="27.109375" style="1" customWidth="1"/>
    <col min="5" max="5" width="6.44140625" style="1" customWidth="1"/>
    <col min="6" max="6" width="6.33203125" style="1" customWidth="1"/>
    <col min="7" max="8" width="12" style="1" customWidth="1"/>
    <col min="9" max="10" width="12" style="2" customWidth="1"/>
    <col min="11" max="11" width="12" style="1" customWidth="1"/>
    <col min="12" max="12" width="35.109375" style="1" customWidth="1"/>
    <col min="13" max="13" width="12.21875" style="1" customWidth="1"/>
  </cols>
  <sheetData>
    <row r="1" spans="1:13" ht="36" customHeight="1">
      <c r="A1" s="3" t="s">
        <v>47</v>
      </c>
      <c r="B1" s="3" t="s">
        <v>819</v>
      </c>
      <c r="C1" s="3" t="s">
        <v>820</v>
      </c>
      <c r="D1" s="3" t="s">
        <v>774</v>
      </c>
      <c r="E1" s="4" t="s">
        <v>777</v>
      </c>
      <c r="F1" s="5" t="s">
        <v>778</v>
      </c>
      <c r="G1" s="4" t="s">
        <v>779</v>
      </c>
      <c r="H1" s="6" t="s">
        <v>50</v>
      </c>
      <c r="I1" s="8" t="s">
        <v>780</v>
      </c>
      <c r="J1" s="9" t="s">
        <v>821</v>
      </c>
      <c r="K1" s="10" t="s">
        <v>784</v>
      </c>
      <c r="L1" s="3" t="s">
        <v>822</v>
      </c>
      <c r="M1" s="3" t="s">
        <v>775</v>
      </c>
    </row>
    <row r="2" spans="1:13">
      <c r="A2" s="3">
        <v>1</v>
      </c>
      <c r="B2" s="3" t="s">
        <v>67</v>
      </c>
      <c r="C2" s="3" t="s">
        <v>802</v>
      </c>
      <c r="D2" s="3" t="s">
        <v>800</v>
      </c>
      <c r="E2" s="3" t="s">
        <v>791</v>
      </c>
      <c r="F2" s="3" t="s">
        <v>792</v>
      </c>
      <c r="G2" s="3" t="s">
        <v>793</v>
      </c>
      <c r="H2" s="7">
        <f>-VLOOKUP(B2,[414]Sheet1!$E$1:$R$65536,14,0)</f>
        <v>518</v>
      </c>
      <c r="I2" s="11">
        <v>3.9</v>
      </c>
      <c r="J2" s="11">
        <v>3.9</v>
      </c>
      <c r="K2" s="12">
        <f>I2-J2</f>
        <v>0</v>
      </c>
      <c r="L2" s="3" t="s">
        <v>794</v>
      </c>
      <c r="M2" s="3" t="s">
        <v>789</v>
      </c>
    </row>
    <row r="3" spans="1:13">
      <c r="A3" s="3">
        <v>2</v>
      </c>
      <c r="B3" s="3" t="s">
        <v>65</v>
      </c>
      <c r="C3" s="3" t="s">
        <v>787</v>
      </c>
      <c r="D3" s="3" t="s">
        <v>823</v>
      </c>
      <c r="E3" s="3" t="s">
        <v>791</v>
      </c>
      <c r="F3" s="3" t="s">
        <v>792</v>
      </c>
      <c r="G3" s="3" t="s">
        <v>793</v>
      </c>
      <c r="H3" s="7">
        <f>-VLOOKUP(B3,[414]Sheet1!$E$1:$R$65536,14,0)</f>
        <v>100</v>
      </c>
      <c r="I3" s="11">
        <v>0.04</v>
      </c>
      <c r="J3" s="11">
        <v>0.04</v>
      </c>
      <c r="K3" s="12">
        <f t="shared" ref="K3:K26" si="0">I3-J3</f>
        <v>0</v>
      </c>
      <c r="L3" s="3" t="s">
        <v>794</v>
      </c>
      <c r="M3" s="3" t="s">
        <v>789</v>
      </c>
    </row>
    <row r="4" spans="1:13">
      <c r="A4" s="3">
        <v>3</v>
      </c>
      <c r="B4" s="3" t="s">
        <v>824</v>
      </c>
      <c r="C4" s="3" t="s">
        <v>58</v>
      </c>
      <c r="D4" s="3" t="s">
        <v>795</v>
      </c>
      <c r="E4" s="3" t="e">
        <v>#N/A</v>
      </c>
      <c r="F4" s="3" t="e">
        <v>#N/A</v>
      </c>
      <c r="G4" s="3" t="e">
        <v>#N/A</v>
      </c>
      <c r="H4" s="7" t="e">
        <f>-VLOOKUP(B4,[414]Sheet1!$E$1:$R$65536,14,0)</f>
        <v>#N/A</v>
      </c>
      <c r="I4" s="11" t="e">
        <v>#N/A</v>
      </c>
      <c r="J4" s="11" t="e">
        <v>#N/A</v>
      </c>
      <c r="K4" s="12" t="e">
        <f t="shared" si="0"/>
        <v>#N/A</v>
      </c>
      <c r="L4" s="3" t="s">
        <v>794</v>
      </c>
      <c r="M4" s="3" t="e">
        <v>#N/A</v>
      </c>
    </row>
    <row r="5" spans="1:13">
      <c r="A5" s="3">
        <v>4</v>
      </c>
      <c r="B5" s="3" t="s">
        <v>825</v>
      </c>
      <c r="C5" s="3" t="s">
        <v>798</v>
      </c>
      <c r="D5" s="3" t="e">
        <v>#N/A</v>
      </c>
      <c r="E5" s="3" t="e">
        <v>#N/A</v>
      </c>
      <c r="F5" s="3" t="e">
        <v>#N/A</v>
      </c>
      <c r="G5" s="3" t="e">
        <v>#N/A</v>
      </c>
      <c r="H5" s="7" t="e">
        <f>-VLOOKUP(B5,[414]Sheet1!$E$1:$R$65536,14,0)</f>
        <v>#N/A</v>
      </c>
      <c r="I5" s="11" t="e">
        <v>#N/A</v>
      </c>
      <c r="J5" s="11" t="e">
        <v>#N/A</v>
      </c>
      <c r="K5" s="12" t="e">
        <f t="shared" si="0"/>
        <v>#N/A</v>
      </c>
      <c r="L5" s="3" t="s">
        <v>794</v>
      </c>
      <c r="M5" s="3" t="e">
        <v>#N/A</v>
      </c>
    </row>
    <row r="6" spans="1:13">
      <c r="A6" s="3">
        <v>5</v>
      </c>
      <c r="B6" s="3" t="s">
        <v>826</v>
      </c>
      <c r="C6" s="3" t="s">
        <v>60</v>
      </c>
      <c r="D6" s="3" t="s">
        <v>795</v>
      </c>
      <c r="E6" s="3" t="e">
        <v>#N/A</v>
      </c>
      <c r="F6" s="3" t="e">
        <v>#N/A</v>
      </c>
      <c r="G6" s="3" t="e">
        <v>#N/A</v>
      </c>
      <c r="H6" s="7" t="e">
        <f>-VLOOKUP(B6,[414]Sheet1!$E$1:$R$65536,14,0)</f>
        <v>#N/A</v>
      </c>
      <c r="I6" s="11" t="e">
        <v>#N/A</v>
      </c>
      <c r="J6" s="11" t="e">
        <v>#N/A</v>
      </c>
      <c r="K6" s="12" t="e">
        <f t="shared" si="0"/>
        <v>#N/A</v>
      </c>
      <c r="L6" s="3" t="s">
        <v>794</v>
      </c>
      <c r="M6" s="3" t="e">
        <v>#N/A</v>
      </c>
    </row>
    <row r="7" spans="1:13">
      <c r="A7" s="3">
        <v>6</v>
      </c>
      <c r="B7" s="3" t="s">
        <v>83</v>
      </c>
      <c r="C7" s="3" t="s">
        <v>84</v>
      </c>
      <c r="D7" s="3" t="s">
        <v>827</v>
      </c>
      <c r="E7" s="3" t="s">
        <v>791</v>
      </c>
      <c r="F7" s="3" t="s">
        <v>792</v>
      </c>
      <c r="G7" s="3" t="s">
        <v>793</v>
      </c>
      <c r="H7" s="7">
        <f>-VLOOKUP(B7,[414]Sheet1!$E$1:$R$65536,14,0)</f>
        <v>7542</v>
      </c>
      <c r="I7" s="11">
        <v>2</v>
      </c>
      <c r="J7" s="11">
        <v>0.35099999999999998</v>
      </c>
      <c r="K7" s="13">
        <f t="shared" si="0"/>
        <v>1.649</v>
      </c>
      <c r="L7" s="3" t="s">
        <v>794</v>
      </c>
      <c r="M7" s="3" t="s">
        <v>789</v>
      </c>
    </row>
    <row r="8" spans="1:13">
      <c r="A8" s="3">
        <v>7</v>
      </c>
      <c r="B8" s="3" t="s">
        <v>87</v>
      </c>
      <c r="C8" s="3" t="s">
        <v>88</v>
      </c>
      <c r="D8" s="3" t="s">
        <v>828</v>
      </c>
      <c r="E8" s="3" t="s">
        <v>791</v>
      </c>
      <c r="F8" s="3" t="s">
        <v>792</v>
      </c>
      <c r="G8" s="3" t="s">
        <v>793</v>
      </c>
      <c r="H8" s="7">
        <f>-VLOOKUP(B8,[414]Sheet1!$E$1:$R$65536,14,0)</f>
        <v>17711</v>
      </c>
      <c r="I8" s="11">
        <v>2</v>
      </c>
      <c r="J8" s="11">
        <v>1.9775</v>
      </c>
      <c r="K8" s="12">
        <f t="shared" si="0"/>
        <v>2.2499999999999964E-2</v>
      </c>
      <c r="L8" s="3" t="s">
        <v>794</v>
      </c>
      <c r="M8" s="3" t="s">
        <v>789</v>
      </c>
    </row>
    <row r="9" spans="1:13">
      <c r="A9" s="3">
        <v>8</v>
      </c>
      <c r="B9" s="3" t="s">
        <v>85</v>
      </c>
      <c r="C9" s="3" t="s">
        <v>807</v>
      </c>
      <c r="D9" s="3" t="s">
        <v>828</v>
      </c>
      <c r="E9" s="3" t="s">
        <v>791</v>
      </c>
      <c r="F9" s="3" t="s">
        <v>792</v>
      </c>
      <c r="G9" s="3" t="s">
        <v>793</v>
      </c>
      <c r="H9" s="7">
        <f>-VLOOKUP(B9,[414]Sheet1!$E$1:$R$65536,14,0)</f>
        <v>5063</v>
      </c>
      <c r="I9" s="11">
        <v>2</v>
      </c>
      <c r="J9" s="11">
        <v>0.8669</v>
      </c>
      <c r="K9" s="12">
        <f t="shared" si="0"/>
        <v>1.1331</v>
      </c>
      <c r="L9" s="3" t="s">
        <v>794</v>
      </c>
      <c r="M9" s="3" t="s">
        <v>789</v>
      </c>
    </row>
    <row r="10" spans="1:13">
      <c r="A10" s="3">
        <v>9</v>
      </c>
      <c r="B10" s="3" t="s">
        <v>86</v>
      </c>
      <c r="C10" s="3" t="s">
        <v>808</v>
      </c>
      <c r="D10" s="3" t="s">
        <v>828</v>
      </c>
      <c r="E10" s="3" t="s">
        <v>791</v>
      </c>
      <c r="F10" s="3" t="s">
        <v>792</v>
      </c>
      <c r="G10" s="3" t="s">
        <v>793</v>
      </c>
      <c r="H10" s="7">
        <f>-VLOOKUP(B10,[414]Sheet1!$E$1:$R$65536,14,0)</f>
        <v>5133</v>
      </c>
      <c r="I10" s="11">
        <v>2</v>
      </c>
      <c r="J10" s="11">
        <v>0.8669</v>
      </c>
      <c r="K10" s="12">
        <f t="shared" si="0"/>
        <v>1.1331</v>
      </c>
      <c r="L10" s="3" t="s">
        <v>794</v>
      </c>
      <c r="M10" s="3" t="s">
        <v>789</v>
      </c>
    </row>
    <row r="11" spans="1:13">
      <c r="A11" s="3">
        <v>10</v>
      </c>
      <c r="B11" s="3" t="s">
        <v>89</v>
      </c>
      <c r="C11" s="3" t="s">
        <v>88</v>
      </c>
      <c r="D11" s="3" t="s">
        <v>829</v>
      </c>
      <c r="E11" s="3" t="s">
        <v>791</v>
      </c>
      <c r="F11" s="3" t="s">
        <v>792</v>
      </c>
      <c r="G11" s="3" t="s">
        <v>793</v>
      </c>
      <c r="H11" s="7" t="e">
        <f>-VLOOKUP(B11,[414]Sheet1!$E$1:$R$65536,14,0)</f>
        <v>#N/A</v>
      </c>
      <c r="I11" s="11">
        <v>2</v>
      </c>
      <c r="J11" s="11">
        <v>1.9775</v>
      </c>
      <c r="K11" s="12">
        <f t="shared" si="0"/>
        <v>2.2499999999999964E-2</v>
      </c>
      <c r="L11" s="3" t="s">
        <v>794</v>
      </c>
      <c r="M11" s="3" t="s">
        <v>789</v>
      </c>
    </row>
    <row r="12" spans="1:13">
      <c r="A12" s="3">
        <v>11</v>
      </c>
      <c r="B12" s="3" t="s">
        <v>80</v>
      </c>
      <c r="C12" s="3" t="s">
        <v>81</v>
      </c>
      <c r="D12" s="3" t="s">
        <v>796</v>
      </c>
      <c r="E12" s="3" t="s">
        <v>791</v>
      </c>
      <c r="F12" s="3" t="s">
        <v>792</v>
      </c>
      <c r="G12" s="3" t="s">
        <v>793</v>
      </c>
      <c r="H12" s="7">
        <f>-VLOOKUP(B12,[414]Sheet1!$E$1:$R$65536,14,0)</f>
        <v>3068</v>
      </c>
      <c r="I12" s="11">
        <v>8.31</v>
      </c>
      <c r="J12" s="11">
        <v>8.31</v>
      </c>
      <c r="K12" s="12">
        <f t="shared" si="0"/>
        <v>0</v>
      </c>
      <c r="L12" s="3" t="s">
        <v>794</v>
      </c>
      <c r="M12" s="3" t="s">
        <v>797</v>
      </c>
    </row>
    <row r="13" spans="1:13">
      <c r="A13" s="3">
        <v>12</v>
      </c>
      <c r="B13" s="3" t="s">
        <v>78</v>
      </c>
      <c r="C13" s="3" t="s">
        <v>79</v>
      </c>
      <c r="D13" s="3" t="s">
        <v>796</v>
      </c>
      <c r="E13" s="3" t="s">
        <v>791</v>
      </c>
      <c r="F13" s="3" t="s">
        <v>792</v>
      </c>
      <c r="G13" s="3" t="s">
        <v>793</v>
      </c>
      <c r="H13" s="7">
        <f>-VLOOKUP(B13,[414]Sheet1!$E$1:$R$65536,14,0)</f>
        <v>3060</v>
      </c>
      <c r="I13" s="11">
        <v>12.64</v>
      </c>
      <c r="J13" s="11">
        <v>12.64</v>
      </c>
      <c r="K13" s="12">
        <f t="shared" si="0"/>
        <v>0</v>
      </c>
      <c r="L13" s="3" t="s">
        <v>794</v>
      </c>
      <c r="M13" s="3" t="s">
        <v>797</v>
      </c>
    </row>
    <row r="14" spans="1:13">
      <c r="A14" s="3">
        <v>13</v>
      </c>
      <c r="B14" s="3" t="s">
        <v>66</v>
      </c>
      <c r="C14" s="3" t="s">
        <v>799</v>
      </c>
      <c r="D14" s="3" t="s">
        <v>800</v>
      </c>
      <c r="E14" s="3" t="s">
        <v>791</v>
      </c>
      <c r="F14" s="3" t="s">
        <v>792</v>
      </c>
      <c r="G14" s="3" t="s">
        <v>793</v>
      </c>
      <c r="H14" s="7">
        <f>-VLOOKUP(B14,[414]Sheet1!$E$1:$R$65536,14,0)</f>
        <v>518</v>
      </c>
      <c r="I14" s="11">
        <v>3.4</v>
      </c>
      <c r="J14" s="11">
        <v>3.4</v>
      </c>
      <c r="K14" s="12">
        <f t="shared" si="0"/>
        <v>0</v>
      </c>
      <c r="L14" s="3" t="s">
        <v>794</v>
      </c>
      <c r="M14" s="3" t="s">
        <v>789</v>
      </c>
    </row>
    <row r="15" spans="1:13">
      <c r="A15" s="3">
        <v>14</v>
      </c>
      <c r="B15" s="3" t="s">
        <v>68</v>
      </c>
      <c r="C15" s="3" t="s">
        <v>69</v>
      </c>
      <c r="D15" s="3" t="s">
        <v>803</v>
      </c>
      <c r="E15" s="3" t="s">
        <v>791</v>
      </c>
      <c r="F15" s="3" t="s">
        <v>792</v>
      </c>
      <c r="G15" s="3" t="s">
        <v>793</v>
      </c>
      <c r="H15" s="7">
        <f>-VLOOKUP(B15,[414]Sheet1!$E$1:$R$65536,14,0)</f>
        <v>269</v>
      </c>
      <c r="I15" s="11">
        <v>4.2</v>
      </c>
      <c r="J15" s="11">
        <v>4.2</v>
      </c>
      <c r="K15" s="12">
        <f t="shared" si="0"/>
        <v>0</v>
      </c>
      <c r="L15" s="3" t="s">
        <v>794</v>
      </c>
      <c r="M15" s="3" t="s">
        <v>789</v>
      </c>
    </row>
    <row r="16" spans="1:13">
      <c r="A16" s="3">
        <v>15</v>
      </c>
      <c r="B16" s="3" t="s">
        <v>70</v>
      </c>
      <c r="C16" s="3" t="s">
        <v>71</v>
      </c>
      <c r="D16" s="3" t="s">
        <v>800</v>
      </c>
      <c r="E16" s="3" t="s">
        <v>791</v>
      </c>
      <c r="F16" s="3" t="s">
        <v>792</v>
      </c>
      <c r="G16" s="3" t="s">
        <v>793</v>
      </c>
      <c r="H16" s="7">
        <f>-VLOOKUP(B16,[414]Sheet1!$E$1:$R$65536,14,0)</f>
        <v>518</v>
      </c>
      <c r="I16" s="11">
        <v>1.67</v>
      </c>
      <c r="J16" s="11">
        <v>1.67</v>
      </c>
      <c r="K16" s="12">
        <f t="shared" si="0"/>
        <v>0</v>
      </c>
      <c r="L16" s="3" t="s">
        <v>794</v>
      </c>
      <c r="M16" s="3" t="s">
        <v>789</v>
      </c>
    </row>
    <row r="17" spans="1:13">
      <c r="A17" s="3">
        <v>16</v>
      </c>
      <c r="B17" s="3" t="s">
        <v>72</v>
      </c>
      <c r="C17" s="3" t="s">
        <v>73</v>
      </c>
      <c r="D17" s="3" t="s">
        <v>800</v>
      </c>
      <c r="E17" s="3" t="s">
        <v>791</v>
      </c>
      <c r="F17" s="3" t="s">
        <v>792</v>
      </c>
      <c r="G17" s="3" t="s">
        <v>793</v>
      </c>
      <c r="H17" s="7">
        <f>-VLOOKUP(B17,[414]Sheet1!$E$1:$R$65536,14,0)</f>
        <v>414</v>
      </c>
      <c r="I17" s="11">
        <v>4.0599999999999996</v>
      </c>
      <c r="J17" s="11">
        <v>4.0599999999999996</v>
      </c>
      <c r="K17" s="12">
        <f t="shared" si="0"/>
        <v>0</v>
      </c>
      <c r="L17" s="3" t="s">
        <v>794</v>
      </c>
      <c r="M17" s="3" t="s">
        <v>789</v>
      </c>
    </row>
    <row r="18" spans="1:13">
      <c r="A18" s="3">
        <v>17</v>
      </c>
      <c r="B18" s="3" t="s">
        <v>74</v>
      </c>
      <c r="C18" s="3" t="s">
        <v>75</v>
      </c>
      <c r="D18" s="3" t="s">
        <v>800</v>
      </c>
      <c r="E18" s="3" t="s">
        <v>791</v>
      </c>
      <c r="F18" s="3" t="s">
        <v>792</v>
      </c>
      <c r="G18" s="3" t="s">
        <v>793</v>
      </c>
      <c r="H18" s="7">
        <f>-VLOOKUP(B18,[414]Sheet1!$E$1:$R$65536,14,0)</f>
        <v>414</v>
      </c>
      <c r="I18" s="11">
        <v>5</v>
      </c>
      <c r="J18" s="11">
        <v>5</v>
      </c>
      <c r="K18" s="12">
        <f t="shared" si="0"/>
        <v>0</v>
      </c>
      <c r="L18" s="3" t="s">
        <v>794</v>
      </c>
      <c r="M18" s="3" t="s">
        <v>789</v>
      </c>
    </row>
    <row r="19" spans="1:13">
      <c r="A19" s="3">
        <v>18</v>
      </c>
      <c r="B19" s="3" t="s">
        <v>76</v>
      </c>
      <c r="C19" s="3" t="s">
        <v>77</v>
      </c>
      <c r="D19" s="3" t="s">
        <v>818</v>
      </c>
      <c r="E19" s="3" t="s">
        <v>791</v>
      </c>
      <c r="F19" s="3" t="s">
        <v>792</v>
      </c>
      <c r="G19" s="3" t="s">
        <v>793</v>
      </c>
      <c r="H19" s="7">
        <f>-VLOOKUP(B19,[414]Sheet1!$E$1:$R$65536,14,0)</f>
        <v>418</v>
      </c>
      <c r="I19" s="11">
        <v>6.3</v>
      </c>
      <c r="J19" s="11">
        <v>6.3</v>
      </c>
      <c r="K19" s="12">
        <f t="shared" si="0"/>
        <v>0</v>
      </c>
      <c r="L19" s="3" t="s">
        <v>794</v>
      </c>
      <c r="M19" s="3" t="s">
        <v>789</v>
      </c>
    </row>
    <row r="20" spans="1:13">
      <c r="A20" s="3">
        <v>19</v>
      </c>
      <c r="B20" s="3" t="s">
        <v>61</v>
      </c>
      <c r="C20" s="3" t="s">
        <v>62</v>
      </c>
      <c r="D20" s="3" t="s">
        <v>830</v>
      </c>
      <c r="E20" s="3" t="s">
        <v>791</v>
      </c>
      <c r="F20" s="3" t="s">
        <v>792</v>
      </c>
      <c r="G20" s="3" t="s">
        <v>793</v>
      </c>
      <c r="H20" s="7">
        <f>-VLOOKUP(B20,[414]Sheet1!$E$1:$R$65536,14,0)</f>
        <v>340</v>
      </c>
      <c r="I20" s="11">
        <v>1.9</v>
      </c>
      <c r="J20" s="11">
        <v>1.9624999999999999</v>
      </c>
      <c r="K20" s="12">
        <f t="shared" si="0"/>
        <v>-6.25E-2</v>
      </c>
      <c r="L20" s="3" t="s">
        <v>794</v>
      </c>
      <c r="M20" s="3" t="s">
        <v>789</v>
      </c>
    </row>
    <row r="21" spans="1:13">
      <c r="A21" s="3">
        <v>20</v>
      </c>
      <c r="B21" s="3" t="s">
        <v>63</v>
      </c>
      <c r="C21" s="3" t="s">
        <v>64</v>
      </c>
      <c r="D21" s="3" t="s">
        <v>831</v>
      </c>
      <c r="E21" s="3" t="s">
        <v>791</v>
      </c>
      <c r="F21" s="3" t="s">
        <v>792</v>
      </c>
      <c r="G21" s="3" t="s">
        <v>793</v>
      </c>
      <c r="H21" s="7">
        <f>-VLOOKUP(B21,[414]Sheet1!$E$1:$R$65536,14,0)</f>
        <v>100</v>
      </c>
      <c r="I21" s="11">
        <v>2.4500000000000002</v>
      </c>
      <c r="J21" s="11">
        <v>2.5125000000000002</v>
      </c>
      <c r="K21" s="12">
        <f t="shared" si="0"/>
        <v>-6.25E-2</v>
      </c>
      <c r="L21" s="3" t="s">
        <v>794</v>
      </c>
      <c r="M21" s="3" t="s">
        <v>789</v>
      </c>
    </row>
    <row r="22" spans="1:13">
      <c r="A22" s="3">
        <v>21</v>
      </c>
      <c r="B22" s="3" t="s">
        <v>98</v>
      </c>
      <c r="C22" s="3" t="s">
        <v>99</v>
      </c>
      <c r="D22" s="3" t="s">
        <v>814</v>
      </c>
      <c r="E22" s="3" t="s">
        <v>791</v>
      </c>
      <c r="F22" s="3" t="s">
        <v>792</v>
      </c>
      <c r="G22" s="3" t="s">
        <v>793</v>
      </c>
      <c r="H22" s="7">
        <f>-VLOOKUP(B22,[414]Sheet1!$E$1:$R$65536,14,0)</f>
        <v>4</v>
      </c>
      <c r="I22" s="11">
        <v>3</v>
      </c>
      <c r="J22" s="11">
        <v>14.05</v>
      </c>
      <c r="K22" s="12">
        <f t="shared" si="0"/>
        <v>-11.05</v>
      </c>
      <c r="L22" s="3" t="s">
        <v>794</v>
      </c>
      <c r="M22" s="3">
        <v>0</v>
      </c>
    </row>
    <row r="23" spans="1:13">
      <c r="A23" s="3">
        <v>22</v>
      </c>
      <c r="B23" s="3" t="s">
        <v>93</v>
      </c>
      <c r="C23" s="3" t="s">
        <v>94</v>
      </c>
      <c r="D23" s="3" t="s">
        <v>814</v>
      </c>
      <c r="E23" s="3" t="s">
        <v>791</v>
      </c>
      <c r="F23" s="3" t="s">
        <v>792</v>
      </c>
      <c r="G23" s="3" t="s">
        <v>793</v>
      </c>
      <c r="H23" s="7">
        <f>-VLOOKUP(B23,[414]Sheet1!$E$1:$R$65536,14,0)</f>
        <v>8</v>
      </c>
      <c r="I23" s="11">
        <v>1.5</v>
      </c>
      <c r="J23" s="11">
        <v>1.1000000000000001</v>
      </c>
      <c r="K23" s="12">
        <f t="shared" si="0"/>
        <v>0.39999999999999991</v>
      </c>
      <c r="L23" s="3" t="s">
        <v>794</v>
      </c>
      <c r="M23" s="3">
        <v>0</v>
      </c>
    </row>
    <row r="24" spans="1:13">
      <c r="A24" s="3">
        <v>23</v>
      </c>
      <c r="B24" s="3" t="s">
        <v>95</v>
      </c>
      <c r="C24" s="3" t="s">
        <v>815</v>
      </c>
      <c r="D24" s="3" t="s">
        <v>816</v>
      </c>
      <c r="E24" s="3" t="s">
        <v>791</v>
      </c>
      <c r="F24" s="3" t="s">
        <v>792</v>
      </c>
      <c r="G24" s="3" t="s">
        <v>793</v>
      </c>
      <c r="H24" s="7">
        <f>-VLOOKUP(B24,[414]Sheet1!$E$1:$R$65536,14,0)</f>
        <v>0</v>
      </c>
      <c r="I24" s="11">
        <v>7.8</v>
      </c>
      <c r="J24" s="11">
        <v>13.85</v>
      </c>
      <c r="K24" s="12">
        <f t="shared" si="0"/>
        <v>-6.05</v>
      </c>
      <c r="L24" s="3" t="s">
        <v>794</v>
      </c>
      <c r="M24" s="3">
        <v>0</v>
      </c>
    </row>
    <row r="25" spans="1:13">
      <c r="A25" s="3">
        <v>24</v>
      </c>
      <c r="B25" s="3" t="s">
        <v>92</v>
      </c>
      <c r="C25" s="3" t="s">
        <v>91</v>
      </c>
      <c r="D25" s="3" t="s">
        <v>814</v>
      </c>
      <c r="E25" s="3" t="s">
        <v>791</v>
      </c>
      <c r="F25" s="3" t="s">
        <v>792</v>
      </c>
      <c r="G25" s="3" t="s">
        <v>793</v>
      </c>
      <c r="H25" s="7">
        <f>-VLOOKUP(B25,[414]Sheet1!$E$1:$R$65536,14,0)</f>
        <v>0</v>
      </c>
      <c r="I25" s="11">
        <v>1.25</v>
      </c>
      <c r="J25" s="11">
        <v>6.6749999999999998</v>
      </c>
      <c r="K25" s="12">
        <f t="shared" si="0"/>
        <v>-5.4249999999999998</v>
      </c>
      <c r="L25" s="3" t="s">
        <v>794</v>
      </c>
      <c r="M25" s="3">
        <v>0</v>
      </c>
    </row>
    <row r="26" spans="1:13">
      <c r="A26" s="3">
        <v>25</v>
      </c>
      <c r="B26" s="3" t="s">
        <v>90</v>
      </c>
      <c r="C26" s="3" t="s">
        <v>91</v>
      </c>
      <c r="D26" s="3" t="s">
        <v>814</v>
      </c>
      <c r="E26" s="3" t="s">
        <v>791</v>
      </c>
      <c r="F26" s="3" t="s">
        <v>792</v>
      </c>
      <c r="G26" s="3" t="s">
        <v>793</v>
      </c>
      <c r="H26" s="7">
        <f>-VLOOKUP(B26,[414]Sheet1!$E$1:$R$65536,14,0)</f>
        <v>0</v>
      </c>
      <c r="I26" s="11">
        <v>1.25</v>
      </c>
      <c r="J26" s="11">
        <v>7.0949999999999998</v>
      </c>
      <c r="K26" s="12">
        <f t="shared" si="0"/>
        <v>-5.8449999999999998</v>
      </c>
      <c r="L26" s="3" t="s">
        <v>794</v>
      </c>
      <c r="M26" s="3">
        <v>0</v>
      </c>
    </row>
  </sheetData>
  <phoneticPr fontId="3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目标价格</vt:lpstr>
      <vt:lpstr>汇总表</vt:lpstr>
      <vt:lpstr>河北金属件目标价格-基础数据</vt:lpstr>
      <vt:lpstr>冲压工序费</vt:lpstr>
      <vt:lpstr>成卓</vt:lpstr>
      <vt:lpstr>6-钢板采购价格趋势图-2024</vt:lpstr>
      <vt:lpstr>航天宏达按集团</vt:lpstr>
      <vt:lpstr>航天宏达按库房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英格 吴</cp:lastModifiedBy>
  <dcterms:created xsi:type="dcterms:W3CDTF">2006-09-16T00:00:00Z</dcterms:created>
  <dcterms:modified xsi:type="dcterms:W3CDTF">2025-03-15T08:05:07Z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784B2C8C6C594C0BBF0112E80604E780</vt:lpwstr>
  </property>
  <property fmtid="{D5CDD505-2E9C-101B-9397-08002B2CF9AE}" pid="3" name="KSOProductBuildVer">
    <vt:lpwstr>2052-11.1.0.8838</vt:lpwstr>
  </property>
</Properties>
</file>