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7948" windowHeight="12060" firstSheet="1" activeTab="2"/>
  </bookViews>
  <sheets>
    <sheet name="KING" sheetId="4" state="veryHidden" r:id="rId1"/>
    <sheet name="工装模具报价表 " sheetId="6" r:id="rId2"/>
    <sheet name="星盘、转盘、滑轨 投资预算" sheetId="7" r:id="rId3"/>
    <sheet name="3.0平台双轮结构 新开件清单（含更改件）" sheetId="3" r:id="rId4"/>
  </sheets>
  <definedNames>
    <definedName name="_xlnm._FilterDatabase" localSheetId="3" hidden="1">'3.0平台双轮结构 新开件清单（含更改件）'!$A$4:$L$28</definedName>
    <definedName name="_xlnm._FilterDatabase" localSheetId="1" hidden="1">'工装模具报价表 '!$A$4:$BT$131</definedName>
    <definedName name="_xlnm.Print_Area" localSheetId="3">'3.0平台双轮结构 新开件清单（含更改件）'!$A$1:$L$28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7" i="7" l="1"/>
  <c r="G27" i="7"/>
  <c r="H19" i="7"/>
  <c r="G19" i="7"/>
  <c r="H12" i="7"/>
  <c r="G12" i="7"/>
  <c r="R131" i="6"/>
  <c r="N131" i="6"/>
  <c r="R126" i="6"/>
  <c r="O126" i="6"/>
  <c r="R125" i="6"/>
  <c r="O125" i="6"/>
  <c r="R113" i="6"/>
  <c r="Q113" i="6"/>
  <c r="O113" i="6"/>
  <c r="R107" i="6"/>
  <c r="O107" i="6"/>
  <c r="R101" i="6"/>
  <c r="O101" i="6"/>
  <c r="R98" i="6"/>
  <c r="Q98" i="6"/>
  <c r="O98" i="6"/>
  <c r="R97" i="6"/>
  <c r="Q97" i="6"/>
  <c r="O97" i="6"/>
  <c r="R96" i="6"/>
  <c r="Q96" i="6"/>
  <c r="O96" i="6"/>
  <c r="R95" i="6"/>
  <c r="Q95" i="6"/>
  <c r="O95" i="6"/>
  <c r="R92" i="6"/>
  <c r="Q92" i="6"/>
  <c r="O92" i="6"/>
  <c r="R91" i="6"/>
  <c r="Q91" i="6"/>
  <c r="O91" i="6"/>
  <c r="R90" i="6"/>
  <c r="Q90" i="6"/>
  <c r="O90" i="6"/>
  <c r="R89" i="6"/>
  <c r="Q89" i="6"/>
  <c r="O89" i="6"/>
  <c r="R86" i="6"/>
  <c r="Q86" i="6"/>
  <c r="O86" i="6"/>
  <c r="R85" i="6"/>
  <c r="Q85" i="6"/>
  <c r="O85" i="6"/>
  <c r="R84" i="6"/>
  <c r="Q84" i="6"/>
  <c r="O84" i="6"/>
  <c r="R83" i="6"/>
  <c r="Q83" i="6"/>
  <c r="O83" i="6"/>
  <c r="R78" i="6"/>
  <c r="Q78" i="6"/>
  <c r="O78" i="6"/>
  <c r="R77" i="6"/>
  <c r="Q77" i="6"/>
  <c r="O77" i="6"/>
  <c r="R76" i="6"/>
  <c r="Q76" i="6"/>
  <c r="O76" i="6"/>
  <c r="R75" i="6"/>
  <c r="Q75" i="6"/>
  <c r="O75" i="6"/>
  <c r="R74" i="6"/>
  <c r="Q74" i="6"/>
  <c r="O74" i="6"/>
  <c r="R73" i="6"/>
  <c r="Q73" i="6"/>
  <c r="O73" i="6"/>
  <c r="R72" i="6"/>
  <c r="Q72" i="6"/>
  <c r="O72" i="6"/>
  <c r="R71" i="6"/>
  <c r="Q71" i="6"/>
  <c r="O71" i="6"/>
  <c r="R70" i="6"/>
  <c r="Q70" i="6"/>
  <c r="O70" i="6"/>
  <c r="R69" i="6"/>
  <c r="Q69" i="6"/>
  <c r="O69" i="6"/>
  <c r="R68" i="6"/>
  <c r="Q68" i="6"/>
  <c r="O68" i="6"/>
  <c r="R67" i="6"/>
  <c r="Q67" i="6"/>
  <c r="O67" i="6"/>
  <c r="R66" i="6"/>
  <c r="Q66" i="6"/>
  <c r="O66" i="6"/>
  <c r="R65" i="6"/>
  <c r="Q65" i="6"/>
  <c r="O65" i="6"/>
  <c r="R59" i="6"/>
  <c r="O59" i="6"/>
  <c r="R53" i="6"/>
  <c r="Q53" i="6"/>
  <c r="O53" i="6"/>
  <c r="R47" i="6"/>
  <c r="O47" i="6"/>
  <c r="R41" i="6"/>
  <c r="O41" i="6"/>
  <c r="R35" i="6"/>
  <c r="O35" i="6"/>
  <c r="R32" i="6"/>
  <c r="Q32" i="6"/>
  <c r="O32" i="6"/>
  <c r="R31" i="6"/>
  <c r="Q31" i="6"/>
  <c r="O31" i="6"/>
  <c r="R30" i="6"/>
  <c r="Q30" i="6"/>
  <c r="O30" i="6"/>
  <c r="R29" i="6"/>
  <c r="Q29" i="6"/>
  <c r="O29" i="6"/>
  <c r="R26" i="6"/>
  <c r="Q26" i="6"/>
  <c r="O26" i="6"/>
  <c r="R25" i="6"/>
  <c r="Q25" i="6"/>
  <c r="O25" i="6"/>
  <c r="R24" i="6"/>
  <c r="Q24" i="6"/>
  <c r="O24" i="6"/>
  <c r="R23" i="6"/>
  <c r="Q23" i="6"/>
  <c r="O23" i="6"/>
  <c r="R17" i="6"/>
  <c r="O17" i="6"/>
  <c r="R12" i="6"/>
  <c r="O12" i="6"/>
  <c r="R11" i="6"/>
  <c r="O11" i="6"/>
  <c r="R5" i="6"/>
  <c r="O5" i="6"/>
  <c r="A27" i="3"/>
  <c r="A26" i="3"/>
  <c r="A25" i="3"/>
  <c r="A24" i="3"/>
  <c r="A23" i="3"/>
  <c r="A22" i="3"/>
  <c r="A21" i="3"/>
  <c r="A20" i="3"/>
  <c r="A19" i="3"/>
  <c r="A18" i="3"/>
  <c r="A17" i="3"/>
  <c r="A16" i="3"/>
  <c r="A15" i="3"/>
  <c r="A14" i="3"/>
  <c r="A13" i="3"/>
  <c r="A12" i="3"/>
  <c r="A11" i="3"/>
  <c r="A10" i="3"/>
  <c r="A9" i="3"/>
  <c r="A8" i="3"/>
  <c r="A7" i="3"/>
  <c r="A6" i="3"/>
  <c r="A5" i="3"/>
</calcChain>
</file>

<file path=xl/sharedStrings.xml><?xml version="1.0" encoding="utf-8"?>
<sst xmlns="http://schemas.openxmlformats.org/spreadsheetml/2006/main" count="450" uniqueCount="163">
  <si>
    <t>3.0平台双轮结构 新开件清单（含更改件）</t>
  </si>
  <si>
    <t>裁
决</t>
  </si>
  <si>
    <t>编制</t>
  </si>
  <si>
    <t>审核</t>
  </si>
  <si>
    <t>批准</t>
  </si>
  <si>
    <t>项目名称</t>
  </si>
  <si>
    <t>项目代码</t>
  </si>
  <si>
    <t>客户名称</t>
  </si>
  <si>
    <t>版本</t>
  </si>
  <si>
    <t>顺序号</t>
  </si>
  <si>
    <t>序号</t>
  </si>
  <si>
    <t>零件号</t>
  </si>
  <si>
    <t>中文名称</t>
  </si>
  <si>
    <t>图示</t>
  </si>
  <si>
    <t>材料/规格</t>
  </si>
  <si>
    <t>轮廓尺寸</t>
  </si>
  <si>
    <t>单台用量</t>
  </si>
  <si>
    <t>表面处理</t>
  </si>
  <si>
    <t>备注</t>
  </si>
  <si>
    <t>SHT0010047</t>
  </si>
  <si>
    <t>内绞架前滚轮轴</t>
  </si>
  <si>
    <t>35#</t>
  </si>
  <si>
    <t>更改长度和直径
3.0、3.1通用</t>
  </si>
  <si>
    <t>SHT0010053</t>
  </si>
  <si>
    <t>阻尼器下固定钣金</t>
  </si>
  <si>
    <t>SPFH590</t>
  </si>
  <si>
    <t>更改落料模具
3.0、3.1通用</t>
  </si>
  <si>
    <t>SHT0011517</t>
  </si>
  <si>
    <t>绞架总成（VDC）</t>
  </si>
  <si>
    <t>电泳</t>
  </si>
  <si>
    <t>更改焊接定位和检具
3.0、3.1通用</t>
  </si>
  <si>
    <t>SHT0010209_001</t>
  </si>
  <si>
    <t>上框右侧加强板焊接总成</t>
  </si>
  <si>
    <t>增加焊接夹具
3.0专用</t>
  </si>
  <si>
    <t>SHT0010067_001</t>
  </si>
  <si>
    <t>减震器上框左右支架</t>
  </si>
  <si>
    <t>新开冲压件
3.0专用</t>
  </si>
  <si>
    <t>SHT0010079_001</t>
  </si>
  <si>
    <t>减震器下框左右支架钣金</t>
  </si>
  <si>
    <t>SHT0010079_002</t>
  </si>
  <si>
    <t>滑槽</t>
  </si>
  <si>
    <t>PA6+GF30</t>
  </si>
  <si>
    <t>新开注塑件
3.0专用</t>
  </si>
  <si>
    <t>SHT0010079_003</t>
  </si>
  <si>
    <t>小滚轮</t>
  </si>
  <si>
    <t>POM</t>
  </si>
  <si>
    <t>新开注塑件
3.0、3.1、2.0通用</t>
  </si>
  <si>
    <t>SHT0010079_004</t>
  </si>
  <si>
    <t>大滚轮</t>
  </si>
  <si>
    <t>SHT0010079_005</t>
  </si>
  <si>
    <t>滚轮挡片</t>
  </si>
  <si>
    <t>Q235</t>
  </si>
  <si>
    <t>发黑</t>
  </si>
  <si>
    <t>新开冲压件
3.0、3.1通用</t>
  </si>
  <si>
    <t>SHT0013995_001</t>
  </si>
  <si>
    <t>上限位缓冲块</t>
  </si>
  <si>
    <t>橡胶</t>
  </si>
  <si>
    <t>新开橡胶件
3.0专用</t>
  </si>
  <si>
    <t>SQX3000-6805414_001</t>
  </si>
  <si>
    <t>上框左纵梁</t>
  </si>
  <si>
    <t>新开冲压件
2.0专用</t>
  </si>
  <si>
    <t>SQX3000-6805414_002</t>
  </si>
  <si>
    <t>上框右纵梁</t>
  </si>
  <si>
    <t>SQX3000-6805416_001</t>
  </si>
  <si>
    <t>上框前横梁</t>
  </si>
  <si>
    <t>SHT0010209_002</t>
  </si>
  <si>
    <t>上框加强板</t>
  </si>
  <si>
    <t>SQX3000-6805423_001</t>
  </si>
  <si>
    <t>下框左纵梁</t>
  </si>
  <si>
    <t>SQX3000-6805423_002</t>
  </si>
  <si>
    <t>下框右纵梁</t>
  </si>
  <si>
    <t>新开注塑件
2.0专用</t>
  </si>
  <si>
    <t>SHT0013995_002</t>
  </si>
  <si>
    <t>新开橡胶件
2.0专用</t>
  </si>
  <si>
    <t>SQX3000-6805423_003</t>
  </si>
  <si>
    <t>新开冲压件
3.1专用</t>
  </si>
  <si>
    <t>SQX3000-6805423_004</t>
  </si>
  <si>
    <t>SHT0011596-001</t>
  </si>
  <si>
    <t>连杆</t>
  </si>
  <si>
    <t>更改长度和直径
2.0</t>
  </si>
  <si>
    <t>SHT0017801</t>
  </si>
  <si>
    <t>绞架总成</t>
  </si>
  <si>
    <t>更改焊接定位和检具
2.0</t>
  </si>
  <si>
    <r>
      <rPr>
        <sz val="11"/>
        <color theme="1"/>
        <rFont val="宋体"/>
        <family val="3"/>
        <charset val="134"/>
      </rPr>
      <t>表单</t>
    </r>
    <r>
      <rPr>
        <sz val="11"/>
        <color theme="1"/>
        <rFont val="Arial"/>
        <family val="2"/>
      </rPr>
      <t xml:space="preserve"> No.GR-61-00-210(A/O)                                                                                             </t>
    </r>
    <r>
      <rPr>
        <sz val="11"/>
        <color theme="1"/>
        <rFont val="宋体"/>
        <family val="3"/>
        <charset val="134"/>
      </rPr>
      <t>光华荣昌</t>
    </r>
    <r>
      <rPr>
        <sz val="11"/>
        <color theme="1"/>
        <rFont val="Arial"/>
        <family val="2"/>
      </rPr>
      <t xml:space="preserve">                                                                          A4</t>
    </r>
    <r>
      <rPr>
        <sz val="11"/>
        <color theme="1"/>
        <rFont val="宋体"/>
        <family val="3"/>
        <charset val="134"/>
      </rPr>
      <t>（</t>
    </r>
    <r>
      <rPr>
        <sz val="11"/>
        <color theme="1"/>
        <rFont val="Arial"/>
        <family val="2"/>
      </rPr>
      <t>210mm×297mm</t>
    </r>
    <r>
      <rPr>
        <sz val="11"/>
        <color theme="1"/>
        <rFont val="宋体"/>
        <family val="3"/>
        <charset val="134"/>
      </rPr>
      <t>）</t>
    </r>
  </si>
  <si>
    <t xml:space="preserve">工装模具信息\开发计划\管控表
</t>
  </si>
  <si>
    <t>项目</t>
  </si>
  <si>
    <t>产品图片</t>
  </si>
  <si>
    <t>产品名称</t>
  </si>
  <si>
    <t>产品编号</t>
  </si>
  <si>
    <t>产品尺寸</t>
  </si>
  <si>
    <t>产品料厚
（t）</t>
  </si>
  <si>
    <t>产品材质</t>
  </si>
  <si>
    <t>工序</t>
  </si>
  <si>
    <t>工序名称</t>
  </si>
  <si>
    <t>模具尺寸</t>
  </si>
  <si>
    <t>模具数量(套)</t>
  </si>
  <si>
    <t>模具重量（KG）</t>
  </si>
  <si>
    <t>冲床吨位（T）</t>
  </si>
  <si>
    <t>模具价格（万）</t>
  </si>
  <si>
    <t>模具总价格（万）</t>
  </si>
  <si>
    <t>长</t>
  </si>
  <si>
    <t>(宽）</t>
  </si>
  <si>
    <t>高</t>
  </si>
  <si>
    <t>3.0、3.1通用</t>
  </si>
  <si>
    <t>OP10</t>
  </si>
  <si>
    <t>落料冲孔</t>
  </si>
  <si>
    <t>修改落料冲孔模具</t>
  </si>
  <si>
    <t>OP20</t>
  </si>
  <si>
    <t>0P30</t>
  </si>
  <si>
    <t>0P40</t>
  </si>
  <si>
    <t>0P50</t>
  </si>
  <si>
    <t>0P60</t>
  </si>
  <si>
    <t>ASSY</t>
  </si>
  <si>
    <t>内绞架焊接总成-焊胎</t>
  </si>
  <si>
    <t>绞架焊接总成-焊胎</t>
  </si>
  <si>
    <t>3.0专用</t>
  </si>
  <si>
    <t>上框左/右侧加强板焊接总成-焊胎</t>
  </si>
  <si>
    <t>落料</t>
  </si>
  <si>
    <t>冲孔</t>
  </si>
  <si>
    <t>成型</t>
  </si>
  <si>
    <t>整形</t>
  </si>
  <si>
    <t>96*26*8</t>
  </si>
  <si>
    <t>注塑模具1*4</t>
  </si>
  <si>
    <t>3.0、3.1、2.0通用</t>
  </si>
  <si>
    <t>15*15*6</t>
  </si>
  <si>
    <t>注塑模具1*8</t>
  </si>
  <si>
    <t>25*25*10.5</t>
  </si>
  <si>
    <t>44*25*16</t>
  </si>
  <si>
    <t>橡胶模具1*4</t>
  </si>
  <si>
    <t>2.0专用</t>
  </si>
  <si>
    <t>落料（共用）</t>
  </si>
  <si>
    <t>折弯</t>
  </si>
  <si>
    <t>侧冲孔</t>
  </si>
  <si>
    <t>注塑模具</t>
  </si>
  <si>
    <t>橡胶模具</t>
  </si>
  <si>
    <t>3.1专用</t>
  </si>
  <si>
    <t>冲孔切断</t>
  </si>
  <si>
    <t xml:space="preserve">H6座椅明芳滑轨开发替代现有 </t>
  </si>
  <si>
    <t>河北工厂</t>
  </si>
  <si>
    <t>冲压模具</t>
  </si>
  <si>
    <t>左侧滑轨解锁手柄支撑板</t>
  </si>
  <si>
    <t>右侧滑轨解锁手柄支撑板</t>
    <phoneticPr fontId="26" type="noConversion"/>
  </si>
  <si>
    <t>检具</t>
  </si>
  <si>
    <t>工装</t>
  </si>
  <si>
    <t>夹具</t>
  </si>
  <si>
    <t>其它</t>
  </si>
  <si>
    <t>小计</t>
  </si>
  <si>
    <t>张笑</t>
    <phoneticPr fontId="24" type="noConversion"/>
  </si>
  <si>
    <t>北京24年项目</t>
    <phoneticPr fontId="24" type="noConversion"/>
  </si>
  <si>
    <t xml:space="preserve">连晓雨 </t>
    <phoneticPr fontId="24" type="noConversion"/>
  </si>
  <si>
    <t>北京24年项目</t>
    <phoneticPr fontId="24" type="noConversion"/>
  </si>
  <si>
    <t>左侧压铸压头</t>
    <phoneticPr fontId="26" type="noConversion"/>
  </si>
  <si>
    <t>右侧压铸压头</t>
    <phoneticPr fontId="26" type="noConversion"/>
  </si>
  <si>
    <t>锁止板</t>
    <phoneticPr fontId="24" type="noConversion"/>
  </si>
  <si>
    <t>导向销</t>
    <phoneticPr fontId="24" type="noConversion"/>
  </si>
  <si>
    <t>冲压件</t>
    <phoneticPr fontId="24" type="noConversion"/>
  </si>
  <si>
    <t>摩擦片</t>
    <phoneticPr fontId="24" type="noConversion"/>
  </si>
  <si>
    <t>焊胎</t>
    <phoneticPr fontId="24" type="noConversion"/>
  </si>
  <si>
    <t xml:space="preserve">H6座椅转盘开发
</t>
    <phoneticPr fontId="24" type="noConversion"/>
  </si>
  <si>
    <t>李斗斗</t>
    <phoneticPr fontId="24" type="noConversion"/>
  </si>
  <si>
    <t xml:space="preserve">星盘更换全盛
</t>
    <phoneticPr fontId="24" type="noConversion"/>
  </si>
  <si>
    <t>北京25年项目</t>
    <phoneticPr fontId="24" type="noConversion"/>
  </si>
  <si>
    <t>轴模具 全盛分摊开发</t>
    <phoneticPr fontId="2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</si>
</sst>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 * #,##0.00_ ;_ * \-#,##0.00_ ;_ * &quot;-&quot;??_ ;_ @_ "/>
    <numFmt numFmtId="178" formatCode="0.0_);[Red]\(0.0\)"/>
    <numFmt numFmtId="179" formatCode="0.00_ "/>
    <numFmt numFmtId="180" formatCode="_-[$€-2]* #,##0.00_-;\-[$€-2]* #,##0.00_-;_-[$€-2]* &quot;-&quot;??_-"/>
    <numFmt numFmtId="181" formatCode="0_ "/>
    <numFmt numFmtId="182" formatCode="0.00_);[Red]\(0.00\)"/>
  </numFmts>
  <fonts count="29" x14ac:knownFonts="1">
    <font>
      <sz val="11"/>
      <color theme="1"/>
      <name val="宋体"/>
      <charset val="134"/>
      <scheme val="minor"/>
    </font>
    <font>
      <sz val="9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20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name val="宋体"/>
      <family val="3"/>
      <charset val="134"/>
    </font>
    <font>
      <sz val="10"/>
      <name val="宋体"/>
      <family val="3"/>
      <charset val="134"/>
      <scheme val="minor"/>
    </font>
    <font>
      <sz val="10"/>
      <color indexed="8"/>
      <name val="宋体"/>
      <family val="3"/>
      <charset val="134"/>
    </font>
    <font>
      <sz val="11"/>
      <color theme="1"/>
      <name val="Arial"/>
      <family val="2"/>
    </font>
    <font>
      <sz val="22"/>
      <color theme="1"/>
      <name val="微软雅黑"/>
      <family val="2"/>
      <charset val="134"/>
    </font>
    <font>
      <sz val="11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4"/>
      <color theme="1"/>
      <name val="宋体"/>
      <family val="3"/>
      <charset val="134"/>
    </font>
    <font>
      <b/>
      <sz val="14"/>
      <color theme="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1"/>
      <color rgb="FF9C0006"/>
      <name val="宋体"/>
      <family val="3"/>
      <charset val="134"/>
      <scheme val="minor"/>
    </font>
    <font>
      <sz val="12"/>
      <name val="宋体"/>
      <family val="3"/>
      <charset val="134"/>
    </font>
    <font>
      <u/>
      <sz val="12.65"/>
      <color theme="10"/>
      <name val="宋体"/>
      <family val="3"/>
      <charset val="134"/>
    </font>
    <font>
      <sz val="11"/>
      <color rgb="FF006100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11"/>
      <color rgb="FF000000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10"/>
      <name val="宋体"/>
      <family val="3"/>
      <charset val="134"/>
    </font>
    <font>
      <sz val="10"/>
      <color rgb="FFFF0000"/>
      <name val="宋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theme="3" tint="0.7998596148564104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</borders>
  <cellStyleXfs count="23">
    <xf numFmtId="0" fontId="0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2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/>
    <xf numFmtId="0" fontId="17" fillId="5" borderId="0" applyNumberFormat="0" applyBorder="0" applyAlignment="0" applyProtection="0">
      <alignment vertical="center"/>
    </xf>
    <xf numFmtId="0" fontId="18" fillId="0" borderId="0"/>
    <xf numFmtId="0" fontId="23" fillId="0" borderId="0">
      <alignment vertical="center"/>
    </xf>
    <xf numFmtId="0" fontId="18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/>
    <xf numFmtId="0" fontId="23" fillId="0" borderId="0">
      <alignment vertical="center"/>
    </xf>
    <xf numFmtId="0" fontId="19" fillId="0" borderId="0" applyNumberFormat="0" applyFill="0" applyBorder="0" applyAlignment="0" applyProtection="0">
      <alignment vertical="top"/>
      <protection locked="0"/>
    </xf>
    <xf numFmtId="0" fontId="20" fillId="4" borderId="0" applyNumberFormat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6" fillId="0" borderId="0" applyNumberFormat="0" applyFill="0" applyBorder="0" applyAlignment="0" applyProtection="0"/>
    <xf numFmtId="43" fontId="25" fillId="0" borderId="0">
      <alignment vertical="top"/>
      <protection locked="0"/>
    </xf>
  </cellStyleXfs>
  <cellXfs count="100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vertical="center" wrapText="1"/>
    </xf>
    <xf numFmtId="178" fontId="0" fillId="0" borderId="0" xfId="0" applyNumberFormat="1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79" fontId="0" fillId="0" borderId="0" xfId="0" applyNumberFormat="1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7" fillId="0" borderId="2" xfId="7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181" fontId="2" fillId="0" borderId="2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7" fillId="0" borderId="3" xfId="7" applyNumberFormat="1" applyFont="1" applyFill="1" applyBorder="1" applyAlignment="1">
      <alignment horizontal="center" vertical="center" wrapText="1"/>
    </xf>
    <xf numFmtId="0" fontId="7" fillId="0" borderId="1" xfId="7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179" fontId="2" fillId="0" borderId="3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vertical="center" wrapText="1"/>
    </xf>
    <xf numFmtId="0" fontId="1" fillId="0" borderId="5" xfId="0" applyFont="1" applyFill="1" applyBorder="1" applyAlignment="1">
      <alignment horizontal="center" vertical="center" wrapText="1"/>
    </xf>
    <xf numFmtId="179" fontId="2" fillId="0" borderId="0" xfId="0" applyNumberFormat="1" applyFont="1" applyFill="1" applyAlignment="1">
      <alignment horizontal="center" vertical="center"/>
    </xf>
    <xf numFmtId="179" fontId="2" fillId="3" borderId="0" xfId="0" applyNumberFormat="1" applyFont="1" applyFill="1" applyAlignment="1">
      <alignment horizontal="center" vertical="center"/>
    </xf>
    <xf numFmtId="0" fontId="8" fillId="0" borderId="0" xfId="3" applyNumberFormat="1" applyFont="1" applyFill="1" applyBorder="1" applyAlignment="1" applyProtection="1">
      <alignment horizontal="center" vertical="center" wrapText="1"/>
      <protection locked="0"/>
    </xf>
    <xf numFmtId="0" fontId="8" fillId="0" borderId="0" xfId="17" applyNumberFormat="1" applyFont="1" applyFill="1" applyBorder="1" applyAlignment="1" applyProtection="1">
      <alignment horizontal="center" vertical="center" wrapText="1"/>
      <protection locked="0"/>
    </xf>
    <xf numFmtId="0" fontId="8" fillId="0" borderId="0" xfId="17" applyFont="1" applyFill="1" applyBorder="1" applyAlignment="1" applyProtection="1">
      <alignment horizontal="center" vertical="center" wrapText="1"/>
      <protection locked="0"/>
    </xf>
    <xf numFmtId="0" fontId="10" fillId="0" borderId="9" xfId="17" applyNumberFormat="1" applyFont="1" applyFill="1" applyBorder="1" applyAlignment="1" applyProtection="1">
      <alignment horizontal="center" vertical="center" wrapText="1"/>
      <protection locked="0"/>
    </xf>
    <xf numFmtId="0" fontId="11" fillId="0" borderId="2" xfId="2" applyNumberFormat="1" applyFont="1" applyFill="1" applyBorder="1" applyAlignment="1" applyProtection="1">
      <alignment horizontal="center" vertical="center" wrapText="1"/>
      <protection locked="0"/>
    </xf>
    <xf numFmtId="49" fontId="11" fillId="0" borderId="2" xfId="3" applyNumberFormat="1" applyFont="1" applyFill="1" applyBorder="1" applyAlignment="1" applyProtection="1">
      <alignment horizontal="center" vertical="center" wrapText="1"/>
      <protection locked="0"/>
    </xf>
    <xf numFmtId="0" fontId="11" fillId="0" borderId="2" xfId="3" applyNumberFormat="1" applyFont="1" applyFill="1" applyBorder="1" applyAlignment="1" applyProtection="1">
      <alignment horizontal="center" vertical="center" wrapText="1"/>
      <protection locked="0"/>
    </xf>
    <xf numFmtId="49" fontId="11" fillId="0" borderId="2" xfId="2" applyNumberFormat="1" applyFont="1" applyFill="1" applyBorder="1" applyAlignment="1" applyProtection="1">
      <alignment horizontal="center" vertical="center" wrapText="1"/>
      <protection locked="0"/>
    </xf>
    <xf numFmtId="0" fontId="11" fillId="0" borderId="2" xfId="17" applyFont="1" applyFill="1" applyBorder="1" applyAlignment="1" applyProtection="1">
      <alignment horizontal="center" vertical="center" wrapText="1"/>
      <protection locked="0"/>
    </xf>
    <xf numFmtId="0" fontId="10" fillId="0" borderId="2" xfId="17" applyFont="1" applyFill="1" applyBorder="1" applyAlignment="1" applyProtection="1">
      <alignment horizontal="center" vertical="center" wrapText="1"/>
      <protection locked="0"/>
    </xf>
    <xf numFmtId="0" fontId="11" fillId="0" borderId="2" xfId="8" applyFont="1" applyBorder="1" applyAlignment="1">
      <alignment horizontal="center" vertical="center" wrapText="1"/>
    </xf>
    <xf numFmtId="0" fontId="11" fillId="0" borderId="2" xfId="17" applyFont="1" applyBorder="1" applyAlignment="1" applyProtection="1">
      <alignment horizontal="center" vertical="center" wrapText="1"/>
      <protection locked="0"/>
    </xf>
    <xf numFmtId="0" fontId="10" fillId="0" borderId="2" xfId="0" applyFont="1" applyBorder="1">
      <alignment vertical="center"/>
    </xf>
    <xf numFmtId="0" fontId="11" fillId="0" borderId="2" xfId="2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/>
    <xf numFmtId="0" fontId="12" fillId="0" borderId="11" xfId="17" applyNumberFormat="1" applyFont="1" applyFill="1" applyBorder="1" applyAlignment="1" applyProtection="1">
      <alignment horizontal="center" vertical="center" wrapText="1"/>
      <protection locked="0"/>
    </xf>
    <xf numFmtId="0" fontId="12" fillId="0" borderId="12" xfId="17" applyNumberFormat="1" applyFont="1" applyFill="1" applyBorder="1" applyAlignment="1" applyProtection="1">
      <alignment horizontal="center" vertical="center" wrapText="1"/>
      <protection locked="0"/>
    </xf>
    <xf numFmtId="0" fontId="13" fillId="0" borderId="8" xfId="17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17" applyNumberFormat="1" applyFont="1" applyFill="1" applyBorder="1" applyAlignment="1" applyProtection="1">
      <alignment horizontal="center" vertical="center" wrapText="1"/>
      <protection locked="0"/>
    </xf>
    <xf numFmtId="0" fontId="13" fillId="0" borderId="13" xfId="17" applyNumberFormat="1" applyFont="1" applyFill="1" applyBorder="1" applyAlignment="1" applyProtection="1">
      <alignment horizontal="center" vertical="center" wrapText="1"/>
      <protection locked="0"/>
    </xf>
    <xf numFmtId="0" fontId="10" fillId="0" borderId="2" xfId="17" applyNumberFormat="1" applyFont="1" applyFill="1" applyBorder="1" applyAlignment="1" applyProtection="1">
      <alignment horizontal="center" vertical="center" wrapText="1"/>
      <protection locked="0"/>
    </xf>
    <xf numFmtId="0" fontId="10" fillId="0" borderId="2" xfId="3" applyNumberFormat="1" applyFont="1" applyFill="1" applyBorder="1" applyAlignment="1" applyProtection="1">
      <alignment horizontal="center" vertical="center" wrapText="1"/>
      <protection locked="0"/>
    </xf>
    <xf numFmtId="0" fontId="10" fillId="0" borderId="14" xfId="3" applyNumberFormat="1" applyFont="1" applyFill="1" applyBorder="1" applyAlignment="1" applyProtection="1">
      <alignment horizontal="center" vertical="center" wrapText="1"/>
      <protection locked="0"/>
    </xf>
    <xf numFmtId="0" fontId="10" fillId="0" borderId="15" xfId="3" applyNumberFormat="1" applyFont="1" applyFill="1" applyBorder="1" applyAlignment="1" applyProtection="1">
      <alignment horizontal="center" vertical="center" wrapText="1"/>
      <protection locked="0"/>
    </xf>
    <xf numFmtId="0" fontId="10" fillId="0" borderId="9" xfId="3" applyNumberFormat="1" applyFont="1" applyFill="1" applyBorder="1" applyAlignment="1" applyProtection="1">
      <alignment horizontal="center" vertical="center" wrapText="1"/>
      <protection locked="0"/>
    </xf>
    <xf numFmtId="0" fontId="8" fillId="0" borderId="0" xfId="17" applyNumberFormat="1" applyFont="1" applyFill="1" applyBorder="1" applyAlignment="1" applyProtection="1">
      <alignment horizontal="left" vertical="center" wrapText="1"/>
      <protection locked="0"/>
    </xf>
    <xf numFmtId="0" fontId="12" fillId="0" borderId="10" xfId="17" applyNumberFormat="1" applyFont="1" applyFill="1" applyBorder="1" applyAlignment="1" applyProtection="1">
      <alignment horizontal="center" vertical="center" wrapText="1"/>
      <protection locked="0"/>
    </xf>
    <xf numFmtId="0" fontId="13" fillId="0" borderId="3" xfId="17" applyNumberFormat="1" applyFont="1" applyFill="1" applyBorder="1" applyAlignment="1" applyProtection="1">
      <alignment horizontal="center" vertical="center" wrapText="1"/>
      <protection locked="0"/>
    </xf>
    <xf numFmtId="0" fontId="9" fillId="0" borderId="6" xfId="17" applyNumberFormat="1" applyFont="1" applyFill="1" applyBorder="1" applyAlignment="1" applyProtection="1">
      <alignment horizontal="center" vertical="center" wrapText="1"/>
      <protection locked="0"/>
    </xf>
    <xf numFmtId="0" fontId="9" fillId="0" borderId="7" xfId="17" applyNumberFormat="1" applyFont="1" applyFill="1" applyBorder="1" applyAlignment="1" applyProtection="1">
      <alignment horizontal="center" vertical="center" wrapText="1"/>
      <protection locked="0"/>
    </xf>
    <xf numFmtId="0" fontId="9" fillId="0" borderId="0" xfId="17" applyNumberFormat="1" applyFont="1" applyFill="1" applyBorder="1" applyAlignment="1" applyProtection="1">
      <alignment horizontal="center" vertical="center" wrapText="1"/>
      <protection locked="0"/>
    </xf>
    <xf numFmtId="0" fontId="9" fillId="0" borderId="8" xfId="17" applyNumberFormat="1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180" fontId="5" fillId="0" borderId="2" xfId="21" applyNumberFormat="1" applyFont="1" applyFill="1" applyBorder="1" applyAlignment="1" applyProtection="1">
      <alignment horizontal="center" vertical="center" wrapText="1"/>
      <protection locked="0"/>
    </xf>
    <xf numFmtId="178" fontId="4" fillId="2" borderId="2" xfId="0" applyNumberFormat="1" applyFont="1" applyFill="1" applyBorder="1" applyAlignment="1">
      <alignment horizontal="center" vertical="center" wrapText="1"/>
    </xf>
    <xf numFmtId="178" fontId="4" fillId="2" borderId="1" xfId="0" applyNumberFormat="1" applyFont="1" applyFill="1" applyBorder="1" applyAlignment="1">
      <alignment horizontal="center" vertical="center" wrapText="1"/>
    </xf>
    <xf numFmtId="178" fontId="2" fillId="0" borderId="2" xfId="0" applyNumberFormat="1" applyFont="1" applyFill="1" applyBorder="1" applyAlignment="1">
      <alignment horizontal="center" vertical="center"/>
    </xf>
    <xf numFmtId="178" fontId="2" fillId="0" borderId="1" xfId="0" applyNumberFormat="1" applyFont="1" applyFill="1" applyBorder="1" applyAlignment="1">
      <alignment horizontal="center" vertical="center"/>
    </xf>
    <xf numFmtId="178" fontId="2" fillId="0" borderId="4" xfId="0" applyNumberFormat="1" applyFont="1" applyFill="1" applyBorder="1" applyAlignment="1">
      <alignment horizontal="center" vertical="center"/>
    </xf>
    <xf numFmtId="178" fontId="2" fillId="0" borderId="3" xfId="0" applyNumberFormat="1" applyFont="1" applyFill="1" applyBorder="1" applyAlignment="1">
      <alignment horizontal="center" vertical="center"/>
    </xf>
    <xf numFmtId="49" fontId="5" fillId="0" borderId="2" xfId="2" applyNumberFormat="1" applyFont="1" applyFill="1" applyBorder="1" applyAlignment="1" applyProtection="1">
      <alignment horizontal="center" vertical="center" wrapText="1"/>
      <protection locked="0"/>
    </xf>
    <xf numFmtId="49" fontId="5" fillId="0" borderId="1" xfId="2" applyNumberFormat="1" applyFont="1" applyFill="1" applyBorder="1" applyAlignment="1" applyProtection="1">
      <alignment horizontal="center" vertical="center" wrapText="1"/>
      <protection locked="0"/>
    </xf>
    <xf numFmtId="49" fontId="5" fillId="0" borderId="4" xfId="2" applyNumberFormat="1" applyFont="1" applyFill="1" applyBorder="1" applyAlignment="1" applyProtection="1">
      <alignment horizontal="center" vertical="center" wrapText="1"/>
      <protection locked="0"/>
    </xf>
    <xf numFmtId="49" fontId="5" fillId="0" borderId="3" xfId="2" applyNumberFormat="1" applyFont="1" applyFill="1" applyBorder="1" applyAlignment="1" applyProtection="1">
      <alignment horizontal="center" vertical="center" wrapText="1"/>
      <protection locked="0"/>
    </xf>
    <xf numFmtId="0" fontId="6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79" fontId="4" fillId="2" borderId="2" xfId="0" applyNumberFormat="1" applyFont="1" applyFill="1" applyBorder="1" applyAlignment="1">
      <alignment horizontal="center" vertical="center" wrapText="1"/>
    </xf>
    <xf numFmtId="179" fontId="4" fillId="2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top" wrapText="1"/>
    </xf>
    <xf numFmtId="49" fontId="5" fillId="0" borderId="16" xfId="0" applyNumberFormat="1" applyFont="1" applyBorder="1" applyAlignment="1">
      <alignment horizontal="center" vertical="center"/>
    </xf>
    <xf numFmtId="0" fontId="0" fillId="6" borderId="17" xfId="0" applyFill="1" applyBorder="1">
      <alignment vertical="center"/>
    </xf>
    <xf numFmtId="0" fontId="5" fillId="0" borderId="17" xfId="22" applyNumberFormat="1" applyFont="1" applyBorder="1" applyAlignment="1" applyProtection="1">
      <alignment horizontal="center" vertical="center" wrapText="1"/>
    </xf>
    <xf numFmtId="49" fontId="5" fillId="0" borderId="18" xfId="0" applyNumberFormat="1" applyFont="1" applyBorder="1" applyAlignment="1">
      <alignment horizontal="center" vertical="center"/>
    </xf>
    <xf numFmtId="0" fontId="11" fillId="0" borderId="0" xfId="17" applyFont="1" applyBorder="1" applyAlignment="1" applyProtection="1">
      <alignment horizontal="center" vertical="center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>
      <alignment vertical="center"/>
    </xf>
    <xf numFmtId="43" fontId="5" fillId="0" borderId="17" xfId="0" applyNumberFormat="1" applyFont="1" applyBorder="1" applyAlignment="1">
      <alignment horizontal="center" vertical="center"/>
    </xf>
    <xf numFmtId="49" fontId="5" fillId="0" borderId="19" xfId="0" applyNumberFormat="1" applyFont="1" applyBorder="1" applyAlignment="1">
      <alignment horizontal="center" vertical="center"/>
    </xf>
    <xf numFmtId="49" fontId="27" fillId="0" borderId="20" xfId="0" applyNumberFormat="1" applyFont="1" applyBorder="1" applyAlignment="1">
      <alignment horizontal="center" vertical="center"/>
    </xf>
    <xf numFmtId="49" fontId="27" fillId="0" borderId="21" xfId="0" applyNumberFormat="1" applyFont="1" applyBorder="1" applyAlignment="1">
      <alignment horizontal="center" vertical="center"/>
    </xf>
    <xf numFmtId="49" fontId="27" fillId="0" borderId="22" xfId="0" applyNumberFormat="1" applyFont="1" applyBorder="1" applyAlignment="1">
      <alignment horizontal="center" vertical="center"/>
    </xf>
    <xf numFmtId="182" fontId="27" fillId="0" borderId="17" xfId="0" applyNumberFormat="1" applyFont="1" applyBorder="1">
      <alignment vertical="center"/>
    </xf>
    <xf numFmtId="182" fontId="27" fillId="0" borderId="17" xfId="0" applyNumberFormat="1" applyFont="1" applyBorder="1" applyAlignment="1">
      <alignment horizontal="center" vertical="center"/>
    </xf>
    <xf numFmtId="0" fontId="5" fillId="0" borderId="16" xfId="22" applyNumberFormat="1" applyFont="1" applyBorder="1" applyAlignment="1" applyProtection="1">
      <alignment horizontal="center" vertical="center" wrapText="1"/>
    </xf>
    <xf numFmtId="43" fontId="5" fillId="0" borderId="17" xfId="22" applyFont="1" applyBorder="1" applyAlignment="1" applyProtection="1">
      <alignment horizontal="center" vertical="center" wrapText="1"/>
    </xf>
    <xf numFmtId="0" fontId="5" fillId="0" borderId="18" xfId="22" applyNumberFormat="1" applyFont="1" applyBorder="1" applyAlignment="1" applyProtection="1">
      <alignment horizontal="center" vertical="center" wrapText="1"/>
    </xf>
    <xf numFmtId="0" fontId="5" fillId="0" borderId="19" xfId="22" applyNumberFormat="1" applyFont="1" applyBorder="1" applyAlignment="1" applyProtection="1">
      <alignment horizontal="center" vertical="center" wrapText="1"/>
    </xf>
    <xf numFmtId="0" fontId="28" fillId="0" borderId="17" xfId="22" applyNumberFormat="1" applyFont="1" applyBorder="1" applyAlignment="1" applyProtection="1">
      <alignment horizontal="center" vertical="center" wrapText="1"/>
    </xf>
  </cellXfs>
  <cellStyles count="23">
    <cellStyle name="BOM_Level_1" xfId="1"/>
    <cellStyle name="BOM_Level_Below3" xfId="2"/>
    <cellStyle name="RowLevel_1" xfId="3"/>
    <cellStyle name="差_KING" xfId="4"/>
    <cellStyle name="常规" xfId="0" builtinId="0"/>
    <cellStyle name="常规 10" xfId="5"/>
    <cellStyle name="常规 18" xfId="6"/>
    <cellStyle name="常规 2" xfId="7"/>
    <cellStyle name="常规 2 2" xfId="8"/>
    <cellStyle name="常规 2 2 2" xfId="9"/>
    <cellStyle name="常规 2 27" xfId="10"/>
    <cellStyle name="常规 3" xfId="11"/>
    <cellStyle name="常规 3 29" xfId="12"/>
    <cellStyle name="超链接 2" xfId="13"/>
    <cellStyle name="好_KING" xfId="14"/>
    <cellStyle name="千位分隔 2" xfId="15"/>
    <cellStyle name="千位分隔 3" xfId="22"/>
    <cellStyle name="样式 1" xfId="21"/>
    <cellStyle name="样式 1 10" xfId="16"/>
    <cellStyle name="样式 1 2" xfId="17"/>
    <cellStyle name="样式 1 5" xfId="18"/>
    <cellStyle name="样式 1 5 21" xfId="19"/>
    <cellStyle name="样式 1 52" xfId="20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13" Type="http://schemas.openxmlformats.org/officeDocument/2006/relationships/image" Target="../media/image13.emf"/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12" Type="http://schemas.openxmlformats.org/officeDocument/2006/relationships/image" Target="../media/image12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11" Type="http://schemas.openxmlformats.org/officeDocument/2006/relationships/image" Target="../media/image11.emf"/><Relationship Id="rId5" Type="http://schemas.openxmlformats.org/officeDocument/2006/relationships/image" Target="../media/image5.emf"/><Relationship Id="rId15" Type="http://schemas.openxmlformats.org/officeDocument/2006/relationships/image" Target="../media/image15.emf"/><Relationship Id="rId10" Type="http://schemas.openxmlformats.org/officeDocument/2006/relationships/image" Target="../media/image10.emf"/><Relationship Id="rId4" Type="http://schemas.openxmlformats.org/officeDocument/2006/relationships/image" Target="../media/image4.emf"/><Relationship Id="rId9" Type="http://schemas.openxmlformats.org/officeDocument/2006/relationships/image" Target="../media/image9.emf"/><Relationship Id="rId14" Type="http://schemas.openxmlformats.org/officeDocument/2006/relationships/image" Target="../media/image14.emf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emf"/><Relationship Id="rId13" Type="http://schemas.openxmlformats.org/officeDocument/2006/relationships/image" Target="../media/image1.emf"/><Relationship Id="rId18" Type="http://schemas.openxmlformats.org/officeDocument/2006/relationships/image" Target="../media/image19.emf"/><Relationship Id="rId3" Type="http://schemas.openxmlformats.org/officeDocument/2006/relationships/image" Target="../media/image18.emf"/><Relationship Id="rId7" Type="http://schemas.openxmlformats.org/officeDocument/2006/relationships/image" Target="../media/image7.emf"/><Relationship Id="rId12" Type="http://schemas.openxmlformats.org/officeDocument/2006/relationships/image" Target="../media/image3.emf"/><Relationship Id="rId17" Type="http://schemas.openxmlformats.org/officeDocument/2006/relationships/image" Target="../media/image14.emf"/><Relationship Id="rId2" Type="http://schemas.openxmlformats.org/officeDocument/2006/relationships/image" Target="../media/image17.jpeg"/><Relationship Id="rId16" Type="http://schemas.openxmlformats.org/officeDocument/2006/relationships/image" Target="../media/image13.emf"/><Relationship Id="rId1" Type="http://schemas.openxmlformats.org/officeDocument/2006/relationships/image" Target="../media/image16.jpeg"/><Relationship Id="rId6" Type="http://schemas.openxmlformats.org/officeDocument/2006/relationships/image" Target="../media/image6.emf"/><Relationship Id="rId11" Type="http://schemas.openxmlformats.org/officeDocument/2006/relationships/image" Target="../media/image4.emf"/><Relationship Id="rId5" Type="http://schemas.openxmlformats.org/officeDocument/2006/relationships/image" Target="../media/image5.emf"/><Relationship Id="rId15" Type="http://schemas.openxmlformats.org/officeDocument/2006/relationships/image" Target="../media/image12.emf"/><Relationship Id="rId10" Type="http://schemas.openxmlformats.org/officeDocument/2006/relationships/image" Target="../media/image10.emf"/><Relationship Id="rId19" Type="http://schemas.openxmlformats.org/officeDocument/2006/relationships/image" Target="../media/image15.emf"/><Relationship Id="rId4" Type="http://schemas.openxmlformats.org/officeDocument/2006/relationships/image" Target="../media/image2.emf"/><Relationship Id="rId9" Type="http://schemas.openxmlformats.org/officeDocument/2006/relationships/image" Target="../media/image8.emf"/><Relationship Id="rId14" Type="http://schemas.openxmlformats.org/officeDocument/2006/relationships/image" Target="../media/image1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85725</xdr:colOff>
      <xdr:row>4</xdr:row>
      <xdr:rowOff>169545</xdr:rowOff>
    </xdr:from>
    <xdr:to>
      <xdr:col>2</xdr:col>
      <xdr:colOff>770890</xdr:colOff>
      <xdr:row>8</xdr:row>
      <xdr:rowOff>60960</xdr:rowOff>
    </xdr:to>
    <xdr:pic>
      <xdr:nvPicPr>
        <xdr:cNvPr id="9" name="图片 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3000" y="1099185"/>
          <a:ext cx="685165" cy="701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95250</xdr:colOff>
      <xdr:row>12</xdr:row>
      <xdr:rowOff>57150</xdr:rowOff>
    </xdr:from>
    <xdr:to>
      <xdr:col>2</xdr:col>
      <xdr:colOff>826770</xdr:colOff>
      <xdr:row>14</xdr:row>
      <xdr:rowOff>40640</xdr:rowOff>
    </xdr:to>
    <xdr:pic>
      <xdr:nvPicPr>
        <xdr:cNvPr id="11" name="图片 1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52525" y="2607310"/>
          <a:ext cx="731520" cy="388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95250</xdr:colOff>
      <xdr:row>18</xdr:row>
      <xdr:rowOff>0</xdr:rowOff>
    </xdr:from>
    <xdr:to>
      <xdr:col>2</xdr:col>
      <xdr:colOff>806450</xdr:colOff>
      <xdr:row>20</xdr:row>
      <xdr:rowOff>43815</xdr:rowOff>
    </xdr:to>
    <xdr:pic>
      <xdr:nvPicPr>
        <xdr:cNvPr id="12" name="图片 1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52525" y="3765550"/>
          <a:ext cx="711200" cy="4489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142875</xdr:colOff>
      <xdr:row>24</xdr:row>
      <xdr:rowOff>0</xdr:rowOff>
    </xdr:from>
    <xdr:to>
      <xdr:col>2</xdr:col>
      <xdr:colOff>779145</xdr:colOff>
      <xdr:row>25</xdr:row>
      <xdr:rowOff>196215</xdr:rowOff>
    </xdr:to>
    <xdr:pic>
      <xdr:nvPicPr>
        <xdr:cNvPr id="13" name="图片 12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0150" y="4980940"/>
          <a:ext cx="636270" cy="398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76200</xdr:colOff>
      <xdr:row>29</xdr:row>
      <xdr:rowOff>78740</xdr:rowOff>
    </xdr:from>
    <xdr:to>
      <xdr:col>2</xdr:col>
      <xdr:colOff>848360</xdr:colOff>
      <xdr:row>31</xdr:row>
      <xdr:rowOff>169545</xdr:rowOff>
    </xdr:to>
    <xdr:pic>
      <xdr:nvPicPr>
        <xdr:cNvPr id="14" name="图片 13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33475" y="6072505"/>
          <a:ext cx="772160" cy="4959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38100</xdr:colOff>
      <xdr:row>35</xdr:row>
      <xdr:rowOff>107315</xdr:rowOff>
    </xdr:from>
    <xdr:to>
      <xdr:col>2</xdr:col>
      <xdr:colOff>804545</xdr:colOff>
      <xdr:row>37</xdr:row>
      <xdr:rowOff>194310</xdr:rowOff>
    </xdr:to>
    <xdr:pic>
      <xdr:nvPicPr>
        <xdr:cNvPr id="15" name="图片 14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95375" y="7316470"/>
          <a:ext cx="766445" cy="492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123825</xdr:colOff>
      <xdr:row>41</xdr:row>
      <xdr:rowOff>12065</xdr:rowOff>
    </xdr:from>
    <xdr:to>
      <xdr:col>2</xdr:col>
      <xdr:colOff>723900</xdr:colOff>
      <xdr:row>44</xdr:row>
      <xdr:rowOff>62230</xdr:rowOff>
    </xdr:to>
    <xdr:pic>
      <xdr:nvPicPr>
        <xdr:cNvPr id="16" name="图片 15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81100" y="8436610"/>
          <a:ext cx="600075" cy="657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85725</xdr:colOff>
      <xdr:row>46</xdr:row>
      <xdr:rowOff>183515</xdr:rowOff>
    </xdr:from>
    <xdr:to>
      <xdr:col>2</xdr:col>
      <xdr:colOff>799465</xdr:colOff>
      <xdr:row>50</xdr:row>
      <xdr:rowOff>154940</xdr:rowOff>
    </xdr:to>
    <xdr:pic>
      <xdr:nvPicPr>
        <xdr:cNvPr id="17" name="图片 16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3000" y="9620885"/>
          <a:ext cx="713740" cy="781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76200</xdr:colOff>
      <xdr:row>52</xdr:row>
      <xdr:rowOff>173990</xdr:rowOff>
    </xdr:from>
    <xdr:to>
      <xdr:col>2</xdr:col>
      <xdr:colOff>786130</xdr:colOff>
      <xdr:row>56</xdr:row>
      <xdr:rowOff>142240</xdr:rowOff>
    </xdr:to>
    <xdr:pic>
      <xdr:nvPicPr>
        <xdr:cNvPr id="18" name="图片 17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33475" y="10826750"/>
          <a:ext cx="709930" cy="7785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104775</xdr:colOff>
      <xdr:row>59</xdr:row>
      <xdr:rowOff>69215</xdr:rowOff>
    </xdr:from>
    <xdr:to>
      <xdr:col>2</xdr:col>
      <xdr:colOff>800100</xdr:colOff>
      <xdr:row>62</xdr:row>
      <xdr:rowOff>32385</xdr:rowOff>
    </xdr:to>
    <xdr:pic>
      <xdr:nvPicPr>
        <xdr:cNvPr id="19" name="图片 18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62050" y="12139930"/>
          <a:ext cx="695325" cy="5708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114300</xdr:colOff>
      <xdr:row>65</xdr:row>
      <xdr:rowOff>193040</xdr:rowOff>
    </xdr:from>
    <xdr:to>
      <xdr:col>2</xdr:col>
      <xdr:colOff>829310</xdr:colOff>
      <xdr:row>68</xdr:row>
      <xdr:rowOff>17780</xdr:rowOff>
    </xdr:to>
    <xdr:pic>
      <xdr:nvPicPr>
        <xdr:cNvPr id="20" name="图片 19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71575" y="13479145"/>
          <a:ext cx="715010" cy="4324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66675</xdr:colOff>
      <xdr:row>71</xdr:row>
      <xdr:rowOff>183515</xdr:rowOff>
    </xdr:from>
    <xdr:to>
      <xdr:col>2</xdr:col>
      <xdr:colOff>774700</xdr:colOff>
      <xdr:row>74</xdr:row>
      <xdr:rowOff>1905</xdr:rowOff>
    </xdr:to>
    <xdr:pic>
      <xdr:nvPicPr>
        <xdr:cNvPr id="21" name="图片 20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flipH="1">
          <a:off x="1123950" y="14685010"/>
          <a:ext cx="708025" cy="4260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114300</xdr:colOff>
      <xdr:row>77</xdr:row>
      <xdr:rowOff>126365</xdr:rowOff>
    </xdr:from>
    <xdr:to>
      <xdr:col>2</xdr:col>
      <xdr:colOff>794385</xdr:colOff>
      <xdr:row>80</xdr:row>
      <xdr:rowOff>35560</xdr:rowOff>
    </xdr:to>
    <xdr:pic>
      <xdr:nvPicPr>
        <xdr:cNvPr id="22" name="图片 21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71575" y="15843250"/>
          <a:ext cx="680085" cy="5168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104775</xdr:colOff>
      <xdr:row>84</xdr:row>
      <xdr:rowOff>69215</xdr:rowOff>
    </xdr:from>
    <xdr:to>
      <xdr:col>2</xdr:col>
      <xdr:colOff>810260</xdr:colOff>
      <xdr:row>86</xdr:row>
      <xdr:rowOff>109855</xdr:rowOff>
    </xdr:to>
    <xdr:pic>
      <xdr:nvPicPr>
        <xdr:cNvPr id="23" name="图片 22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62050" y="17204055"/>
          <a:ext cx="705485" cy="4457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152400</xdr:colOff>
      <xdr:row>90</xdr:row>
      <xdr:rowOff>126365</xdr:rowOff>
    </xdr:from>
    <xdr:to>
      <xdr:col>2</xdr:col>
      <xdr:colOff>788670</xdr:colOff>
      <xdr:row>92</xdr:row>
      <xdr:rowOff>137795</xdr:rowOff>
    </xdr:to>
    <xdr:pic>
      <xdr:nvPicPr>
        <xdr:cNvPr id="30" name="图片 29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9675" y="18476595"/>
          <a:ext cx="636270" cy="4165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38100</xdr:colOff>
      <xdr:row>95</xdr:row>
      <xdr:rowOff>97790</xdr:rowOff>
    </xdr:from>
    <xdr:to>
      <xdr:col>2</xdr:col>
      <xdr:colOff>813435</xdr:colOff>
      <xdr:row>97</xdr:row>
      <xdr:rowOff>200660</xdr:rowOff>
    </xdr:to>
    <xdr:pic>
      <xdr:nvPicPr>
        <xdr:cNvPr id="31" name="图片 30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flipH="1">
          <a:off x="1095375" y="19460845"/>
          <a:ext cx="775335" cy="50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88265</xdr:colOff>
      <xdr:row>101</xdr:row>
      <xdr:rowOff>88265</xdr:rowOff>
    </xdr:from>
    <xdr:to>
      <xdr:col>2</xdr:col>
      <xdr:colOff>831850</xdr:colOff>
      <xdr:row>103</xdr:row>
      <xdr:rowOff>159385</xdr:rowOff>
    </xdr:to>
    <xdr:pic>
      <xdr:nvPicPr>
        <xdr:cNvPr id="32" name="图片 31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5540" y="20666710"/>
          <a:ext cx="74358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97790</xdr:colOff>
      <xdr:row>107</xdr:row>
      <xdr:rowOff>93345</xdr:rowOff>
    </xdr:from>
    <xdr:to>
      <xdr:col>2</xdr:col>
      <xdr:colOff>859790</xdr:colOff>
      <xdr:row>110</xdr:row>
      <xdr:rowOff>113030</xdr:rowOff>
    </xdr:to>
    <xdr:pic>
      <xdr:nvPicPr>
        <xdr:cNvPr id="33" name="图片 32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55065" y="21887180"/>
          <a:ext cx="762000" cy="6273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100330</xdr:colOff>
      <xdr:row>114</xdr:row>
      <xdr:rowOff>81280</xdr:rowOff>
    </xdr:from>
    <xdr:to>
      <xdr:col>2</xdr:col>
      <xdr:colOff>767715</xdr:colOff>
      <xdr:row>116</xdr:row>
      <xdr:rowOff>111125</xdr:rowOff>
    </xdr:to>
    <xdr:pic>
      <xdr:nvPicPr>
        <xdr:cNvPr id="34" name="图片 33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57605" y="23293070"/>
          <a:ext cx="667385" cy="434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133350</xdr:colOff>
      <xdr:row>120</xdr:row>
      <xdr:rowOff>38735</xdr:rowOff>
    </xdr:from>
    <xdr:to>
      <xdr:col>2</xdr:col>
      <xdr:colOff>781685</xdr:colOff>
      <xdr:row>122</xdr:row>
      <xdr:rowOff>59055</xdr:rowOff>
    </xdr:to>
    <xdr:pic>
      <xdr:nvPicPr>
        <xdr:cNvPr id="35" name="图片 34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flipH="1">
          <a:off x="1190625" y="24465915"/>
          <a:ext cx="648335" cy="425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83820</xdr:colOff>
      <xdr:row>126</xdr:row>
      <xdr:rowOff>24130</xdr:rowOff>
    </xdr:from>
    <xdr:to>
      <xdr:col>2</xdr:col>
      <xdr:colOff>793115</xdr:colOff>
      <xdr:row>128</xdr:row>
      <xdr:rowOff>120650</xdr:rowOff>
    </xdr:to>
    <xdr:pic>
      <xdr:nvPicPr>
        <xdr:cNvPr id="37" name="图片 36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1095" y="25666700"/>
          <a:ext cx="709295" cy="501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28575</xdr:rowOff>
    </xdr:from>
    <xdr:to>
      <xdr:col>1</xdr:col>
      <xdr:colOff>276225</xdr:colOff>
      <xdr:row>1</xdr:row>
      <xdr:rowOff>190213</xdr:rowOff>
    </xdr:to>
    <xdr:pic>
      <xdr:nvPicPr>
        <xdr:cNvPr id="34" name="图片 33" descr="光华荣昌修改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050" y="28575"/>
          <a:ext cx="904875" cy="4546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879402</xdr:colOff>
      <xdr:row>27</xdr:row>
      <xdr:rowOff>73895</xdr:rowOff>
    </xdr:from>
    <xdr:to>
      <xdr:col>3</xdr:col>
      <xdr:colOff>1079427</xdr:colOff>
      <xdr:row>27</xdr:row>
      <xdr:rowOff>235820</xdr:rowOff>
    </xdr:to>
    <xdr:pic>
      <xdr:nvPicPr>
        <xdr:cNvPr id="35" name="图片 4" descr="商标2.jpg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79315" y="25020905"/>
          <a:ext cx="2000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19050</xdr:colOff>
      <xdr:row>4</xdr:row>
      <xdr:rowOff>57150</xdr:rowOff>
    </xdr:from>
    <xdr:to>
      <xdr:col>3</xdr:col>
      <xdr:colOff>1381125</xdr:colOff>
      <xdr:row>4</xdr:row>
      <xdr:rowOff>705203</xdr:rowOff>
    </xdr:to>
    <xdr:pic>
      <xdr:nvPicPr>
        <xdr:cNvPr id="16" name="图片 1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19525" y="1277620"/>
          <a:ext cx="1362075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66676</xdr:colOff>
      <xdr:row>6</xdr:row>
      <xdr:rowOff>133350</xdr:rowOff>
    </xdr:from>
    <xdr:to>
      <xdr:col>3</xdr:col>
      <xdr:colOff>1288824</xdr:colOff>
      <xdr:row>6</xdr:row>
      <xdr:rowOff>781050</xdr:rowOff>
    </xdr:to>
    <xdr:pic>
      <xdr:nvPicPr>
        <xdr:cNvPr id="18" name="图片 17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67150" y="3182620"/>
          <a:ext cx="122174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85725</xdr:colOff>
      <xdr:row>9</xdr:row>
      <xdr:rowOff>104775</xdr:rowOff>
    </xdr:from>
    <xdr:to>
      <xdr:col>3</xdr:col>
      <xdr:colOff>1276350</xdr:colOff>
      <xdr:row>9</xdr:row>
      <xdr:rowOff>868572</xdr:rowOff>
    </xdr:to>
    <xdr:pic>
      <xdr:nvPicPr>
        <xdr:cNvPr id="19" name="图片 18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86200" y="6611620"/>
          <a:ext cx="1190625" cy="7632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57150</xdr:colOff>
      <xdr:row>10</xdr:row>
      <xdr:rowOff>57150</xdr:rowOff>
    </xdr:from>
    <xdr:to>
      <xdr:col>3</xdr:col>
      <xdr:colOff>1381125</xdr:colOff>
      <xdr:row>10</xdr:row>
      <xdr:rowOff>906492</xdr:rowOff>
    </xdr:to>
    <xdr:pic>
      <xdr:nvPicPr>
        <xdr:cNvPr id="20" name="图片 19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57625" y="7678420"/>
          <a:ext cx="1323975" cy="8489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104775</xdr:colOff>
      <xdr:row>11</xdr:row>
      <xdr:rowOff>85725</xdr:rowOff>
    </xdr:from>
    <xdr:to>
      <xdr:col>3</xdr:col>
      <xdr:colOff>876300</xdr:colOff>
      <xdr:row>11</xdr:row>
      <xdr:rowOff>931914</xdr:rowOff>
    </xdr:to>
    <xdr:pic>
      <xdr:nvPicPr>
        <xdr:cNvPr id="21" name="图片 20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905250" y="8726170"/>
          <a:ext cx="771525" cy="8458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133350</xdr:colOff>
      <xdr:row>13</xdr:row>
      <xdr:rowOff>76200</xdr:rowOff>
    </xdr:from>
    <xdr:to>
      <xdr:col>3</xdr:col>
      <xdr:colOff>958383</xdr:colOff>
      <xdr:row>13</xdr:row>
      <xdr:rowOff>981075</xdr:rowOff>
    </xdr:to>
    <xdr:pic>
      <xdr:nvPicPr>
        <xdr:cNvPr id="22" name="图片 21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933825" y="10754995"/>
          <a:ext cx="824865" cy="904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123825</xdr:colOff>
      <xdr:row>12</xdr:row>
      <xdr:rowOff>57150</xdr:rowOff>
    </xdr:from>
    <xdr:to>
      <xdr:col>3</xdr:col>
      <xdr:colOff>942975</xdr:colOff>
      <xdr:row>12</xdr:row>
      <xdr:rowOff>955573</xdr:rowOff>
    </xdr:to>
    <xdr:pic>
      <xdr:nvPicPr>
        <xdr:cNvPr id="23" name="图片 22"/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924300" y="9716770"/>
          <a:ext cx="819150" cy="8978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67236</xdr:colOff>
      <xdr:row>14</xdr:row>
      <xdr:rowOff>56031</xdr:rowOff>
    </xdr:from>
    <xdr:to>
      <xdr:col>3</xdr:col>
      <xdr:colOff>952501</xdr:colOff>
      <xdr:row>14</xdr:row>
      <xdr:rowOff>783911</xdr:rowOff>
    </xdr:to>
    <xdr:pic>
      <xdr:nvPicPr>
        <xdr:cNvPr id="24" name="图片 23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67150" y="11753850"/>
          <a:ext cx="885825" cy="7277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56030</xdr:colOff>
      <xdr:row>8</xdr:row>
      <xdr:rowOff>100853</xdr:rowOff>
    </xdr:from>
    <xdr:to>
      <xdr:col>3</xdr:col>
      <xdr:colOff>1311089</xdr:colOff>
      <xdr:row>8</xdr:row>
      <xdr:rowOff>887310</xdr:rowOff>
    </xdr:to>
    <xdr:pic>
      <xdr:nvPicPr>
        <xdr:cNvPr id="25" name="图片 24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56355" y="5454650"/>
          <a:ext cx="1254760" cy="7867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175895</xdr:colOff>
      <xdr:row>7</xdr:row>
      <xdr:rowOff>213995</xdr:rowOff>
    </xdr:from>
    <xdr:to>
      <xdr:col>3</xdr:col>
      <xdr:colOff>1247775</xdr:colOff>
      <xdr:row>7</xdr:row>
      <xdr:rowOff>887095</xdr:rowOff>
    </xdr:to>
    <xdr:pic>
      <xdr:nvPicPr>
        <xdr:cNvPr id="26" name="图片 25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976370" y="4415790"/>
          <a:ext cx="1071880" cy="673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134471</xdr:colOff>
      <xdr:row>5</xdr:row>
      <xdr:rowOff>67236</xdr:rowOff>
    </xdr:from>
    <xdr:to>
      <xdr:col>3</xdr:col>
      <xdr:colOff>885265</xdr:colOff>
      <xdr:row>5</xdr:row>
      <xdr:rowOff>834598</xdr:rowOff>
    </xdr:to>
    <xdr:pic>
      <xdr:nvPicPr>
        <xdr:cNvPr id="27" name="图片 26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934460" y="2201545"/>
          <a:ext cx="751205" cy="7677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33618</xdr:colOff>
      <xdr:row>15</xdr:row>
      <xdr:rowOff>56030</xdr:rowOff>
    </xdr:from>
    <xdr:to>
      <xdr:col>3</xdr:col>
      <xdr:colOff>1277471</xdr:colOff>
      <xdr:row>15</xdr:row>
      <xdr:rowOff>804953</xdr:rowOff>
    </xdr:to>
    <xdr:pic>
      <xdr:nvPicPr>
        <xdr:cNvPr id="15" name="图片 14"/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33495" y="12773025"/>
          <a:ext cx="1243965" cy="7486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33618</xdr:colOff>
      <xdr:row>17</xdr:row>
      <xdr:rowOff>56030</xdr:rowOff>
    </xdr:from>
    <xdr:to>
      <xdr:col>3</xdr:col>
      <xdr:colOff>1210236</xdr:colOff>
      <xdr:row>17</xdr:row>
      <xdr:rowOff>949834</xdr:rowOff>
    </xdr:to>
    <xdr:pic>
      <xdr:nvPicPr>
        <xdr:cNvPr id="28" name="图片 27"/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33495" y="14811375"/>
          <a:ext cx="1176655" cy="893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203835</xdr:colOff>
      <xdr:row>18</xdr:row>
      <xdr:rowOff>238760</xdr:rowOff>
    </xdr:from>
    <xdr:to>
      <xdr:col>3</xdr:col>
      <xdr:colOff>1205230</xdr:colOff>
      <xdr:row>18</xdr:row>
      <xdr:rowOff>869950</xdr:rowOff>
    </xdr:to>
    <xdr:pic>
      <xdr:nvPicPr>
        <xdr:cNvPr id="29" name="图片 28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004310" y="16013430"/>
          <a:ext cx="1001395" cy="6311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145677</xdr:colOff>
      <xdr:row>19</xdr:row>
      <xdr:rowOff>78441</xdr:rowOff>
    </xdr:from>
    <xdr:to>
      <xdr:col>3</xdr:col>
      <xdr:colOff>1223637</xdr:colOff>
      <xdr:row>19</xdr:row>
      <xdr:rowOff>784412</xdr:rowOff>
    </xdr:to>
    <xdr:pic>
      <xdr:nvPicPr>
        <xdr:cNvPr id="30" name="图片 29"/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945890" y="16871950"/>
          <a:ext cx="1077595" cy="7061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34507</xdr:colOff>
      <xdr:row>16</xdr:row>
      <xdr:rowOff>156883</xdr:rowOff>
    </xdr:from>
    <xdr:to>
      <xdr:col>3</xdr:col>
      <xdr:colOff>1355912</xdr:colOff>
      <xdr:row>16</xdr:row>
      <xdr:rowOff>952500</xdr:rowOff>
    </xdr:to>
    <xdr:pic>
      <xdr:nvPicPr>
        <xdr:cNvPr id="31" name="图片 30"/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flipH="1">
          <a:off x="3834765" y="13893165"/>
          <a:ext cx="1321435" cy="7956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26122</xdr:colOff>
      <xdr:row>20</xdr:row>
      <xdr:rowOff>134470</xdr:rowOff>
    </xdr:from>
    <xdr:to>
      <xdr:col>3</xdr:col>
      <xdr:colOff>1086971</xdr:colOff>
      <xdr:row>20</xdr:row>
      <xdr:rowOff>829235</xdr:rowOff>
    </xdr:to>
    <xdr:pic>
      <xdr:nvPicPr>
        <xdr:cNvPr id="32" name="图片 31"/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flipH="1">
          <a:off x="3826510" y="17947005"/>
          <a:ext cx="1060450" cy="6946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57150</xdr:colOff>
      <xdr:row>21</xdr:row>
      <xdr:rowOff>57150</xdr:rowOff>
    </xdr:from>
    <xdr:to>
      <xdr:col>3</xdr:col>
      <xdr:colOff>1381125</xdr:colOff>
      <xdr:row>21</xdr:row>
      <xdr:rowOff>906492</xdr:rowOff>
    </xdr:to>
    <xdr:pic>
      <xdr:nvPicPr>
        <xdr:cNvPr id="33" name="图片 32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57625" y="18889345"/>
          <a:ext cx="1323975" cy="8489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67236</xdr:colOff>
      <xdr:row>22</xdr:row>
      <xdr:rowOff>56031</xdr:rowOff>
    </xdr:from>
    <xdr:to>
      <xdr:col>3</xdr:col>
      <xdr:colOff>952501</xdr:colOff>
      <xdr:row>22</xdr:row>
      <xdr:rowOff>783911</xdr:rowOff>
    </xdr:to>
    <xdr:pic>
      <xdr:nvPicPr>
        <xdr:cNvPr id="36" name="图片 35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67150" y="19907250"/>
          <a:ext cx="885825" cy="7277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145677</xdr:colOff>
      <xdr:row>23</xdr:row>
      <xdr:rowOff>78441</xdr:rowOff>
    </xdr:from>
    <xdr:to>
      <xdr:col>3</xdr:col>
      <xdr:colOff>1223637</xdr:colOff>
      <xdr:row>23</xdr:row>
      <xdr:rowOff>784412</xdr:rowOff>
    </xdr:to>
    <xdr:pic>
      <xdr:nvPicPr>
        <xdr:cNvPr id="37" name="图片 36"/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945890" y="20948650"/>
          <a:ext cx="1077595" cy="7061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26122</xdr:colOff>
      <xdr:row>24</xdr:row>
      <xdr:rowOff>134470</xdr:rowOff>
    </xdr:from>
    <xdr:to>
      <xdr:col>3</xdr:col>
      <xdr:colOff>1086971</xdr:colOff>
      <xdr:row>24</xdr:row>
      <xdr:rowOff>829235</xdr:rowOff>
    </xdr:to>
    <xdr:pic>
      <xdr:nvPicPr>
        <xdr:cNvPr id="38" name="图片 37"/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flipH="1">
          <a:off x="3826510" y="22023705"/>
          <a:ext cx="1060450" cy="6946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33619</xdr:colOff>
      <xdr:row>25</xdr:row>
      <xdr:rowOff>78441</xdr:rowOff>
    </xdr:from>
    <xdr:to>
      <xdr:col>3</xdr:col>
      <xdr:colOff>1355913</xdr:colOff>
      <xdr:row>25</xdr:row>
      <xdr:rowOff>782582</xdr:rowOff>
    </xdr:to>
    <xdr:pic>
      <xdr:nvPicPr>
        <xdr:cNvPr id="39" name="图片 38"/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33495" y="22987000"/>
          <a:ext cx="1322705" cy="7042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100853</xdr:colOff>
      <xdr:row>26</xdr:row>
      <xdr:rowOff>78442</xdr:rowOff>
    </xdr:from>
    <xdr:to>
      <xdr:col>3</xdr:col>
      <xdr:colOff>1143000</xdr:colOff>
      <xdr:row>26</xdr:row>
      <xdr:rowOff>814432</xdr:rowOff>
    </xdr:to>
    <xdr:pic>
      <xdr:nvPicPr>
        <xdr:cNvPr id="40" name="图片 39"/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900805" y="24006175"/>
          <a:ext cx="1042670" cy="7359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4.4" x14ac:dyDescent="0.25"/>
  <sheetData/>
  <phoneticPr fontId="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131"/>
  <sheetViews>
    <sheetView workbookViewId="0">
      <pane xSplit="10" topLeftCell="K1" activePane="topRight" state="frozen"/>
      <selection pane="topRight" activeCell="R131" sqref="R131"/>
    </sheetView>
  </sheetViews>
  <sheetFormatPr defaultColWidth="9" defaultRowHeight="14.4" x14ac:dyDescent="0.25"/>
  <cols>
    <col min="1" max="1" width="5.6640625" style="4" customWidth="1"/>
    <col min="2" max="2" width="8.21875" style="4" customWidth="1"/>
    <col min="3" max="5" width="11.6640625" style="4" customWidth="1"/>
    <col min="6" max="6" width="14" style="5" customWidth="1"/>
    <col min="7" max="7" width="8.6640625" style="6" customWidth="1"/>
    <col min="8" max="9" width="8.6640625" style="4" customWidth="1"/>
    <col min="10" max="10" width="27.6640625" style="7" customWidth="1"/>
    <col min="11" max="16" width="8.6640625" style="8" customWidth="1"/>
    <col min="17" max="18" width="8.6640625" style="9" customWidth="1"/>
    <col min="19" max="19" width="18.88671875" style="4" customWidth="1"/>
    <col min="20" max="16384" width="9" style="4"/>
  </cols>
  <sheetData>
    <row r="1" spans="1:72" x14ac:dyDescent="0.25">
      <c r="A1" s="80" t="s">
        <v>84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</row>
    <row r="2" spans="1:72" x14ac:dyDescent="0.25">
      <c r="A2" s="80"/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</row>
    <row r="3" spans="1:72" ht="23.1" customHeight="1" x14ac:dyDescent="0.25">
      <c r="A3" s="58" t="s">
        <v>10</v>
      </c>
      <c r="B3" s="59" t="s">
        <v>85</v>
      </c>
      <c r="C3" s="58" t="s">
        <v>86</v>
      </c>
      <c r="D3" s="58" t="s">
        <v>87</v>
      </c>
      <c r="E3" s="58" t="s">
        <v>88</v>
      </c>
      <c r="F3" s="58" t="s">
        <v>89</v>
      </c>
      <c r="G3" s="66" t="s">
        <v>90</v>
      </c>
      <c r="H3" s="58" t="s">
        <v>91</v>
      </c>
      <c r="I3" s="58" t="s">
        <v>92</v>
      </c>
      <c r="J3" s="76" t="s">
        <v>93</v>
      </c>
      <c r="K3" s="57" t="s">
        <v>94</v>
      </c>
      <c r="L3" s="57"/>
      <c r="M3" s="57"/>
      <c r="N3" s="58" t="s">
        <v>95</v>
      </c>
      <c r="O3" s="58" t="s">
        <v>96</v>
      </c>
      <c r="P3" s="58" t="s">
        <v>97</v>
      </c>
      <c r="Q3" s="78" t="s">
        <v>98</v>
      </c>
      <c r="R3" s="78" t="s">
        <v>99</v>
      </c>
      <c r="S3" s="78" t="s">
        <v>18</v>
      </c>
    </row>
    <row r="4" spans="1:72" s="1" customFormat="1" ht="23.1" customHeight="1" x14ac:dyDescent="0.25">
      <c r="A4" s="59"/>
      <c r="B4" s="61"/>
      <c r="C4" s="59"/>
      <c r="D4" s="59"/>
      <c r="E4" s="59"/>
      <c r="F4" s="59"/>
      <c r="G4" s="67"/>
      <c r="H4" s="59"/>
      <c r="I4" s="59"/>
      <c r="J4" s="77"/>
      <c r="K4" s="10" t="s">
        <v>100</v>
      </c>
      <c r="L4" s="10" t="s">
        <v>101</v>
      </c>
      <c r="M4" s="10" t="s">
        <v>102</v>
      </c>
      <c r="N4" s="59"/>
      <c r="O4" s="59"/>
      <c r="P4" s="59"/>
      <c r="Q4" s="79"/>
      <c r="R4" s="79"/>
      <c r="S4" s="7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19"/>
      <c r="AT4" s="19"/>
      <c r="AU4" s="19"/>
      <c r="AV4" s="19"/>
      <c r="AW4" s="19"/>
      <c r="AX4" s="19"/>
      <c r="AY4" s="19"/>
      <c r="AZ4" s="19"/>
      <c r="BA4" s="19"/>
      <c r="BB4" s="19"/>
      <c r="BC4" s="19"/>
      <c r="BD4" s="19"/>
      <c r="BE4" s="19"/>
      <c r="BF4" s="19"/>
      <c r="BG4" s="19"/>
      <c r="BH4" s="19"/>
      <c r="BI4" s="19"/>
      <c r="BJ4" s="19"/>
      <c r="BK4" s="19"/>
      <c r="BL4" s="19"/>
      <c r="BM4" s="19"/>
      <c r="BN4" s="19"/>
      <c r="BO4" s="19"/>
      <c r="BP4" s="19"/>
      <c r="BQ4" s="19"/>
      <c r="BR4" s="19"/>
      <c r="BS4" s="19"/>
      <c r="BT4" s="22"/>
    </row>
    <row r="5" spans="1:72" s="2" customFormat="1" ht="15.9" customHeight="1" x14ac:dyDescent="0.25">
      <c r="A5" s="60">
        <v>1</v>
      </c>
      <c r="B5" s="62" t="s">
        <v>103</v>
      </c>
      <c r="C5" s="60"/>
      <c r="D5" s="65" t="s">
        <v>24</v>
      </c>
      <c r="E5" s="65" t="s">
        <v>23</v>
      </c>
      <c r="F5" s="65"/>
      <c r="G5" s="68"/>
      <c r="H5" s="72" t="s">
        <v>25</v>
      </c>
      <c r="I5" s="11" t="s">
        <v>104</v>
      </c>
      <c r="J5" s="12" t="s">
        <v>105</v>
      </c>
      <c r="K5" s="13"/>
      <c r="L5" s="13"/>
      <c r="M5" s="11"/>
      <c r="N5" s="14">
        <v>1</v>
      </c>
      <c r="O5" s="15">
        <f>K5*L5*M5*7.85*0.6*0.000000001*1000</f>
        <v>0</v>
      </c>
      <c r="P5" s="11"/>
      <c r="Q5" s="20">
        <v>0.5</v>
      </c>
      <c r="R5" s="20">
        <f>Q5*N5</f>
        <v>0.5</v>
      </c>
      <c r="S5" s="21" t="s">
        <v>106</v>
      </c>
    </row>
    <row r="6" spans="1:72" s="2" customFormat="1" ht="15.9" customHeight="1" x14ac:dyDescent="0.25">
      <c r="A6" s="60"/>
      <c r="B6" s="63"/>
      <c r="C6" s="60"/>
      <c r="D6" s="65"/>
      <c r="E6" s="65"/>
      <c r="F6" s="65"/>
      <c r="G6" s="68"/>
      <c r="H6" s="72"/>
      <c r="I6" s="11" t="s">
        <v>107</v>
      </c>
      <c r="J6" s="14"/>
      <c r="K6" s="13"/>
      <c r="L6" s="13"/>
      <c r="M6" s="11"/>
      <c r="N6" s="14"/>
      <c r="O6" s="15"/>
      <c r="P6" s="11"/>
      <c r="Q6" s="20"/>
      <c r="R6" s="20"/>
      <c r="S6" s="21"/>
    </row>
    <row r="7" spans="1:72" s="2" customFormat="1" ht="15.9" customHeight="1" x14ac:dyDescent="0.25">
      <c r="A7" s="60"/>
      <c r="B7" s="63"/>
      <c r="C7" s="60"/>
      <c r="D7" s="65"/>
      <c r="E7" s="65"/>
      <c r="F7" s="65"/>
      <c r="G7" s="68"/>
      <c r="H7" s="72"/>
      <c r="I7" s="11" t="s">
        <v>108</v>
      </c>
      <c r="J7" s="14"/>
      <c r="K7" s="11"/>
      <c r="L7" s="11"/>
      <c r="M7" s="11"/>
      <c r="N7" s="14"/>
      <c r="O7" s="15"/>
      <c r="P7" s="11"/>
      <c r="Q7" s="20"/>
      <c r="R7" s="20"/>
      <c r="S7" s="21"/>
    </row>
    <row r="8" spans="1:72" s="3" customFormat="1" ht="15.9" customHeight="1" x14ac:dyDescent="0.25">
      <c r="A8" s="60"/>
      <c r="B8" s="63"/>
      <c r="C8" s="60"/>
      <c r="D8" s="65"/>
      <c r="E8" s="65"/>
      <c r="F8" s="65"/>
      <c r="G8" s="68"/>
      <c r="H8" s="72"/>
      <c r="I8" s="11" t="s">
        <v>109</v>
      </c>
      <c r="J8" s="14"/>
      <c r="K8" s="11"/>
      <c r="L8" s="11"/>
      <c r="M8" s="11"/>
      <c r="N8" s="14"/>
      <c r="O8" s="15"/>
      <c r="P8" s="11"/>
      <c r="Q8" s="20"/>
      <c r="R8" s="20"/>
      <c r="S8" s="21"/>
    </row>
    <row r="9" spans="1:72" s="3" customFormat="1" ht="15.9" customHeight="1" x14ac:dyDescent="0.25">
      <c r="A9" s="60"/>
      <c r="B9" s="63"/>
      <c r="C9" s="60"/>
      <c r="D9" s="65"/>
      <c r="E9" s="65"/>
      <c r="F9" s="65"/>
      <c r="G9" s="68"/>
      <c r="H9" s="72"/>
      <c r="I9" s="11" t="s">
        <v>110</v>
      </c>
      <c r="J9" s="14"/>
      <c r="K9" s="16"/>
      <c r="L9" s="16"/>
      <c r="M9" s="16"/>
      <c r="N9" s="14"/>
      <c r="O9" s="15"/>
      <c r="P9" s="11"/>
      <c r="Q9" s="20"/>
      <c r="R9" s="20"/>
      <c r="S9" s="21"/>
    </row>
    <row r="10" spans="1:72" s="3" customFormat="1" ht="15.9" customHeight="1" x14ac:dyDescent="0.25">
      <c r="A10" s="60"/>
      <c r="B10" s="64"/>
      <c r="C10" s="60"/>
      <c r="D10" s="65"/>
      <c r="E10" s="65"/>
      <c r="F10" s="65"/>
      <c r="G10" s="68"/>
      <c r="H10" s="72"/>
      <c r="I10" s="11" t="s">
        <v>111</v>
      </c>
      <c r="J10" s="12"/>
      <c r="K10" s="12"/>
      <c r="L10" s="12"/>
      <c r="M10" s="12"/>
      <c r="N10" s="12"/>
      <c r="O10" s="15"/>
      <c r="P10" s="11"/>
      <c r="Q10" s="20"/>
      <c r="R10" s="20"/>
      <c r="S10" s="21"/>
    </row>
    <row r="11" spans="1:72" s="2" customFormat="1" ht="15.9" customHeight="1" x14ac:dyDescent="0.25">
      <c r="A11" s="60">
        <v>2</v>
      </c>
      <c r="B11" s="62" t="s">
        <v>103</v>
      </c>
      <c r="C11" s="60"/>
      <c r="D11" s="65" t="s">
        <v>28</v>
      </c>
      <c r="E11" s="65" t="s">
        <v>27</v>
      </c>
      <c r="F11" s="65"/>
      <c r="G11" s="68"/>
      <c r="H11" s="72" t="s">
        <v>112</v>
      </c>
      <c r="I11" s="11" t="s">
        <v>104</v>
      </c>
      <c r="J11" s="12" t="s">
        <v>113</v>
      </c>
      <c r="K11" s="13"/>
      <c r="L11" s="13"/>
      <c r="M11" s="13"/>
      <c r="N11" s="14">
        <v>1</v>
      </c>
      <c r="O11" s="15">
        <f>K11*L11*M11*7.85*0.6*0.000000001*1000</f>
        <v>0</v>
      </c>
      <c r="P11" s="11"/>
      <c r="Q11" s="20">
        <v>0.5</v>
      </c>
      <c r="R11" s="20">
        <f>Q11*N11</f>
        <v>0.5</v>
      </c>
      <c r="S11" s="21"/>
    </row>
    <row r="12" spans="1:72" s="2" customFormat="1" ht="15.9" customHeight="1" x14ac:dyDescent="0.25">
      <c r="A12" s="60"/>
      <c r="B12" s="63"/>
      <c r="C12" s="60"/>
      <c r="D12" s="65"/>
      <c r="E12" s="65"/>
      <c r="F12" s="65"/>
      <c r="G12" s="68"/>
      <c r="H12" s="72"/>
      <c r="I12" s="11" t="s">
        <v>107</v>
      </c>
      <c r="J12" s="12" t="s">
        <v>114</v>
      </c>
      <c r="K12" s="13"/>
      <c r="L12" s="13"/>
      <c r="M12" s="13"/>
      <c r="N12" s="14">
        <v>1</v>
      </c>
      <c r="O12" s="15">
        <f>K12*L12*M12*7.85*0.6*0.000000001*1000</f>
        <v>0</v>
      </c>
      <c r="P12" s="11"/>
      <c r="Q12" s="20">
        <v>1</v>
      </c>
      <c r="R12" s="20">
        <f>Q12*N12</f>
        <v>1</v>
      </c>
      <c r="S12" s="21"/>
    </row>
    <row r="13" spans="1:72" s="2" customFormat="1" ht="15.9" customHeight="1" x14ac:dyDescent="0.25">
      <c r="A13" s="60"/>
      <c r="B13" s="63"/>
      <c r="C13" s="60"/>
      <c r="D13" s="65"/>
      <c r="E13" s="65"/>
      <c r="F13" s="65"/>
      <c r="G13" s="68"/>
      <c r="H13" s="72"/>
      <c r="I13" s="11" t="s">
        <v>108</v>
      </c>
      <c r="J13" s="14"/>
      <c r="K13" s="13"/>
      <c r="L13" s="13"/>
      <c r="M13" s="13"/>
      <c r="N13" s="14"/>
      <c r="O13" s="15"/>
      <c r="P13" s="11"/>
      <c r="Q13" s="20"/>
      <c r="R13" s="20"/>
      <c r="S13" s="21"/>
    </row>
    <row r="14" spans="1:72" s="3" customFormat="1" ht="15.9" customHeight="1" x14ac:dyDescent="0.25">
      <c r="A14" s="60"/>
      <c r="B14" s="63"/>
      <c r="C14" s="60"/>
      <c r="D14" s="65"/>
      <c r="E14" s="65"/>
      <c r="F14" s="65"/>
      <c r="G14" s="68"/>
      <c r="H14" s="72"/>
      <c r="I14" s="11" t="s">
        <v>109</v>
      </c>
      <c r="J14" s="12"/>
      <c r="K14" s="13"/>
      <c r="L14" s="13"/>
      <c r="M14" s="13"/>
      <c r="N14" s="14"/>
      <c r="O14" s="15"/>
      <c r="P14" s="11"/>
      <c r="Q14" s="20"/>
      <c r="R14" s="20"/>
      <c r="S14" s="21"/>
    </row>
    <row r="15" spans="1:72" s="3" customFormat="1" ht="15.9" customHeight="1" x14ac:dyDescent="0.25">
      <c r="A15" s="60"/>
      <c r="B15" s="63"/>
      <c r="C15" s="60"/>
      <c r="D15" s="65"/>
      <c r="E15" s="65"/>
      <c r="F15" s="65"/>
      <c r="G15" s="68"/>
      <c r="H15" s="72"/>
      <c r="I15" s="11" t="s">
        <v>110</v>
      </c>
      <c r="J15" s="12"/>
      <c r="K15" s="14"/>
      <c r="L15" s="14"/>
      <c r="M15" s="14"/>
      <c r="N15" s="14"/>
      <c r="O15" s="15"/>
      <c r="P15" s="11"/>
      <c r="Q15" s="20"/>
      <c r="R15" s="20"/>
      <c r="S15" s="21"/>
    </row>
    <row r="16" spans="1:72" s="3" customFormat="1" ht="15.9" customHeight="1" x14ac:dyDescent="0.25">
      <c r="A16" s="60"/>
      <c r="B16" s="64"/>
      <c r="C16" s="60"/>
      <c r="D16" s="65"/>
      <c r="E16" s="65"/>
      <c r="F16" s="65"/>
      <c r="G16" s="68"/>
      <c r="H16" s="72"/>
      <c r="I16" s="11" t="s">
        <v>111</v>
      </c>
      <c r="J16" s="12"/>
      <c r="K16" s="14"/>
      <c r="L16" s="14"/>
      <c r="M16" s="14"/>
      <c r="N16" s="12"/>
      <c r="O16" s="15"/>
      <c r="P16" s="11"/>
      <c r="Q16" s="20"/>
      <c r="R16" s="20"/>
      <c r="S16" s="21"/>
    </row>
    <row r="17" spans="1:19" s="2" customFormat="1" ht="15.9" customHeight="1" x14ac:dyDescent="0.25">
      <c r="A17" s="60">
        <v>3</v>
      </c>
      <c r="B17" s="62" t="s">
        <v>115</v>
      </c>
      <c r="C17" s="60"/>
      <c r="D17" s="65" t="s">
        <v>32</v>
      </c>
      <c r="E17" s="65" t="s">
        <v>31</v>
      </c>
      <c r="F17" s="65"/>
      <c r="G17" s="68"/>
      <c r="H17" s="72" t="s">
        <v>112</v>
      </c>
      <c r="I17" s="11" t="s">
        <v>104</v>
      </c>
      <c r="J17" s="12" t="s">
        <v>116</v>
      </c>
      <c r="K17" s="14"/>
      <c r="L17" s="14"/>
      <c r="M17" s="14"/>
      <c r="N17" s="14">
        <v>1</v>
      </c>
      <c r="O17" s="15">
        <f>K17*L17*M17*7.85*0.6*0.000000001*1000</f>
        <v>0</v>
      </c>
      <c r="P17" s="11"/>
      <c r="Q17" s="20">
        <v>0.5</v>
      </c>
      <c r="R17" s="20">
        <f>Q17*N17</f>
        <v>0.5</v>
      </c>
      <c r="S17" s="21"/>
    </row>
    <row r="18" spans="1:19" s="2" customFormat="1" ht="15.9" customHeight="1" x14ac:dyDescent="0.25">
      <c r="A18" s="60"/>
      <c r="B18" s="63"/>
      <c r="C18" s="60"/>
      <c r="D18" s="65"/>
      <c r="E18" s="65"/>
      <c r="F18" s="65"/>
      <c r="G18" s="68"/>
      <c r="H18" s="72"/>
      <c r="I18" s="11" t="s">
        <v>107</v>
      </c>
      <c r="J18" s="14"/>
      <c r="K18" s="14"/>
      <c r="L18" s="14"/>
      <c r="M18" s="14"/>
      <c r="N18" s="14"/>
      <c r="O18" s="15"/>
      <c r="P18" s="11"/>
      <c r="Q18" s="20"/>
      <c r="R18" s="20"/>
      <c r="S18" s="21"/>
    </row>
    <row r="19" spans="1:19" s="2" customFormat="1" ht="15.9" customHeight="1" x14ac:dyDescent="0.25">
      <c r="A19" s="60"/>
      <c r="B19" s="63"/>
      <c r="C19" s="60"/>
      <c r="D19" s="65"/>
      <c r="E19" s="65"/>
      <c r="F19" s="65"/>
      <c r="G19" s="68"/>
      <c r="H19" s="72"/>
      <c r="I19" s="11" t="s">
        <v>108</v>
      </c>
      <c r="J19" s="14"/>
      <c r="K19" s="14"/>
      <c r="L19" s="14"/>
      <c r="M19" s="14"/>
      <c r="N19" s="14"/>
      <c r="O19" s="15"/>
      <c r="P19" s="11"/>
      <c r="Q19" s="20"/>
      <c r="R19" s="20"/>
      <c r="S19" s="21"/>
    </row>
    <row r="20" spans="1:19" s="3" customFormat="1" ht="15.9" customHeight="1" x14ac:dyDescent="0.25">
      <c r="A20" s="60"/>
      <c r="B20" s="63"/>
      <c r="C20" s="60"/>
      <c r="D20" s="65"/>
      <c r="E20" s="65"/>
      <c r="F20" s="65"/>
      <c r="G20" s="68"/>
      <c r="H20" s="72"/>
      <c r="I20" s="11" t="s">
        <v>109</v>
      </c>
      <c r="J20" s="12"/>
      <c r="K20" s="14"/>
      <c r="L20" s="14"/>
      <c r="M20" s="14"/>
      <c r="N20" s="14"/>
      <c r="O20" s="15"/>
      <c r="P20" s="11"/>
      <c r="Q20" s="20"/>
      <c r="R20" s="20"/>
      <c r="S20" s="21"/>
    </row>
    <row r="21" spans="1:19" s="3" customFormat="1" ht="15.9" customHeight="1" x14ac:dyDescent="0.25">
      <c r="A21" s="60"/>
      <c r="B21" s="63"/>
      <c r="C21" s="60"/>
      <c r="D21" s="65"/>
      <c r="E21" s="65"/>
      <c r="F21" s="65"/>
      <c r="G21" s="68"/>
      <c r="H21" s="72"/>
      <c r="I21" s="11" t="s">
        <v>110</v>
      </c>
      <c r="J21" s="12"/>
      <c r="K21" s="14"/>
      <c r="L21" s="14"/>
      <c r="M21" s="14"/>
      <c r="N21" s="14"/>
      <c r="O21" s="15"/>
      <c r="P21" s="11"/>
      <c r="Q21" s="20"/>
      <c r="R21" s="20"/>
      <c r="S21" s="21"/>
    </row>
    <row r="22" spans="1:19" s="3" customFormat="1" ht="15.9" customHeight="1" x14ac:dyDescent="0.25">
      <c r="A22" s="60"/>
      <c r="B22" s="64"/>
      <c r="C22" s="60"/>
      <c r="D22" s="65"/>
      <c r="E22" s="65"/>
      <c r="F22" s="65"/>
      <c r="G22" s="68"/>
      <c r="H22" s="72"/>
      <c r="I22" s="11" t="s">
        <v>111</v>
      </c>
      <c r="J22" s="12"/>
      <c r="K22" s="14"/>
      <c r="L22" s="14"/>
      <c r="M22" s="14"/>
      <c r="N22" s="12"/>
      <c r="O22" s="15"/>
      <c r="P22" s="11"/>
      <c r="Q22" s="20"/>
      <c r="R22" s="20"/>
      <c r="S22" s="21"/>
    </row>
    <row r="23" spans="1:19" s="2" customFormat="1" ht="15.9" customHeight="1" x14ac:dyDescent="0.25">
      <c r="A23" s="60">
        <v>4</v>
      </c>
      <c r="B23" s="62" t="s">
        <v>115</v>
      </c>
      <c r="C23" s="60"/>
      <c r="D23" s="65" t="s">
        <v>35</v>
      </c>
      <c r="E23" s="65" t="s">
        <v>34</v>
      </c>
      <c r="F23" s="65"/>
      <c r="G23" s="68"/>
      <c r="H23" s="72" t="s">
        <v>25</v>
      </c>
      <c r="I23" s="11" t="s">
        <v>104</v>
      </c>
      <c r="J23" s="12" t="s">
        <v>117</v>
      </c>
      <c r="K23" s="13">
        <v>800</v>
      </c>
      <c r="L23" s="13">
        <v>390</v>
      </c>
      <c r="M23" s="13">
        <v>430</v>
      </c>
      <c r="N23" s="14">
        <v>1</v>
      </c>
      <c r="O23" s="15">
        <f>K23*L23*M23*7.85*0.6*0.000000001*1000</f>
        <v>631.89359999999999</v>
      </c>
      <c r="P23" s="11"/>
      <c r="Q23" s="20">
        <f t="shared" ref="Q23:Q26" si="0">O23*0.004*N23</f>
        <v>2.5275744000000002</v>
      </c>
      <c r="R23" s="20">
        <f>Q23*N23</f>
        <v>2.5275744000000002</v>
      </c>
      <c r="S23" s="21"/>
    </row>
    <row r="24" spans="1:19" s="2" customFormat="1" ht="15.9" customHeight="1" x14ac:dyDescent="0.25">
      <c r="A24" s="60"/>
      <c r="B24" s="63"/>
      <c r="C24" s="60"/>
      <c r="D24" s="65"/>
      <c r="E24" s="65"/>
      <c r="F24" s="65"/>
      <c r="G24" s="68"/>
      <c r="H24" s="72"/>
      <c r="I24" s="11" t="s">
        <v>107</v>
      </c>
      <c r="J24" s="14" t="s">
        <v>118</v>
      </c>
      <c r="K24" s="13">
        <v>720</v>
      </c>
      <c r="L24" s="13">
        <v>390</v>
      </c>
      <c r="M24" s="13">
        <v>430</v>
      </c>
      <c r="N24" s="14">
        <v>1</v>
      </c>
      <c r="O24" s="15">
        <f>K24*L24*M24*7.85*0.6*0.000000001*1000</f>
        <v>568.70424000000003</v>
      </c>
      <c r="P24" s="11"/>
      <c r="Q24" s="20">
        <f t="shared" si="0"/>
        <v>2.2748169599999999</v>
      </c>
      <c r="R24" s="20">
        <f>Q24*N24</f>
        <v>2.2748169599999999</v>
      </c>
      <c r="S24" s="21"/>
    </row>
    <row r="25" spans="1:19" s="2" customFormat="1" ht="15.9" customHeight="1" x14ac:dyDescent="0.25">
      <c r="A25" s="60"/>
      <c r="B25" s="63"/>
      <c r="C25" s="60"/>
      <c r="D25" s="65"/>
      <c r="E25" s="65"/>
      <c r="F25" s="65"/>
      <c r="G25" s="68"/>
      <c r="H25" s="72"/>
      <c r="I25" s="11" t="s">
        <v>108</v>
      </c>
      <c r="J25" s="14" t="s">
        <v>119</v>
      </c>
      <c r="K25" s="13">
        <v>720</v>
      </c>
      <c r="L25" s="13">
        <v>390</v>
      </c>
      <c r="M25" s="13">
        <v>430</v>
      </c>
      <c r="N25" s="14">
        <v>1</v>
      </c>
      <c r="O25" s="15">
        <f>K25*L25*M25*7.85*0.6*0.000000001*1000</f>
        <v>568.70424000000003</v>
      </c>
      <c r="P25" s="11"/>
      <c r="Q25" s="20">
        <f>O25*0.005*N25</f>
        <v>2.8435212000000001</v>
      </c>
      <c r="R25" s="20">
        <f>Q25*N25</f>
        <v>2.8435212000000001</v>
      </c>
      <c r="S25" s="21"/>
    </row>
    <row r="26" spans="1:19" s="3" customFormat="1" ht="15.9" customHeight="1" x14ac:dyDescent="0.25">
      <c r="A26" s="60"/>
      <c r="B26" s="63"/>
      <c r="C26" s="60"/>
      <c r="D26" s="65"/>
      <c r="E26" s="65"/>
      <c r="F26" s="65"/>
      <c r="G26" s="68"/>
      <c r="H26" s="72"/>
      <c r="I26" s="11" t="s">
        <v>109</v>
      </c>
      <c r="J26" s="12" t="s">
        <v>120</v>
      </c>
      <c r="K26" s="13">
        <v>720</v>
      </c>
      <c r="L26" s="13">
        <v>390</v>
      </c>
      <c r="M26" s="13">
        <v>430</v>
      </c>
      <c r="N26" s="14">
        <v>1</v>
      </c>
      <c r="O26" s="15">
        <f>K26*L26*M26*7.85*0.6*0.000000001*1000</f>
        <v>568.70424000000003</v>
      </c>
      <c r="P26" s="11"/>
      <c r="Q26" s="20">
        <f t="shared" si="0"/>
        <v>2.2748169599999999</v>
      </c>
      <c r="R26" s="20">
        <f>Q26*N26</f>
        <v>2.2748169599999999</v>
      </c>
      <c r="S26" s="21"/>
    </row>
    <row r="27" spans="1:19" s="3" customFormat="1" ht="15.9" customHeight="1" x14ac:dyDescent="0.25">
      <c r="A27" s="60"/>
      <c r="B27" s="63"/>
      <c r="C27" s="60"/>
      <c r="D27" s="65"/>
      <c r="E27" s="65"/>
      <c r="F27" s="65"/>
      <c r="G27" s="68"/>
      <c r="H27" s="72"/>
      <c r="I27" s="11" t="s">
        <v>110</v>
      </c>
      <c r="J27" s="12"/>
      <c r="K27" s="14"/>
      <c r="L27" s="14"/>
      <c r="M27" s="14"/>
      <c r="N27" s="14"/>
      <c r="O27" s="15"/>
      <c r="P27" s="11"/>
      <c r="Q27" s="20"/>
      <c r="R27" s="20"/>
      <c r="S27" s="21"/>
    </row>
    <row r="28" spans="1:19" s="3" customFormat="1" ht="15.9" customHeight="1" x14ac:dyDescent="0.25">
      <c r="A28" s="60"/>
      <c r="B28" s="64"/>
      <c r="C28" s="60"/>
      <c r="D28" s="65"/>
      <c r="E28" s="65"/>
      <c r="F28" s="65"/>
      <c r="G28" s="68"/>
      <c r="H28" s="72"/>
      <c r="I28" s="11" t="s">
        <v>111</v>
      </c>
      <c r="J28" s="12"/>
      <c r="K28" s="14"/>
      <c r="L28" s="14"/>
      <c r="M28" s="14"/>
      <c r="N28" s="12"/>
      <c r="O28" s="15"/>
      <c r="P28" s="11"/>
      <c r="Q28" s="20"/>
      <c r="R28" s="20"/>
      <c r="S28" s="21"/>
    </row>
    <row r="29" spans="1:19" s="2" customFormat="1" ht="15.9" customHeight="1" x14ac:dyDescent="0.25">
      <c r="A29" s="60">
        <v>5</v>
      </c>
      <c r="B29" s="62" t="s">
        <v>115</v>
      </c>
      <c r="C29" s="60"/>
      <c r="D29" s="65" t="s">
        <v>38</v>
      </c>
      <c r="E29" s="65" t="s">
        <v>37</v>
      </c>
      <c r="F29" s="65"/>
      <c r="G29" s="68"/>
      <c r="H29" s="72" t="s">
        <v>25</v>
      </c>
      <c r="I29" s="11" t="s">
        <v>104</v>
      </c>
      <c r="J29" s="12" t="s">
        <v>117</v>
      </c>
      <c r="K29" s="13">
        <v>800</v>
      </c>
      <c r="L29" s="13">
        <v>390</v>
      </c>
      <c r="M29" s="13">
        <v>430</v>
      </c>
      <c r="N29" s="14">
        <v>0</v>
      </c>
      <c r="O29" s="15">
        <f>K29*L29*M29*7.85*0.6*0.000000001*1000</f>
        <v>631.89359999999999</v>
      </c>
      <c r="P29" s="11"/>
      <c r="Q29" s="20">
        <f t="shared" ref="Q29:Q32" si="1">O29*0.004*N29</f>
        <v>0</v>
      </c>
      <c r="R29" s="20">
        <f>Q29*N29</f>
        <v>0</v>
      </c>
      <c r="S29" s="21"/>
    </row>
    <row r="30" spans="1:19" s="2" customFormat="1" ht="15.9" customHeight="1" x14ac:dyDescent="0.25">
      <c r="A30" s="60"/>
      <c r="B30" s="63"/>
      <c r="C30" s="60"/>
      <c r="D30" s="65"/>
      <c r="E30" s="65"/>
      <c r="F30" s="65"/>
      <c r="G30" s="68"/>
      <c r="H30" s="72"/>
      <c r="I30" s="11" t="s">
        <v>107</v>
      </c>
      <c r="J30" s="14" t="s">
        <v>118</v>
      </c>
      <c r="K30" s="13">
        <v>720</v>
      </c>
      <c r="L30" s="13">
        <v>390</v>
      </c>
      <c r="M30" s="13">
        <v>430</v>
      </c>
      <c r="N30" s="14">
        <v>1</v>
      </c>
      <c r="O30" s="15">
        <f>K30*L30*M30*7.85*0.6*0.000000001*1000</f>
        <v>568.70424000000003</v>
      </c>
      <c r="P30" s="11"/>
      <c r="Q30" s="20">
        <f t="shared" si="1"/>
        <v>2.2748169599999999</v>
      </c>
      <c r="R30" s="20">
        <f>Q30*N30</f>
        <v>2.2748169599999999</v>
      </c>
      <c r="S30" s="21"/>
    </row>
    <row r="31" spans="1:19" s="2" customFormat="1" ht="15.9" customHeight="1" x14ac:dyDescent="0.25">
      <c r="A31" s="60"/>
      <c r="B31" s="63"/>
      <c r="C31" s="60"/>
      <c r="D31" s="65"/>
      <c r="E31" s="65"/>
      <c r="F31" s="65"/>
      <c r="G31" s="68"/>
      <c r="H31" s="72"/>
      <c r="I31" s="11" t="s">
        <v>108</v>
      </c>
      <c r="J31" s="14" t="s">
        <v>119</v>
      </c>
      <c r="K31" s="13">
        <v>720</v>
      </c>
      <c r="L31" s="13">
        <v>390</v>
      </c>
      <c r="M31" s="13">
        <v>430</v>
      </c>
      <c r="N31" s="14">
        <v>1</v>
      </c>
      <c r="O31" s="15">
        <f>K31*L31*M31*7.85*0.6*0.000000001*1000</f>
        <v>568.70424000000003</v>
      </c>
      <c r="P31" s="11"/>
      <c r="Q31" s="20">
        <f>O31*0.005*N31</f>
        <v>2.8435212000000001</v>
      </c>
      <c r="R31" s="20">
        <f>Q31*N31</f>
        <v>2.8435212000000001</v>
      </c>
      <c r="S31" s="21"/>
    </row>
    <row r="32" spans="1:19" s="3" customFormat="1" ht="15.9" customHeight="1" x14ac:dyDescent="0.25">
      <c r="A32" s="60"/>
      <c r="B32" s="63"/>
      <c r="C32" s="60"/>
      <c r="D32" s="65"/>
      <c r="E32" s="65"/>
      <c r="F32" s="65"/>
      <c r="G32" s="68"/>
      <c r="H32" s="72"/>
      <c r="I32" s="11" t="s">
        <v>109</v>
      </c>
      <c r="J32" s="12" t="s">
        <v>120</v>
      </c>
      <c r="K32" s="13">
        <v>720</v>
      </c>
      <c r="L32" s="13">
        <v>390</v>
      </c>
      <c r="M32" s="13">
        <v>430</v>
      </c>
      <c r="N32" s="14">
        <v>1</v>
      </c>
      <c r="O32" s="15">
        <f>K32*L32*M32*7.85*0.6*0.000000001*1000</f>
        <v>568.70424000000003</v>
      </c>
      <c r="P32" s="11"/>
      <c r="Q32" s="20">
        <f t="shared" si="1"/>
        <v>2.2748169599999999</v>
      </c>
      <c r="R32" s="20">
        <f>Q32*N32</f>
        <v>2.2748169599999999</v>
      </c>
      <c r="S32" s="21"/>
    </row>
    <row r="33" spans="1:19" s="3" customFormat="1" ht="15.9" customHeight="1" x14ac:dyDescent="0.25">
      <c r="A33" s="60"/>
      <c r="B33" s="63"/>
      <c r="C33" s="60"/>
      <c r="D33" s="65"/>
      <c r="E33" s="65"/>
      <c r="F33" s="65"/>
      <c r="G33" s="68"/>
      <c r="H33" s="72"/>
      <c r="I33" s="11" t="s">
        <v>110</v>
      </c>
      <c r="J33" s="12"/>
      <c r="K33" s="14"/>
      <c r="L33" s="14"/>
      <c r="M33" s="14"/>
      <c r="N33" s="14"/>
      <c r="O33" s="15"/>
      <c r="P33" s="11"/>
      <c r="Q33" s="20"/>
      <c r="R33" s="20"/>
      <c r="S33" s="21"/>
    </row>
    <row r="34" spans="1:19" s="3" customFormat="1" ht="15.9" customHeight="1" x14ac:dyDescent="0.25">
      <c r="A34" s="60"/>
      <c r="B34" s="64"/>
      <c r="C34" s="60"/>
      <c r="D34" s="65"/>
      <c r="E34" s="65"/>
      <c r="F34" s="65"/>
      <c r="G34" s="68"/>
      <c r="H34" s="72"/>
      <c r="I34" s="11" t="s">
        <v>111</v>
      </c>
      <c r="J34" s="12"/>
      <c r="K34" s="14"/>
      <c r="L34" s="14"/>
      <c r="M34" s="14"/>
      <c r="N34" s="12"/>
      <c r="O34" s="15"/>
      <c r="P34" s="11"/>
      <c r="Q34" s="20"/>
      <c r="R34" s="20"/>
      <c r="S34" s="21"/>
    </row>
    <row r="35" spans="1:19" s="2" customFormat="1" ht="15.9" customHeight="1" x14ac:dyDescent="0.25">
      <c r="A35" s="60">
        <v>6</v>
      </c>
      <c r="B35" s="62" t="s">
        <v>115</v>
      </c>
      <c r="C35" s="60"/>
      <c r="D35" s="65" t="s">
        <v>40</v>
      </c>
      <c r="E35" s="65" t="s">
        <v>39</v>
      </c>
      <c r="F35" s="65" t="s">
        <v>121</v>
      </c>
      <c r="G35" s="68"/>
      <c r="H35" s="62" t="s">
        <v>41</v>
      </c>
      <c r="I35" s="11" t="s">
        <v>104</v>
      </c>
      <c r="J35" s="12" t="s">
        <v>122</v>
      </c>
      <c r="K35" s="13"/>
      <c r="L35" s="13"/>
      <c r="M35" s="13"/>
      <c r="N35" s="14">
        <v>1</v>
      </c>
      <c r="O35" s="15">
        <f>K35*L35*M35*7.85*0.6*0.000000001*1000</f>
        <v>0</v>
      </c>
      <c r="P35" s="11"/>
      <c r="Q35" s="20">
        <v>6.5</v>
      </c>
      <c r="R35" s="20">
        <f>Q35*N35</f>
        <v>6.5</v>
      </c>
      <c r="S35" s="21"/>
    </row>
    <row r="36" spans="1:19" s="2" customFormat="1" ht="15.9" customHeight="1" x14ac:dyDescent="0.25">
      <c r="A36" s="60"/>
      <c r="B36" s="63"/>
      <c r="C36" s="60"/>
      <c r="D36" s="65"/>
      <c r="E36" s="65"/>
      <c r="F36" s="65"/>
      <c r="G36" s="68"/>
      <c r="H36" s="63"/>
      <c r="I36" s="11" t="s">
        <v>107</v>
      </c>
      <c r="J36" s="14"/>
      <c r="K36" s="14"/>
      <c r="L36" s="14"/>
      <c r="M36" s="14"/>
      <c r="N36" s="14"/>
      <c r="O36" s="15"/>
      <c r="P36" s="11"/>
      <c r="Q36" s="20"/>
      <c r="R36" s="20"/>
      <c r="S36" s="21"/>
    </row>
    <row r="37" spans="1:19" s="2" customFormat="1" ht="15.9" customHeight="1" x14ac:dyDescent="0.25">
      <c r="A37" s="60"/>
      <c r="B37" s="63"/>
      <c r="C37" s="60"/>
      <c r="D37" s="65"/>
      <c r="E37" s="65"/>
      <c r="F37" s="65"/>
      <c r="G37" s="68"/>
      <c r="H37" s="63"/>
      <c r="I37" s="11" t="s">
        <v>108</v>
      </c>
      <c r="J37" s="14"/>
      <c r="K37" s="14"/>
      <c r="L37" s="14"/>
      <c r="M37" s="14"/>
      <c r="N37" s="14"/>
      <c r="O37" s="15"/>
      <c r="P37" s="11"/>
      <c r="Q37" s="20"/>
      <c r="R37" s="20"/>
      <c r="S37" s="21"/>
    </row>
    <row r="38" spans="1:19" s="3" customFormat="1" ht="15.9" customHeight="1" x14ac:dyDescent="0.25">
      <c r="A38" s="60"/>
      <c r="B38" s="63"/>
      <c r="C38" s="60"/>
      <c r="D38" s="65"/>
      <c r="E38" s="65"/>
      <c r="F38" s="65"/>
      <c r="G38" s="68"/>
      <c r="H38" s="63"/>
      <c r="I38" s="11" t="s">
        <v>109</v>
      </c>
      <c r="J38" s="14"/>
      <c r="K38" s="14"/>
      <c r="L38" s="14"/>
      <c r="M38" s="14"/>
      <c r="N38" s="14"/>
      <c r="O38" s="15"/>
      <c r="P38" s="11"/>
      <c r="Q38" s="20"/>
      <c r="R38" s="20"/>
      <c r="S38" s="21"/>
    </row>
    <row r="39" spans="1:19" s="3" customFormat="1" ht="15.9" customHeight="1" x14ac:dyDescent="0.25">
      <c r="A39" s="60"/>
      <c r="B39" s="63"/>
      <c r="C39" s="60"/>
      <c r="D39" s="65"/>
      <c r="E39" s="65"/>
      <c r="F39" s="65"/>
      <c r="G39" s="68"/>
      <c r="H39" s="63"/>
      <c r="I39" s="11" t="s">
        <v>110</v>
      </c>
      <c r="J39" s="14"/>
      <c r="K39" s="14"/>
      <c r="L39" s="14"/>
      <c r="M39" s="14"/>
      <c r="N39" s="14"/>
      <c r="O39" s="15"/>
      <c r="P39" s="11"/>
      <c r="Q39" s="20"/>
      <c r="R39" s="20"/>
      <c r="S39" s="21"/>
    </row>
    <row r="40" spans="1:19" s="3" customFormat="1" ht="15.9" customHeight="1" x14ac:dyDescent="0.25">
      <c r="A40" s="60"/>
      <c r="B40" s="64"/>
      <c r="C40" s="60"/>
      <c r="D40" s="65"/>
      <c r="E40" s="65"/>
      <c r="F40" s="65"/>
      <c r="G40" s="68"/>
      <c r="H40" s="64"/>
      <c r="I40" s="11" t="s">
        <v>111</v>
      </c>
      <c r="J40" s="12"/>
      <c r="K40" s="12"/>
      <c r="L40" s="12"/>
      <c r="M40" s="12"/>
      <c r="N40" s="12"/>
      <c r="O40" s="15"/>
      <c r="P40" s="11"/>
      <c r="Q40" s="20"/>
      <c r="R40" s="20"/>
      <c r="S40" s="21"/>
    </row>
    <row r="41" spans="1:19" s="2" customFormat="1" ht="15.9" customHeight="1" x14ac:dyDescent="0.25">
      <c r="A41" s="60">
        <v>7</v>
      </c>
      <c r="B41" s="62" t="s">
        <v>123</v>
      </c>
      <c r="C41" s="60"/>
      <c r="D41" s="65" t="s">
        <v>44</v>
      </c>
      <c r="E41" s="65" t="s">
        <v>43</v>
      </c>
      <c r="F41" s="65" t="s">
        <v>124</v>
      </c>
      <c r="G41" s="69"/>
      <c r="H41" s="73" t="s">
        <v>45</v>
      </c>
      <c r="I41" s="11" t="s">
        <v>104</v>
      </c>
      <c r="J41" s="12" t="s">
        <v>125</v>
      </c>
      <c r="K41" s="17"/>
      <c r="L41" s="17"/>
      <c r="M41" s="17"/>
      <c r="N41" s="14">
        <v>1</v>
      </c>
      <c r="O41" s="15">
        <f>K41*L41*M41*7.85*0.6*0.000000001*1000</f>
        <v>0</v>
      </c>
      <c r="P41" s="11"/>
      <c r="Q41" s="20">
        <v>7</v>
      </c>
      <c r="R41" s="20">
        <f>Q41*N41</f>
        <v>7</v>
      </c>
      <c r="S41" s="21"/>
    </row>
    <row r="42" spans="1:19" s="2" customFormat="1" ht="15.9" customHeight="1" x14ac:dyDescent="0.25">
      <c r="A42" s="60"/>
      <c r="B42" s="63"/>
      <c r="C42" s="60"/>
      <c r="D42" s="65"/>
      <c r="E42" s="65"/>
      <c r="F42" s="65"/>
      <c r="G42" s="70"/>
      <c r="H42" s="74"/>
      <c r="I42" s="11" t="s">
        <v>107</v>
      </c>
      <c r="J42" s="14"/>
      <c r="K42" s="18"/>
      <c r="L42" s="18"/>
      <c r="M42" s="18"/>
      <c r="N42" s="14"/>
      <c r="O42" s="15"/>
      <c r="P42" s="11"/>
      <c r="Q42" s="20"/>
      <c r="R42" s="20"/>
      <c r="S42" s="21"/>
    </row>
    <row r="43" spans="1:19" s="2" customFormat="1" ht="15.9" customHeight="1" x14ac:dyDescent="0.25">
      <c r="A43" s="60"/>
      <c r="B43" s="63"/>
      <c r="C43" s="60"/>
      <c r="D43" s="65"/>
      <c r="E43" s="65"/>
      <c r="F43" s="65"/>
      <c r="G43" s="70"/>
      <c r="H43" s="74"/>
      <c r="I43" s="11" t="s">
        <v>108</v>
      </c>
      <c r="J43" s="14"/>
      <c r="K43" s="14"/>
      <c r="L43" s="14"/>
      <c r="M43" s="14"/>
      <c r="N43" s="14"/>
      <c r="O43" s="15"/>
      <c r="P43" s="11"/>
      <c r="Q43" s="20"/>
      <c r="R43" s="20"/>
      <c r="S43" s="21"/>
    </row>
    <row r="44" spans="1:19" s="3" customFormat="1" ht="15.9" customHeight="1" x14ac:dyDescent="0.25">
      <c r="A44" s="60"/>
      <c r="B44" s="63"/>
      <c r="C44" s="60"/>
      <c r="D44" s="65"/>
      <c r="E44" s="65"/>
      <c r="F44" s="65"/>
      <c r="G44" s="70"/>
      <c r="H44" s="74"/>
      <c r="I44" s="11" t="s">
        <v>109</v>
      </c>
      <c r="J44" s="14"/>
      <c r="K44" s="14"/>
      <c r="L44" s="14"/>
      <c r="M44" s="14"/>
      <c r="N44" s="14"/>
      <c r="O44" s="15"/>
      <c r="P44" s="11"/>
      <c r="Q44" s="20"/>
      <c r="R44" s="20"/>
      <c r="S44" s="21"/>
    </row>
    <row r="45" spans="1:19" s="3" customFormat="1" ht="15.9" customHeight="1" x14ac:dyDescent="0.25">
      <c r="A45" s="60"/>
      <c r="B45" s="63"/>
      <c r="C45" s="60"/>
      <c r="D45" s="65"/>
      <c r="E45" s="65"/>
      <c r="F45" s="65"/>
      <c r="G45" s="70"/>
      <c r="H45" s="74"/>
      <c r="I45" s="11" t="s">
        <v>110</v>
      </c>
      <c r="J45" s="14"/>
      <c r="K45" s="14"/>
      <c r="L45" s="14"/>
      <c r="M45" s="14"/>
      <c r="N45" s="14"/>
      <c r="O45" s="15"/>
      <c r="P45" s="11"/>
      <c r="Q45" s="20"/>
      <c r="R45" s="20"/>
      <c r="S45" s="21"/>
    </row>
    <row r="46" spans="1:19" s="3" customFormat="1" ht="15.9" customHeight="1" x14ac:dyDescent="0.25">
      <c r="A46" s="60"/>
      <c r="B46" s="64"/>
      <c r="C46" s="60"/>
      <c r="D46" s="65"/>
      <c r="E46" s="65"/>
      <c r="F46" s="65"/>
      <c r="G46" s="71"/>
      <c r="H46" s="75"/>
      <c r="I46" s="11" t="s">
        <v>111</v>
      </c>
      <c r="J46" s="12"/>
      <c r="K46" s="12"/>
      <c r="L46" s="12"/>
      <c r="M46" s="12"/>
      <c r="N46" s="12"/>
      <c r="O46" s="15"/>
      <c r="P46" s="11"/>
      <c r="Q46" s="20"/>
      <c r="R46" s="20"/>
      <c r="S46" s="21"/>
    </row>
    <row r="47" spans="1:19" s="2" customFormat="1" ht="15.9" customHeight="1" x14ac:dyDescent="0.25">
      <c r="A47" s="60">
        <v>8</v>
      </c>
      <c r="B47" s="62" t="s">
        <v>123</v>
      </c>
      <c r="C47" s="60"/>
      <c r="D47" s="65" t="s">
        <v>48</v>
      </c>
      <c r="E47" s="65" t="s">
        <v>47</v>
      </c>
      <c r="F47" s="65" t="s">
        <v>126</v>
      </c>
      <c r="G47" s="68"/>
      <c r="H47" s="72" t="s">
        <v>45</v>
      </c>
      <c r="I47" s="11" t="s">
        <v>104</v>
      </c>
      <c r="J47" s="12" t="s">
        <v>125</v>
      </c>
      <c r="K47" s="14"/>
      <c r="L47" s="14"/>
      <c r="M47" s="14"/>
      <c r="N47" s="14">
        <v>1</v>
      </c>
      <c r="O47" s="15">
        <f>K47*L47*M47*7.85*0.6*0.000000001*1000</f>
        <v>0</v>
      </c>
      <c r="P47" s="11"/>
      <c r="Q47" s="20">
        <v>10</v>
      </c>
      <c r="R47" s="20">
        <f>Q47*N47</f>
        <v>10</v>
      </c>
      <c r="S47" s="21"/>
    </row>
    <row r="48" spans="1:19" s="2" customFormat="1" ht="15.9" customHeight="1" x14ac:dyDescent="0.25">
      <c r="A48" s="60"/>
      <c r="B48" s="63"/>
      <c r="C48" s="60"/>
      <c r="D48" s="65"/>
      <c r="E48" s="65"/>
      <c r="F48" s="65"/>
      <c r="G48" s="68"/>
      <c r="H48" s="72"/>
      <c r="I48" s="11" t="s">
        <v>107</v>
      </c>
      <c r="J48" s="14"/>
      <c r="K48" s="14"/>
      <c r="L48" s="14"/>
      <c r="M48" s="14"/>
      <c r="N48" s="14"/>
      <c r="O48" s="15"/>
      <c r="P48" s="11"/>
      <c r="Q48" s="20"/>
      <c r="R48" s="20"/>
      <c r="S48" s="21"/>
    </row>
    <row r="49" spans="1:19" s="2" customFormat="1" ht="15.9" customHeight="1" x14ac:dyDescent="0.25">
      <c r="A49" s="60"/>
      <c r="B49" s="63"/>
      <c r="C49" s="60"/>
      <c r="D49" s="65"/>
      <c r="E49" s="65"/>
      <c r="F49" s="65"/>
      <c r="G49" s="68"/>
      <c r="H49" s="72"/>
      <c r="I49" s="11" t="s">
        <v>108</v>
      </c>
      <c r="J49" s="14"/>
      <c r="K49" s="14"/>
      <c r="L49" s="14"/>
      <c r="M49" s="14"/>
      <c r="N49" s="14"/>
      <c r="O49" s="15"/>
      <c r="P49" s="11"/>
      <c r="Q49" s="20"/>
      <c r="R49" s="20"/>
      <c r="S49" s="21"/>
    </row>
    <row r="50" spans="1:19" s="3" customFormat="1" ht="15.9" customHeight="1" x14ac:dyDescent="0.25">
      <c r="A50" s="60"/>
      <c r="B50" s="63"/>
      <c r="C50" s="60"/>
      <c r="D50" s="65"/>
      <c r="E50" s="65"/>
      <c r="F50" s="65"/>
      <c r="G50" s="68"/>
      <c r="H50" s="72"/>
      <c r="I50" s="11" t="s">
        <v>109</v>
      </c>
      <c r="J50" s="14"/>
      <c r="K50" s="14"/>
      <c r="L50" s="14"/>
      <c r="M50" s="14"/>
      <c r="N50" s="14"/>
      <c r="O50" s="15"/>
      <c r="P50" s="11"/>
      <c r="Q50" s="20"/>
      <c r="R50" s="20"/>
      <c r="S50" s="21"/>
    </row>
    <row r="51" spans="1:19" s="3" customFormat="1" ht="15.9" customHeight="1" x14ac:dyDescent="0.25">
      <c r="A51" s="60"/>
      <c r="B51" s="63"/>
      <c r="C51" s="60"/>
      <c r="D51" s="65"/>
      <c r="E51" s="65"/>
      <c r="F51" s="65"/>
      <c r="G51" s="68"/>
      <c r="H51" s="72"/>
      <c r="I51" s="11" t="s">
        <v>110</v>
      </c>
      <c r="J51" s="14"/>
      <c r="K51" s="14"/>
      <c r="L51" s="14"/>
      <c r="M51" s="14"/>
      <c r="N51" s="14"/>
      <c r="O51" s="15"/>
      <c r="P51" s="11"/>
      <c r="Q51" s="20"/>
      <c r="R51" s="20"/>
      <c r="S51" s="21"/>
    </row>
    <row r="52" spans="1:19" s="3" customFormat="1" ht="15.9" customHeight="1" x14ac:dyDescent="0.25">
      <c r="A52" s="60"/>
      <c r="B52" s="64"/>
      <c r="C52" s="60"/>
      <c r="D52" s="65"/>
      <c r="E52" s="65"/>
      <c r="F52" s="65"/>
      <c r="G52" s="68"/>
      <c r="H52" s="72"/>
      <c r="I52" s="11" t="s">
        <v>111</v>
      </c>
      <c r="J52" s="12"/>
      <c r="K52" s="12"/>
      <c r="L52" s="12"/>
      <c r="M52" s="12"/>
      <c r="N52" s="12"/>
      <c r="O52" s="15"/>
      <c r="P52" s="11"/>
      <c r="Q52" s="20"/>
      <c r="R52" s="20"/>
      <c r="S52" s="21"/>
    </row>
    <row r="53" spans="1:19" s="2" customFormat="1" ht="15.9" customHeight="1" x14ac:dyDescent="0.25">
      <c r="A53" s="60">
        <v>9</v>
      </c>
      <c r="B53" s="62" t="s">
        <v>103</v>
      </c>
      <c r="C53" s="60"/>
      <c r="D53" s="65" t="s">
        <v>50</v>
      </c>
      <c r="E53" s="65" t="s">
        <v>49</v>
      </c>
      <c r="F53" s="65"/>
      <c r="G53" s="68"/>
      <c r="H53" s="72" t="s">
        <v>51</v>
      </c>
      <c r="I53" s="11" t="s">
        <v>104</v>
      </c>
      <c r="J53" s="12" t="s">
        <v>105</v>
      </c>
      <c r="K53" s="13">
        <v>400</v>
      </c>
      <c r="L53" s="13">
        <v>300</v>
      </c>
      <c r="M53" s="13">
        <v>300</v>
      </c>
      <c r="N53" s="14">
        <v>1</v>
      </c>
      <c r="O53" s="15">
        <f>K53*L53*M53*7.85*0.6*0.000000001*1000</f>
        <v>169.56</v>
      </c>
      <c r="P53" s="11"/>
      <c r="Q53" s="20">
        <f>O53*0.004*N53</f>
        <v>0.67823999999999995</v>
      </c>
      <c r="R53" s="20">
        <f>Q53*N53</f>
        <v>0.67823999999999995</v>
      </c>
      <c r="S53" s="21"/>
    </row>
    <row r="54" spans="1:19" s="2" customFormat="1" ht="15.9" customHeight="1" x14ac:dyDescent="0.25">
      <c r="A54" s="60"/>
      <c r="B54" s="63"/>
      <c r="C54" s="60"/>
      <c r="D54" s="65"/>
      <c r="E54" s="65"/>
      <c r="F54" s="65"/>
      <c r="G54" s="68"/>
      <c r="H54" s="72"/>
      <c r="I54" s="11" t="s">
        <v>107</v>
      </c>
      <c r="J54" s="14"/>
      <c r="K54" s="14"/>
      <c r="L54" s="14"/>
      <c r="M54" s="14"/>
      <c r="N54" s="14"/>
      <c r="O54" s="15"/>
      <c r="P54" s="11"/>
      <c r="Q54" s="20"/>
      <c r="R54" s="20"/>
      <c r="S54" s="21"/>
    </row>
    <row r="55" spans="1:19" s="2" customFormat="1" ht="15.9" customHeight="1" x14ac:dyDescent="0.25">
      <c r="A55" s="60"/>
      <c r="B55" s="63"/>
      <c r="C55" s="60"/>
      <c r="D55" s="65"/>
      <c r="E55" s="65"/>
      <c r="F55" s="65"/>
      <c r="G55" s="68"/>
      <c r="H55" s="72"/>
      <c r="I55" s="11" t="s">
        <v>108</v>
      </c>
      <c r="J55" s="14"/>
      <c r="K55" s="14"/>
      <c r="L55" s="14"/>
      <c r="M55" s="14"/>
      <c r="N55" s="14"/>
      <c r="O55" s="15"/>
      <c r="P55" s="11"/>
      <c r="Q55" s="20"/>
      <c r="R55" s="20"/>
      <c r="S55" s="21"/>
    </row>
    <row r="56" spans="1:19" s="3" customFormat="1" ht="15.9" customHeight="1" x14ac:dyDescent="0.25">
      <c r="A56" s="60"/>
      <c r="B56" s="63"/>
      <c r="C56" s="60"/>
      <c r="D56" s="65"/>
      <c r="E56" s="65"/>
      <c r="F56" s="65"/>
      <c r="G56" s="68"/>
      <c r="H56" s="72"/>
      <c r="I56" s="11" t="s">
        <v>109</v>
      </c>
      <c r="J56" s="14"/>
      <c r="K56" s="14"/>
      <c r="L56" s="14"/>
      <c r="M56" s="14"/>
      <c r="N56" s="14"/>
      <c r="O56" s="15"/>
      <c r="P56" s="11"/>
      <c r="Q56" s="20"/>
      <c r="R56" s="20"/>
      <c r="S56" s="21"/>
    </row>
    <row r="57" spans="1:19" s="3" customFormat="1" ht="15.9" customHeight="1" x14ac:dyDescent="0.25">
      <c r="A57" s="60"/>
      <c r="B57" s="63"/>
      <c r="C57" s="60"/>
      <c r="D57" s="65"/>
      <c r="E57" s="65"/>
      <c r="F57" s="65"/>
      <c r="G57" s="68"/>
      <c r="H57" s="72"/>
      <c r="I57" s="11" t="s">
        <v>110</v>
      </c>
      <c r="J57" s="14"/>
      <c r="K57" s="14"/>
      <c r="L57" s="14"/>
      <c r="M57" s="14"/>
      <c r="N57" s="14"/>
      <c r="O57" s="15"/>
      <c r="P57" s="11"/>
      <c r="Q57" s="20"/>
      <c r="R57" s="20"/>
      <c r="S57" s="21"/>
    </row>
    <row r="58" spans="1:19" s="3" customFormat="1" ht="15.9" customHeight="1" x14ac:dyDescent="0.25">
      <c r="A58" s="60"/>
      <c r="B58" s="64"/>
      <c r="C58" s="60"/>
      <c r="D58" s="65"/>
      <c r="E58" s="65"/>
      <c r="F58" s="65"/>
      <c r="G58" s="68"/>
      <c r="H58" s="72"/>
      <c r="I58" s="11" t="s">
        <v>111</v>
      </c>
      <c r="J58" s="12"/>
      <c r="K58" s="12"/>
      <c r="L58" s="12"/>
      <c r="M58" s="12"/>
      <c r="N58" s="12"/>
      <c r="O58" s="15"/>
      <c r="P58" s="11"/>
      <c r="Q58" s="20"/>
      <c r="R58" s="20"/>
      <c r="S58" s="21"/>
    </row>
    <row r="59" spans="1:19" s="2" customFormat="1" ht="15.9" customHeight="1" x14ac:dyDescent="0.25">
      <c r="A59" s="60">
        <v>10</v>
      </c>
      <c r="B59" s="62" t="s">
        <v>115</v>
      </c>
      <c r="C59" s="60"/>
      <c r="D59" s="65" t="s">
        <v>55</v>
      </c>
      <c r="E59" s="65" t="s">
        <v>54</v>
      </c>
      <c r="F59" s="65" t="s">
        <v>127</v>
      </c>
      <c r="G59" s="68"/>
      <c r="H59" s="72" t="s">
        <v>56</v>
      </c>
      <c r="I59" s="11" t="s">
        <v>104</v>
      </c>
      <c r="J59" s="12" t="s">
        <v>128</v>
      </c>
      <c r="K59" s="14"/>
      <c r="L59" s="14"/>
      <c r="M59" s="14"/>
      <c r="N59" s="14">
        <v>1</v>
      </c>
      <c r="O59" s="15">
        <f>K59*L59*M59*7.85*0.6*0.000000001*1000</f>
        <v>0</v>
      </c>
      <c r="P59" s="11"/>
      <c r="Q59" s="20">
        <v>0.8</v>
      </c>
      <c r="R59" s="20">
        <f>Q59*N59</f>
        <v>0.8</v>
      </c>
      <c r="S59" s="21"/>
    </row>
    <row r="60" spans="1:19" s="2" customFormat="1" ht="15.9" customHeight="1" x14ac:dyDescent="0.25">
      <c r="A60" s="60"/>
      <c r="B60" s="63"/>
      <c r="C60" s="60"/>
      <c r="D60" s="65"/>
      <c r="E60" s="65"/>
      <c r="F60" s="65"/>
      <c r="G60" s="68"/>
      <c r="H60" s="72"/>
      <c r="I60" s="11" t="s">
        <v>107</v>
      </c>
      <c r="J60" s="14"/>
      <c r="K60" s="14"/>
      <c r="L60" s="14"/>
      <c r="M60" s="14"/>
      <c r="N60" s="14"/>
      <c r="O60" s="15"/>
      <c r="P60" s="11"/>
      <c r="Q60" s="20"/>
      <c r="R60" s="20"/>
      <c r="S60" s="21"/>
    </row>
    <row r="61" spans="1:19" s="2" customFormat="1" ht="15.9" customHeight="1" x14ac:dyDescent="0.25">
      <c r="A61" s="60"/>
      <c r="B61" s="63"/>
      <c r="C61" s="60"/>
      <c r="D61" s="65"/>
      <c r="E61" s="65"/>
      <c r="F61" s="65"/>
      <c r="G61" s="68"/>
      <c r="H61" s="72"/>
      <c r="I61" s="11" t="s">
        <v>108</v>
      </c>
      <c r="J61" s="14"/>
      <c r="K61" s="14"/>
      <c r="L61" s="14"/>
      <c r="M61" s="14"/>
      <c r="N61" s="14"/>
      <c r="O61" s="15"/>
      <c r="P61" s="11"/>
      <c r="Q61" s="20"/>
      <c r="R61" s="20"/>
      <c r="S61" s="21"/>
    </row>
    <row r="62" spans="1:19" s="3" customFormat="1" ht="15.9" customHeight="1" x14ac:dyDescent="0.25">
      <c r="A62" s="60"/>
      <c r="B62" s="63"/>
      <c r="C62" s="60"/>
      <c r="D62" s="65"/>
      <c r="E62" s="65"/>
      <c r="F62" s="65"/>
      <c r="G62" s="68"/>
      <c r="H62" s="72"/>
      <c r="I62" s="11" t="s">
        <v>109</v>
      </c>
      <c r="J62" s="14"/>
      <c r="K62" s="14"/>
      <c r="L62" s="14"/>
      <c r="M62" s="14"/>
      <c r="N62" s="14"/>
      <c r="O62" s="15"/>
      <c r="P62" s="11"/>
      <c r="Q62" s="20"/>
      <c r="R62" s="20"/>
      <c r="S62" s="21"/>
    </row>
    <row r="63" spans="1:19" s="3" customFormat="1" ht="15.9" customHeight="1" x14ac:dyDescent="0.25">
      <c r="A63" s="60"/>
      <c r="B63" s="63"/>
      <c r="C63" s="60"/>
      <c r="D63" s="65"/>
      <c r="E63" s="65"/>
      <c r="F63" s="65"/>
      <c r="G63" s="68"/>
      <c r="H63" s="72"/>
      <c r="I63" s="11" t="s">
        <v>110</v>
      </c>
      <c r="J63" s="14"/>
      <c r="K63" s="14"/>
      <c r="L63" s="14"/>
      <c r="M63" s="14"/>
      <c r="N63" s="14"/>
      <c r="O63" s="15"/>
      <c r="P63" s="11"/>
      <c r="Q63" s="20"/>
      <c r="R63" s="20"/>
      <c r="S63" s="21"/>
    </row>
    <row r="64" spans="1:19" s="3" customFormat="1" ht="15.9" customHeight="1" x14ac:dyDescent="0.25">
      <c r="A64" s="60"/>
      <c r="B64" s="64"/>
      <c r="C64" s="60"/>
      <c r="D64" s="65"/>
      <c r="E64" s="65"/>
      <c r="F64" s="65"/>
      <c r="G64" s="68"/>
      <c r="H64" s="72"/>
      <c r="I64" s="11" t="s">
        <v>111</v>
      </c>
      <c r="J64" s="12"/>
      <c r="K64" s="12"/>
      <c r="L64" s="12"/>
      <c r="M64" s="12"/>
      <c r="N64" s="12"/>
      <c r="O64" s="15"/>
      <c r="P64" s="11"/>
      <c r="Q64" s="20"/>
      <c r="R64" s="20"/>
      <c r="S64" s="21"/>
    </row>
    <row r="65" spans="1:19" s="2" customFormat="1" ht="15.9" customHeight="1" x14ac:dyDescent="0.25">
      <c r="A65" s="60">
        <v>9</v>
      </c>
      <c r="B65" s="62" t="s">
        <v>129</v>
      </c>
      <c r="C65" s="60"/>
      <c r="D65" s="65" t="s">
        <v>59</v>
      </c>
      <c r="E65" s="65" t="s">
        <v>58</v>
      </c>
      <c r="F65" s="65"/>
      <c r="G65" s="68"/>
      <c r="H65" s="72" t="s">
        <v>25</v>
      </c>
      <c r="I65" s="11" t="s">
        <v>104</v>
      </c>
      <c r="J65" s="12" t="s">
        <v>130</v>
      </c>
      <c r="K65" s="13">
        <v>800</v>
      </c>
      <c r="L65" s="13">
        <v>390</v>
      </c>
      <c r="M65" s="13">
        <v>430</v>
      </c>
      <c r="N65" s="14">
        <v>1</v>
      </c>
      <c r="O65" s="15">
        <f t="shared" ref="O65:O78" si="2">K65*L65*M65*7.85*0.6*0.000000001*1000</f>
        <v>631.89359999999999</v>
      </c>
      <c r="P65" s="11"/>
      <c r="Q65" s="20">
        <f t="shared" ref="Q65:Q72" si="3">O65*0.004*N65</f>
        <v>2.5275744000000002</v>
      </c>
      <c r="R65" s="20">
        <f t="shared" ref="R65:R70" si="4">Q65*N65</f>
        <v>2.5275744000000002</v>
      </c>
      <c r="S65" s="21"/>
    </row>
    <row r="66" spans="1:19" s="2" customFormat="1" ht="15.9" customHeight="1" x14ac:dyDescent="0.25">
      <c r="A66" s="60"/>
      <c r="B66" s="63"/>
      <c r="C66" s="60"/>
      <c r="D66" s="65"/>
      <c r="E66" s="65"/>
      <c r="F66" s="65"/>
      <c r="G66" s="68"/>
      <c r="H66" s="72"/>
      <c r="I66" s="11" t="s">
        <v>107</v>
      </c>
      <c r="J66" s="14" t="s">
        <v>118</v>
      </c>
      <c r="K66" s="13">
        <v>720</v>
      </c>
      <c r="L66" s="13">
        <v>390</v>
      </c>
      <c r="M66" s="13">
        <v>430</v>
      </c>
      <c r="N66" s="14">
        <v>1</v>
      </c>
      <c r="O66" s="15">
        <f t="shared" si="2"/>
        <v>568.70424000000003</v>
      </c>
      <c r="P66" s="11"/>
      <c r="Q66" s="20">
        <f t="shared" si="3"/>
        <v>2.2748169599999999</v>
      </c>
      <c r="R66" s="20">
        <f t="shared" si="4"/>
        <v>2.2748169599999999</v>
      </c>
      <c r="S66" s="21"/>
    </row>
    <row r="67" spans="1:19" s="2" customFormat="1" ht="15.9" customHeight="1" x14ac:dyDescent="0.25">
      <c r="A67" s="60"/>
      <c r="B67" s="63"/>
      <c r="C67" s="60"/>
      <c r="D67" s="65"/>
      <c r="E67" s="65"/>
      <c r="F67" s="65"/>
      <c r="G67" s="68"/>
      <c r="H67" s="72"/>
      <c r="I67" s="11" t="s">
        <v>108</v>
      </c>
      <c r="J67" s="14" t="s">
        <v>119</v>
      </c>
      <c r="K67" s="13">
        <v>720</v>
      </c>
      <c r="L67" s="13">
        <v>390</v>
      </c>
      <c r="M67" s="13">
        <v>430</v>
      </c>
      <c r="N67" s="14">
        <v>1</v>
      </c>
      <c r="O67" s="15">
        <f t="shared" si="2"/>
        <v>568.70424000000003</v>
      </c>
      <c r="P67" s="11"/>
      <c r="Q67" s="20">
        <f>O67*0.005*N67</f>
        <v>2.8435212000000001</v>
      </c>
      <c r="R67" s="20">
        <f t="shared" si="4"/>
        <v>2.8435212000000001</v>
      </c>
      <c r="S67" s="21"/>
    </row>
    <row r="68" spans="1:19" s="3" customFormat="1" ht="15.9" customHeight="1" x14ac:dyDescent="0.25">
      <c r="A68" s="60"/>
      <c r="B68" s="63"/>
      <c r="C68" s="60"/>
      <c r="D68" s="65"/>
      <c r="E68" s="65"/>
      <c r="F68" s="65"/>
      <c r="G68" s="68"/>
      <c r="H68" s="72"/>
      <c r="I68" s="11" t="s">
        <v>109</v>
      </c>
      <c r="J68" s="12" t="s">
        <v>131</v>
      </c>
      <c r="K68" s="13">
        <v>720</v>
      </c>
      <c r="L68" s="13">
        <v>390</v>
      </c>
      <c r="M68" s="13">
        <v>430</v>
      </c>
      <c r="N68" s="14">
        <v>1</v>
      </c>
      <c r="O68" s="15">
        <f t="shared" si="2"/>
        <v>568.70424000000003</v>
      </c>
      <c r="P68" s="11"/>
      <c r="Q68" s="20">
        <f t="shared" si="3"/>
        <v>2.2748169599999999</v>
      </c>
      <c r="R68" s="20">
        <f t="shared" si="4"/>
        <v>2.2748169599999999</v>
      </c>
      <c r="S68" s="21"/>
    </row>
    <row r="69" spans="1:19" s="3" customFormat="1" ht="15.9" customHeight="1" x14ac:dyDescent="0.25">
      <c r="A69" s="60"/>
      <c r="B69" s="63"/>
      <c r="C69" s="60"/>
      <c r="D69" s="65"/>
      <c r="E69" s="65"/>
      <c r="F69" s="65"/>
      <c r="G69" s="68"/>
      <c r="H69" s="72"/>
      <c r="I69" s="11" t="s">
        <v>110</v>
      </c>
      <c r="J69" s="12" t="s">
        <v>131</v>
      </c>
      <c r="K69" s="13">
        <v>720</v>
      </c>
      <c r="L69" s="13">
        <v>390</v>
      </c>
      <c r="M69" s="13">
        <v>430</v>
      </c>
      <c r="N69" s="14">
        <v>1</v>
      </c>
      <c r="O69" s="15">
        <f t="shared" si="2"/>
        <v>568.70424000000003</v>
      </c>
      <c r="P69" s="11"/>
      <c r="Q69" s="20">
        <f t="shared" si="3"/>
        <v>2.2748169599999999</v>
      </c>
      <c r="R69" s="20">
        <f t="shared" si="4"/>
        <v>2.2748169599999999</v>
      </c>
      <c r="S69" s="21"/>
    </row>
    <row r="70" spans="1:19" s="3" customFormat="1" ht="15.9" customHeight="1" x14ac:dyDescent="0.25">
      <c r="A70" s="60"/>
      <c r="B70" s="64"/>
      <c r="C70" s="60"/>
      <c r="D70" s="65"/>
      <c r="E70" s="65"/>
      <c r="F70" s="65"/>
      <c r="G70" s="68"/>
      <c r="H70" s="72"/>
      <c r="I70" s="11" t="s">
        <v>111</v>
      </c>
      <c r="J70" s="12" t="s">
        <v>120</v>
      </c>
      <c r="K70" s="13">
        <v>720</v>
      </c>
      <c r="L70" s="13">
        <v>390</v>
      </c>
      <c r="M70" s="13">
        <v>430</v>
      </c>
      <c r="N70" s="14">
        <v>1</v>
      </c>
      <c r="O70" s="15">
        <f t="shared" si="2"/>
        <v>568.70424000000003</v>
      </c>
      <c r="P70" s="11"/>
      <c r="Q70" s="20">
        <f t="shared" si="3"/>
        <v>2.2748169599999999</v>
      </c>
      <c r="R70" s="20">
        <f t="shared" si="4"/>
        <v>2.2748169599999999</v>
      </c>
      <c r="S70" s="21"/>
    </row>
    <row r="71" spans="1:19" s="2" customFormat="1" ht="15.9" customHeight="1" x14ac:dyDescent="0.25">
      <c r="A71" s="60">
        <v>10</v>
      </c>
      <c r="B71" s="62" t="s">
        <v>129</v>
      </c>
      <c r="C71" s="60"/>
      <c r="D71" s="65" t="s">
        <v>62</v>
      </c>
      <c r="E71" s="65" t="s">
        <v>61</v>
      </c>
      <c r="F71" s="65"/>
      <c r="G71" s="68"/>
      <c r="H71" s="72" t="s">
        <v>25</v>
      </c>
      <c r="I71" s="11" t="s">
        <v>104</v>
      </c>
      <c r="J71" s="12" t="s">
        <v>130</v>
      </c>
      <c r="K71" s="13">
        <v>800</v>
      </c>
      <c r="L71" s="13">
        <v>390</v>
      </c>
      <c r="M71" s="13">
        <v>430</v>
      </c>
      <c r="N71" s="14">
        <v>0</v>
      </c>
      <c r="O71" s="15">
        <f t="shared" si="2"/>
        <v>631.89359999999999</v>
      </c>
      <c r="P71" s="11"/>
      <c r="Q71" s="20">
        <f t="shared" si="3"/>
        <v>0</v>
      </c>
      <c r="R71" s="20">
        <f t="shared" ref="R71:R101" si="5">Q71*N71</f>
        <v>0</v>
      </c>
      <c r="S71" s="21"/>
    </row>
    <row r="72" spans="1:19" s="2" customFormat="1" ht="15.9" customHeight="1" x14ac:dyDescent="0.25">
      <c r="A72" s="60"/>
      <c r="B72" s="63"/>
      <c r="C72" s="60"/>
      <c r="D72" s="65"/>
      <c r="E72" s="65"/>
      <c r="F72" s="65"/>
      <c r="G72" s="68"/>
      <c r="H72" s="72"/>
      <c r="I72" s="11" t="s">
        <v>107</v>
      </c>
      <c r="J72" s="14" t="s">
        <v>118</v>
      </c>
      <c r="K72" s="13">
        <v>720</v>
      </c>
      <c r="L72" s="13">
        <v>390</v>
      </c>
      <c r="M72" s="13">
        <v>430</v>
      </c>
      <c r="N72" s="14">
        <v>1</v>
      </c>
      <c r="O72" s="15">
        <f t="shared" si="2"/>
        <v>568.70424000000003</v>
      </c>
      <c r="P72" s="11"/>
      <c r="Q72" s="20">
        <f t="shared" si="3"/>
        <v>2.2748169599999999</v>
      </c>
      <c r="R72" s="20">
        <f t="shared" si="5"/>
        <v>2.2748169599999999</v>
      </c>
      <c r="S72" s="21"/>
    </row>
    <row r="73" spans="1:19" s="2" customFormat="1" ht="15.9" customHeight="1" x14ac:dyDescent="0.25">
      <c r="A73" s="60"/>
      <c r="B73" s="63"/>
      <c r="C73" s="60"/>
      <c r="D73" s="65"/>
      <c r="E73" s="65"/>
      <c r="F73" s="65"/>
      <c r="G73" s="68"/>
      <c r="H73" s="72"/>
      <c r="I73" s="11" t="s">
        <v>108</v>
      </c>
      <c r="J73" s="14" t="s">
        <v>119</v>
      </c>
      <c r="K73" s="13">
        <v>720</v>
      </c>
      <c r="L73" s="13">
        <v>390</v>
      </c>
      <c r="M73" s="13">
        <v>430</v>
      </c>
      <c r="N73" s="14">
        <v>1</v>
      </c>
      <c r="O73" s="15">
        <f t="shared" si="2"/>
        <v>568.70424000000003</v>
      </c>
      <c r="P73" s="11"/>
      <c r="Q73" s="20">
        <f>O73*0.005*N73</f>
        <v>2.8435212000000001</v>
      </c>
      <c r="R73" s="20">
        <f t="shared" si="5"/>
        <v>2.8435212000000001</v>
      </c>
      <c r="S73" s="21"/>
    </row>
    <row r="74" spans="1:19" s="3" customFormat="1" ht="15.9" customHeight="1" x14ac:dyDescent="0.25">
      <c r="A74" s="60"/>
      <c r="B74" s="63"/>
      <c r="C74" s="60"/>
      <c r="D74" s="65"/>
      <c r="E74" s="65"/>
      <c r="F74" s="65"/>
      <c r="G74" s="68"/>
      <c r="H74" s="72"/>
      <c r="I74" s="11" t="s">
        <v>109</v>
      </c>
      <c r="J74" s="12" t="s">
        <v>131</v>
      </c>
      <c r="K74" s="13">
        <v>720</v>
      </c>
      <c r="L74" s="13">
        <v>390</v>
      </c>
      <c r="M74" s="13">
        <v>430</v>
      </c>
      <c r="N74" s="14">
        <v>1</v>
      </c>
      <c r="O74" s="15">
        <f t="shared" si="2"/>
        <v>568.70424000000003</v>
      </c>
      <c r="P74" s="11"/>
      <c r="Q74" s="20">
        <f t="shared" ref="Q74:Q76" si="6">O74*0.004*N74</f>
        <v>2.2748169599999999</v>
      </c>
      <c r="R74" s="20">
        <f t="shared" si="5"/>
        <v>2.2748169599999999</v>
      </c>
      <c r="S74" s="21"/>
    </row>
    <row r="75" spans="1:19" s="3" customFormat="1" ht="15.9" customHeight="1" x14ac:dyDescent="0.25">
      <c r="A75" s="60"/>
      <c r="B75" s="63"/>
      <c r="C75" s="60"/>
      <c r="D75" s="65"/>
      <c r="E75" s="65"/>
      <c r="F75" s="65"/>
      <c r="G75" s="68"/>
      <c r="H75" s="72"/>
      <c r="I75" s="11" t="s">
        <v>110</v>
      </c>
      <c r="J75" s="12" t="s">
        <v>131</v>
      </c>
      <c r="K75" s="13">
        <v>720</v>
      </c>
      <c r="L75" s="13">
        <v>390</v>
      </c>
      <c r="M75" s="13">
        <v>430</v>
      </c>
      <c r="N75" s="14">
        <v>1</v>
      </c>
      <c r="O75" s="15">
        <f t="shared" si="2"/>
        <v>568.70424000000003</v>
      </c>
      <c r="P75" s="11"/>
      <c r="Q75" s="20">
        <f t="shared" si="6"/>
        <v>2.2748169599999999</v>
      </c>
      <c r="R75" s="20">
        <f t="shared" si="5"/>
        <v>2.2748169599999999</v>
      </c>
      <c r="S75" s="21"/>
    </row>
    <row r="76" spans="1:19" s="3" customFormat="1" ht="15.9" customHeight="1" x14ac:dyDescent="0.25">
      <c r="A76" s="60"/>
      <c r="B76" s="64"/>
      <c r="C76" s="60"/>
      <c r="D76" s="65"/>
      <c r="E76" s="65"/>
      <c r="F76" s="65"/>
      <c r="G76" s="68"/>
      <c r="H76" s="72"/>
      <c r="I76" s="11" t="s">
        <v>111</v>
      </c>
      <c r="J76" s="12" t="s">
        <v>120</v>
      </c>
      <c r="K76" s="13">
        <v>720</v>
      </c>
      <c r="L76" s="13">
        <v>390</v>
      </c>
      <c r="M76" s="13">
        <v>430</v>
      </c>
      <c r="N76" s="14">
        <v>1</v>
      </c>
      <c r="O76" s="15">
        <f t="shared" si="2"/>
        <v>568.70424000000003</v>
      </c>
      <c r="P76" s="11"/>
      <c r="Q76" s="20">
        <f t="shared" si="6"/>
        <v>2.2748169599999999</v>
      </c>
      <c r="R76" s="20">
        <f t="shared" si="5"/>
        <v>2.2748169599999999</v>
      </c>
      <c r="S76" s="21"/>
    </row>
    <row r="77" spans="1:19" s="2" customFormat="1" ht="15.9" customHeight="1" x14ac:dyDescent="0.25">
      <c r="A77" s="60">
        <v>9</v>
      </c>
      <c r="B77" s="62" t="s">
        <v>129</v>
      </c>
      <c r="C77" s="60"/>
      <c r="D77" s="65" t="s">
        <v>64</v>
      </c>
      <c r="E77" s="65" t="s">
        <v>63</v>
      </c>
      <c r="F77" s="65"/>
      <c r="G77" s="68"/>
      <c r="H77" s="72" t="s">
        <v>25</v>
      </c>
      <c r="I77" s="11" t="s">
        <v>104</v>
      </c>
      <c r="J77" s="12" t="s">
        <v>105</v>
      </c>
      <c r="K77" s="14">
        <v>550</v>
      </c>
      <c r="L77" s="14">
        <v>380</v>
      </c>
      <c r="M77" s="14">
        <v>430</v>
      </c>
      <c r="N77" s="14">
        <v>1</v>
      </c>
      <c r="O77" s="15">
        <f t="shared" si="2"/>
        <v>423.28769999999997</v>
      </c>
      <c r="P77" s="11"/>
      <c r="Q77" s="20">
        <f>O77*0.004</f>
        <v>1.6931508</v>
      </c>
      <c r="R77" s="20">
        <f t="shared" si="5"/>
        <v>1.6931508</v>
      </c>
      <c r="S77" s="21"/>
    </row>
    <row r="78" spans="1:19" s="2" customFormat="1" ht="15.9" customHeight="1" x14ac:dyDescent="0.25">
      <c r="A78" s="60"/>
      <c r="B78" s="63"/>
      <c r="C78" s="60"/>
      <c r="D78" s="65"/>
      <c r="E78" s="65"/>
      <c r="F78" s="65"/>
      <c r="G78" s="68"/>
      <c r="H78" s="72"/>
      <c r="I78" s="11" t="s">
        <v>107</v>
      </c>
      <c r="J78" s="14" t="s">
        <v>119</v>
      </c>
      <c r="K78" s="14">
        <v>590</v>
      </c>
      <c r="L78" s="14">
        <v>380</v>
      </c>
      <c r="M78" s="14">
        <v>430</v>
      </c>
      <c r="N78" s="14">
        <v>1</v>
      </c>
      <c r="O78" s="15">
        <f t="shared" si="2"/>
        <v>454.07226000000003</v>
      </c>
      <c r="P78" s="11"/>
      <c r="Q78" s="20">
        <f>O78*0.005</f>
        <v>2.2703612999999998</v>
      </c>
      <c r="R78" s="20">
        <f t="shared" si="5"/>
        <v>2.2703612999999998</v>
      </c>
      <c r="S78" s="21"/>
    </row>
    <row r="79" spans="1:19" s="2" customFormat="1" ht="15.9" customHeight="1" x14ac:dyDescent="0.25">
      <c r="A79" s="60"/>
      <c r="B79" s="63"/>
      <c r="C79" s="60"/>
      <c r="D79" s="65"/>
      <c r="E79" s="65"/>
      <c r="F79" s="65"/>
      <c r="G79" s="68"/>
      <c r="H79" s="72"/>
      <c r="I79" s="11" t="s">
        <v>108</v>
      </c>
      <c r="J79" s="14"/>
      <c r="K79" s="14"/>
      <c r="L79" s="14"/>
      <c r="M79" s="14"/>
      <c r="N79" s="14"/>
      <c r="O79" s="15"/>
      <c r="P79" s="11"/>
      <c r="Q79" s="20"/>
      <c r="R79" s="20"/>
      <c r="S79" s="21"/>
    </row>
    <row r="80" spans="1:19" s="3" customFormat="1" ht="15.9" customHeight="1" x14ac:dyDescent="0.25">
      <c r="A80" s="60"/>
      <c r="B80" s="63"/>
      <c r="C80" s="60"/>
      <c r="D80" s="65"/>
      <c r="E80" s="65"/>
      <c r="F80" s="65"/>
      <c r="G80" s="68"/>
      <c r="H80" s="72"/>
      <c r="I80" s="11" t="s">
        <v>109</v>
      </c>
      <c r="J80" s="14"/>
      <c r="K80" s="14"/>
      <c r="L80" s="14"/>
      <c r="M80" s="14"/>
      <c r="N80" s="14"/>
      <c r="O80" s="15"/>
      <c r="P80" s="11"/>
      <c r="Q80" s="20"/>
      <c r="R80" s="20"/>
      <c r="S80" s="21"/>
    </row>
    <row r="81" spans="1:19" s="3" customFormat="1" ht="15.9" customHeight="1" x14ac:dyDescent="0.25">
      <c r="A81" s="60"/>
      <c r="B81" s="63"/>
      <c r="C81" s="60"/>
      <c r="D81" s="65"/>
      <c r="E81" s="65"/>
      <c r="F81" s="65"/>
      <c r="G81" s="68"/>
      <c r="H81" s="72"/>
      <c r="I81" s="11" t="s">
        <v>110</v>
      </c>
      <c r="J81" s="14"/>
      <c r="K81" s="14"/>
      <c r="L81" s="14"/>
      <c r="M81" s="14"/>
      <c r="N81" s="14"/>
      <c r="O81" s="15"/>
      <c r="P81" s="11"/>
      <c r="Q81" s="20"/>
      <c r="R81" s="20"/>
      <c r="S81" s="21"/>
    </row>
    <row r="82" spans="1:19" s="3" customFormat="1" ht="15.9" customHeight="1" x14ac:dyDescent="0.25">
      <c r="A82" s="60"/>
      <c r="B82" s="64"/>
      <c r="C82" s="60"/>
      <c r="D82" s="65"/>
      <c r="E82" s="65"/>
      <c r="F82" s="65"/>
      <c r="G82" s="68"/>
      <c r="H82" s="72"/>
      <c r="I82" s="11" t="s">
        <v>111</v>
      </c>
      <c r="J82" s="12"/>
      <c r="K82" s="12"/>
      <c r="L82" s="12"/>
      <c r="M82" s="12"/>
      <c r="N82" s="12"/>
      <c r="O82" s="15"/>
      <c r="P82" s="11"/>
      <c r="Q82" s="20"/>
      <c r="R82" s="20"/>
      <c r="S82" s="21"/>
    </row>
    <row r="83" spans="1:19" s="2" customFormat="1" ht="15.9" customHeight="1" x14ac:dyDescent="0.25">
      <c r="A83" s="60">
        <v>10</v>
      </c>
      <c r="B83" s="62" t="s">
        <v>129</v>
      </c>
      <c r="C83" s="60"/>
      <c r="D83" s="65" t="s">
        <v>66</v>
      </c>
      <c r="E83" s="65" t="s">
        <v>65</v>
      </c>
      <c r="F83" s="65"/>
      <c r="G83" s="68"/>
      <c r="H83" s="72" t="s">
        <v>25</v>
      </c>
      <c r="I83" s="11" t="s">
        <v>104</v>
      </c>
      <c r="J83" s="12" t="s">
        <v>105</v>
      </c>
      <c r="K83" s="14">
        <v>550</v>
      </c>
      <c r="L83" s="14">
        <v>380</v>
      </c>
      <c r="M83" s="13">
        <v>430</v>
      </c>
      <c r="N83" s="14">
        <v>1</v>
      </c>
      <c r="O83" s="15">
        <f>K83*L83*M83*7.85*0.6*0.000000001*1000</f>
        <v>423.28769999999997</v>
      </c>
      <c r="P83" s="11"/>
      <c r="Q83" s="20">
        <f t="shared" ref="Q83:Q86" si="7">O83*0.004</f>
        <v>1.6931508</v>
      </c>
      <c r="R83" s="20">
        <f t="shared" si="5"/>
        <v>1.6931508</v>
      </c>
      <c r="S83" s="21"/>
    </row>
    <row r="84" spans="1:19" s="2" customFormat="1" ht="15.9" customHeight="1" x14ac:dyDescent="0.25">
      <c r="A84" s="60"/>
      <c r="B84" s="63"/>
      <c r="C84" s="60"/>
      <c r="D84" s="65"/>
      <c r="E84" s="65"/>
      <c r="F84" s="65"/>
      <c r="G84" s="68"/>
      <c r="H84" s="72"/>
      <c r="I84" s="11" t="s">
        <v>107</v>
      </c>
      <c r="J84" s="14" t="s">
        <v>119</v>
      </c>
      <c r="K84" s="14">
        <v>590</v>
      </c>
      <c r="L84" s="14">
        <v>380</v>
      </c>
      <c r="M84" s="13">
        <v>430</v>
      </c>
      <c r="N84" s="14">
        <v>1</v>
      </c>
      <c r="O84" s="15">
        <f>K84*L84*M84*7.85*0.6*0.000000001*1000</f>
        <v>454.07226000000003</v>
      </c>
      <c r="P84" s="11"/>
      <c r="Q84" s="20">
        <f>O84*0.005</f>
        <v>2.2703612999999998</v>
      </c>
      <c r="R84" s="20">
        <f t="shared" si="5"/>
        <v>2.2703612999999998</v>
      </c>
      <c r="S84" s="21"/>
    </row>
    <row r="85" spans="1:19" s="2" customFormat="1" ht="15.9" customHeight="1" x14ac:dyDescent="0.25">
      <c r="A85" s="60"/>
      <c r="B85" s="63"/>
      <c r="C85" s="60"/>
      <c r="D85" s="65"/>
      <c r="E85" s="65"/>
      <c r="F85" s="65"/>
      <c r="G85" s="68"/>
      <c r="H85" s="72"/>
      <c r="I85" s="11" t="s">
        <v>108</v>
      </c>
      <c r="J85" s="14" t="s">
        <v>120</v>
      </c>
      <c r="K85" s="14">
        <v>590</v>
      </c>
      <c r="L85" s="14">
        <v>380</v>
      </c>
      <c r="M85" s="13">
        <v>430</v>
      </c>
      <c r="N85" s="14">
        <v>1</v>
      </c>
      <c r="O85" s="15">
        <f>K85*L85*M85*7.85*0.6*0.000000001*1000</f>
        <v>454.07226000000003</v>
      </c>
      <c r="P85" s="11"/>
      <c r="Q85" s="20">
        <f t="shared" ref="Q85:Q90" si="8">O85*0.004</f>
        <v>1.81628904</v>
      </c>
      <c r="R85" s="20">
        <f t="shared" si="5"/>
        <v>1.81628904</v>
      </c>
      <c r="S85" s="21"/>
    </row>
    <row r="86" spans="1:19" s="3" customFormat="1" ht="15.9" customHeight="1" x14ac:dyDescent="0.25">
      <c r="A86" s="60"/>
      <c r="B86" s="63"/>
      <c r="C86" s="60"/>
      <c r="D86" s="65"/>
      <c r="E86" s="65"/>
      <c r="F86" s="65"/>
      <c r="G86" s="68"/>
      <c r="H86" s="72"/>
      <c r="I86" s="11" t="s">
        <v>109</v>
      </c>
      <c r="J86" s="14" t="s">
        <v>132</v>
      </c>
      <c r="K86" s="14">
        <v>550</v>
      </c>
      <c r="L86" s="14">
        <v>380</v>
      </c>
      <c r="M86" s="13">
        <v>430</v>
      </c>
      <c r="N86" s="14">
        <v>1</v>
      </c>
      <c r="O86" s="15">
        <f>K86*L86*M86*7.85*0.6*0.000000001*1000</f>
        <v>423.28769999999997</v>
      </c>
      <c r="P86" s="11"/>
      <c r="Q86" s="20">
        <f t="shared" si="7"/>
        <v>1.6931508</v>
      </c>
      <c r="R86" s="20">
        <f t="shared" si="5"/>
        <v>1.6931508</v>
      </c>
      <c r="S86" s="21"/>
    </row>
    <row r="87" spans="1:19" s="3" customFormat="1" ht="15.9" customHeight="1" x14ac:dyDescent="0.25">
      <c r="A87" s="60"/>
      <c r="B87" s="63"/>
      <c r="C87" s="60"/>
      <c r="D87" s="65"/>
      <c r="E87" s="65"/>
      <c r="F87" s="65"/>
      <c r="G87" s="68"/>
      <c r="H87" s="72"/>
      <c r="I87" s="11" t="s">
        <v>110</v>
      </c>
      <c r="J87" s="14"/>
      <c r="K87" s="14"/>
      <c r="L87" s="14"/>
      <c r="M87" s="14"/>
      <c r="N87" s="14"/>
      <c r="O87" s="15"/>
      <c r="P87" s="11"/>
      <c r="Q87" s="20"/>
      <c r="R87" s="20"/>
      <c r="S87" s="21"/>
    </row>
    <row r="88" spans="1:19" s="3" customFormat="1" ht="15.9" customHeight="1" x14ac:dyDescent="0.25">
      <c r="A88" s="60"/>
      <c r="B88" s="64"/>
      <c r="C88" s="60"/>
      <c r="D88" s="65"/>
      <c r="E88" s="65"/>
      <c r="F88" s="65"/>
      <c r="G88" s="68"/>
      <c r="H88" s="72"/>
      <c r="I88" s="11" t="s">
        <v>111</v>
      </c>
      <c r="J88" s="12"/>
      <c r="K88" s="12"/>
      <c r="L88" s="12"/>
      <c r="M88" s="12"/>
      <c r="N88" s="12"/>
      <c r="O88" s="15"/>
      <c r="P88" s="11"/>
      <c r="Q88" s="20"/>
      <c r="R88" s="20"/>
      <c r="S88" s="21"/>
    </row>
    <row r="89" spans="1:19" s="2" customFormat="1" ht="15.9" customHeight="1" x14ac:dyDescent="0.25">
      <c r="A89" s="60">
        <v>9</v>
      </c>
      <c r="B89" s="62" t="s">
        <v>129</v>
      </c>
      <c r="C89" s="60"/>
      <c r="D89" s="65" t="s">
        <v>68</v>
      </c>
      <c r="E89" s="65" t="s">
        <v>67</v>
      </c>
      <c r="F89" s="65"/>
      <c r="G89" s="68"/>
      <c r="H89" s="72" t="s">
        <v>25</v>
      </c>
      <c r="I89" s="11" t="s">
        <v>104</v>
      </c>
      <c r="J89" s="12" t="s">
        <v>117</v>
      </c>
      <c r="K89" s="13">
        <v>800</v>
      </c>
      <c r="L89" s="13">
        <v>390</v>
      </c>
      <c r="M89" s="13">
        <v>430</v>
      </c>
      <c r="N89" s="14">
        <v>1</v>
      </c>
      <c r="O89" s="15">
        <f>K89*L89*M89*7.85*0.6*0.000000001*1000</f>
        <v>631.89359999999999</v>
      </c>
      <c r="P89" s="11"/>
      <c r="Q89" s="20">
        <f t="shared" si="8"/>
        <v>2.5275744000000002</v>
      </c>
      <c r="R89" s="20">
        <f t="shared" si="5"/>
        <v>2.5275744000000002</v>
      </c>
      <c r="S89" s="21"/>
    </row>
    <row r="90" spans="1:19" s="2" customFormat="1" ht="15.9" customHeight="1" x14ac:dyDescent="0.25">
      <c r="A90" s="60"/>
      <c r="B90" s="63"/>
      <c r="C90" s="60"/>
      <c r="D90" s="65"/>
      <c r="E90" s="65"/>
      <c r="F90" s="65"/>
      <c r="G90" s="68"/>
      <c r="H90" s="72"/>
      <c r="I90" s="11" t="s">
        <v>107</v>
      </c>
      <c r="J90" s="14" t="s">
        <v>118</v>
      </c>
      <c r="K90" s="13">
        <v>720</v>
      </c>
      <c r="L90" s="13">
        <v>390</v>
      </c>
      <c r="M90" s="13">
        <v>430</v>
      </c>
      <c r="N90" s="14">
        <v>1</v>
      </c>
      <c r="O90" s="15">
        <f>K90*L90*M90*7.85*0.6*0.000000001*1000</f>
        <v>568.70424000000003</v>
      </c>
      <c r="P90" s="11"/>
      <c r="Q90" s="20">
        <f t="shared" si="8"/>
        <v>2.2748169599999999</v>
      </c>
      <c r="R90" s="20">
        <f t="shared" si="5"/>
        <v>2.2748169599999999</v>
      </c>
      <c r="S90" s="21"/>
    </row>
    <row r="91" spans="1:19" s="2" customFormat="1" ht="15.9" customHeight="1" x14ac:dyDescent="0.25">
      <c r="A91" s="60"/>
      <c r="B91" s="63"/>
      <c r="C91" s="60"/>
      <c r="D91" s="65"/>
      <c r="E91" s="65"/>
      <c r="F91" s="65"/>
      <c r="G91" s="68"/>
      <c r="H91" s="72"/>
      <c r="I91" s="11" t="s">
        <v>108</v>
      </c>
      <c r="J91" s="14" t="s">
        <v>119</v>
      </c>
      <c r="K91" s="13">
        <v>720</v>
      </c>
      <c r="L91" s="13">
        <v>390</v>
      </c>
      <c r="M91" s="13">
        <v>430</v>
      </c>
      <c r="N91" s="14">
        <v>1</v>
      </c>
      <c r="O91" s="15">
        <f>K91*L91*M91*7.85*0.6*0.000000001*1000</f>
        <v>568.70424000000003</v>
      </c>
      <c r="P91" s="11"/>
      <c r="Q91" s="20">
        <f>O91*0.005</f>
        <v>2.8435212000000001</v>
      </c>
      <c r="R91" s="20">
        <f t="shared" si="5"/>
        <v>2.8435212000000001</v>
      </c>
      <c r="S91" s="21"/>
    </row>
    <row r="92" spans="1:19" s="3" customFormat="1" ht="15.9" customHeight="1" x14ac:dyDescent="0.25">
      <c r="A92" s="60"/>
      <c r="B92" s="63"/>
      <c r="C92" s="60"/>
      <c r="D92" s="65"/>
      <c r="E92" s="65"/>
      <c r="F92" s="65"/>
      <c r="G92" s="68"/>
      <c r="H92" s="72"/>
      <c r="I92" s="11" t="s">
        <v>109</v>
      </c>
      <c r="J92" s="12" t="s">
        <v>120</v>
      </c>
      <c r="K92" s="13">
        <v>720</v>
      </c>
      <c r="L92" s="13">
        <v>390</v>
      </c>
      <c r="M92" s="13">
        <v>430</v>
      </c>
      <c r="N92" s="14">
        <v>1</v>
      </c>
      <c r="O92" s="15">
        <f>K92*L92*M92*7.85*0.6*0.000000001*1000</f>
        <v>568.70424000000003</v>
      </c>
      <c r="P92" s="11"/>
      <c r="Q92" s="20">
        <f t="shared" ref="Q92:Q96" si="9">O92*0.004</f>
        <v>2.2748169599999999</v>
      </c>
      <c r="R92" s="20">
        <f t="shared" si="5"/>
        <v>2.2748169599999999</v>
      </c>
      <c r="S92" s="21"/>
    </row>
    <row r="93" spans="1:19" s="3" customFormat="1" ht="15.9" customHeight="1" x14ac:dyDescent="0.25">
      <c r="A93" s="60"/>
      <c r="B93" s="63"/>
      <c r="C93" s="60"/>
      <c r="D93" s="65"/>
      <c r="E93" s="65"/>
      <c r="F93" s="65"/>
      <c r="G93" s="68"/>
      <c r="H93" s="72"/>
      <c r="I93" s="11" t="s">
        <v>110</v>
      </c>
      <c r="J93" s="14"/>
      <c r="K93" s="14"/>
      <c r="L93" s="14"/>
      <c r="M93" s="14"/>
      <c r="N93" s="14"/>
      <c r="O93" s="15"/>
      <c r="P93" s="11"/>
      <c r="Q93" s="20"/>
      <c r="R93" s="20"/>
      <c r="S93" s="21"/>
    </row>
    <row r="94" spans="1:19" s="3" customFormat="1" ht="15.9" customHeight="1" x14ac:dyDescent="0.25">
      <c r="A94" s="60"/>
      <c r="B94" s="64"/>
      <c r="C94" s="60"/>
      <c r="D94" s="65"/>
      <c r="E94" s="65"/>
      <c r="F94" s="65"/>
      <c r="G94" s="68"/>
      <c r="H94" s="72"/>
      <c r="I94" s="11" t="s">
        <v>111</v>
      </c>
      <c r="J94" s="12"/>
      <c r="K94" s="12"/>
      <c r="L94" s="12"/>
      <c r="M94" s="12"/>
      <c r="N94" s="12"/>
      <c r="O94" s="15"/>
      <c r="P94" s="11"/>
      <c r="Q94" s="20"/>
      <c r="R94" s="20"/>
      <c r="S94" s="21"/>
    </row>
    <row r="95" spans="1:19" s="2" customFormat="1" ht="15.9" customHeight="1" x14ac:dyDescent="0.25">
      <c r="A95" s="60">
        <v>10</v>
      </c>
      <c r="B95" s="62" t="s">
        <v>129</v>
      </c>
      <c r="C95" s="60"/>
      <c r="D95" s="65" t="s">
        <v>70</v>
      </c>
      <c r="E95" s="65" t="s">
        <v>69</v>
      </c>
      <c r="F95" s="65"/>
      <c r="G95" s="68"/>
      <c r="H95" s="72" t="s">
        <v>25</v>
      </c>
      <c r="I95" s="11" t="s">
        <v>104</v>
      </c>
      <c r="J95" s="12" t="s">
        <v>117</v>
      </c>
      <c r="K95" s="13">
        <v>800</v>
      </c>
      <c r="L95" s="13">
        <v>390</v>
      </c>
      <c r="M95" s="13">
        <v>430</v>
      </c>
      <c r="N95" s="14">
        <v>0</v>
      </c>
      <c r="O95" s="15">
        <f>K95*L95*M95*7.85*0.6*0.000000001*1000</f>
        <v>631.89359999999999</v>
      </c>
      <c r="P95" s="11"/>
      <c r="Q95" s="20">
        <f t="shared" si="9"/>
        <v>2.5275744000000002</v>
      </c>
      <c r="R95" s="20">
        <f t="shared" si="5"/>
        <v>0</v>
      </c>
      <c r="S95" s="21"/>
    </row>
    <row r="96" spans="1:19" s="2" customFormat="1" ht="15.9" customHeight="1" x14ac:dyDescent="0.25">
      <c r="A96" s="60"/>
      <c r="B96" s="63"/>
      <c r="C96" s="60"/>
      <c r="D96" s="65"/>
      <c r="E96" s="65"/>
      <c r="F96" s="65"/>
      <c r="G96" s="68"/>
      <c r="H96" s="72"/>
      <c r="I96" s="11" t="s">
        <v>107</v>
      </c>
      <c r="J96" s="14" t="s">
        <v>118</v>
      </c>
      <c r="K96" s="13">
        <v>720</v>
      </c>
      <c r="L96" s="13">
        <v>390</v>
      </c>
      <c r="M96" s="13">
        <v>430</v>
      </c>
      <c r="N96" s="14">
        <v>1</v>
      </c>
      <c r="O96" s="15">
        <f>K96*L96*M96*7.85*0.6*0.000000001*1000</f>
        <v>568.70424000000003</v>
      </c>
      <c r="P96" s="11"/>
      <c r="Q96" s="20">
        <f t="shared" si="9"/>
        <v>2.2748169599999999</v>
      </c>
      <c r="R96" s="20">
        <f t="shared" si="5"/>
        <v>2.2748169599999999</v>
      </c>
      <c r="S96" s="21"/>
    </row>
    <row r="97" spans="1:19" s="2" customFormat="1" ht="15.9" customHeight="1" x14ac:dyDescent="0.25">
      <c r="A97" s="60"/>
      <c r="B97" s="63"/>
      <c r="C97" s="60"/>
      <c r="D97" s="65"/>
      <c r="E97" s="65"/>
      <c r="F97" s="65"/>
      <c r="G97" s="68"/>
      <c r="H97" s="72"/>
      <c r="I97" s="11" t="s">
        <v>108</v>
      </c>
      <c r="J97" s="14" t="s">
        <v>119</v>
      </c>
      <c r="K97" s="13">
        <v>720</v>
      </c>
      <c r="L97" s="13">
        <v>390</v>
      </c>
      <c r="M97" s="13">
        <v>430</v>
      </c>
      <c r="N97" s="14">
        <v>1</v>
      </c>
      <c r="O97" s="15">
        <f>K97*L97*M97*7.85*0.6*0.000000001*1000</f>
        <v>568.70424000000003</v>
      </c>
      <c r="P97" s="11"/>
      <c r="Q97" s="20">
        <f>O97*0.005</f>
        <v>2.8435212000000001</v>
      </c>
      <c r="R97" s="20">
        <f t="shared" si="5"/>
        <v>2.8435212000000001</v>
      </c>
      <c r="S97" s="21"/>
    </row>
    <row r="98" spans="1:19" s="3" customFormat="1" ht="15.9" customHeight="1" x14ac:dyDescent="0.25">
      <c r="A98" s="60"/>
      <c r="B98" s="63"/>
      <c r="C98" s="60"/>
      <c r="D98" s="65"/>
      <c r="E98" s="65"/>
      <c r="F98" s="65"/>
      <c r="G98" s="68"/>
      <c r="H98" s="72"/>
      <c r="I98" s="11" t="s">
        <v>109</v>
      </c>
      <c r="J98" s="12" t="s">
        <v>120</v>
      </c>
      <c r="K98" s="13">
        <v>720</v>
      </c>
      <c r="L98" s="13">
        <v>390</v>
      </c>
      <c r="M98" s="13">
        <v>430</v>
      </c>
      <c r="N98" s="14">
        <v>1</v>
      </c>
      <c r="O98" s="15">
        <f>K98*L98*M98*7.85*0.6*0.000000001*1000</f>
        <v>568.70424000000003</v>
      </c>
      <c r="P98" s="11"/>
      <c r="Q98" s="20">
        <f>O98*0.004</f>
        <v>2.2748169599999999</v>
      </c>
      <c r="R98" s="20">
        <f t="shared" si="5"/>
        <v>2.2748169599999999</v>
      </c>
      <c r="S98" s="21"/>
    </row>
    <row r="99" spans="1:19" s="3" customFormat="1" ht="15.9" customHeight="1" x14ac:dyDescent="0.25">
      <c r="A99" s="60"/>
      <c r="B99" s="63"/>
      <c r="C99" s="60"/>
      <c r="D99" s="65"/>
      <c r="E99" s="65"/>
      <c r="F99" s="65"/>
      <c r="G99" s="68"/>
      <c r="H99" s="72"/>
      <c r="I99" s="11" t="s">
        <v>110</v>
      </c>
      <c r="J99" s="14"/>
      <c r="K99" s="14"/>
      <c r="L99" s="14"/>
      <c r="M99" s="14"/>
      <c r="N99" s="14"/>
      <c r="O99" s="15"/>
      <c r="P99" s="11"/>
      <c r="Q99" s="20"/>
      <c r="R99" s="20"/>
      <c r="S99" s="21"/>
    </row>
    <row r="100" spans="1:19" s="3" customFormat="1" ht="15.9" customHeight="1" x14ac:dyDescent="0.25">
      <c r="A100" s="60"/>
      <c r="B100" s="64"/>
      <c r="C100" s="60"/>
      <c r="D100" s="65"/>
      <c r="E100" s="65"/>
      <c r="F100" s="65"/>
      <c r="G100" s="68"/>
      <c r="H100" s="72"/>
      <c r="I100" s="11" t="s">
        <v>111</v>
      </c>
      <c r="J100" s="12"/>
      <c r="K100" s="12"/>
      <c r="L100" s="12"/>
      <c r="M100" s="12"/>
      <c r="N100" s="12"/>
      <c r="O100" s="15"/>
      <c r="P100" s="11"/>
      <c r="Q100" s="20"/>
      <c r="R100" s="20"/>
      <c r="S100" s="21"/>
    </row>
    <row r="101" spans="1:19" s="2" customFormat="1" ht="15.9" customHeight="1" x14ac:dyDescent="0.25">
      <c r="A101" s="60">
        <v>9</v>
      </c>
      <c r="B101" s="62" t="s">
        <v>129</v>
      </c>
      <c r="C101" s="60"/>
      <c r="D101" s="65" t="s">
        <v>40</v>
      </c>
      <c r="E101" s="65" t="s">
        <v>43</v>
      </c>
      <c r="F101" s="65" t="s">
        <v>121</v>
      </c>
      <c r="G101" s="68"/>
      <c r="H101" s="72" t="s">
        <v>41</v>
      </c>
      <c r="I101" s="11" t="s">
        <v>104</v>
      </c>
      <c r="J101" s="12" t="s">
        <v>133</v>
      </c>
      <c r="K101" s="14"/>
      <c r="L101" s="14"/>
      <c r="M101" s="14"/>
      <c r="N101" s="14">
        <v>1</v>
      </c>
      <c r="O101" s="15">
        <f>K101*L101*M101*7.85*0.6*0.000000001*1000</f>
        <v>0</v>
      </c>
      <c r="P101" s="11"/>
      <c r="Q101" s="20">
        <v>6.5</v>
      </c>
      <c r="R101" s="20">
        <f t="shared" si="5"/>
        <v>6.5</v>
      </c>
      <c r="S101" s="21"/>
    </row>
    <row r="102" spans="1:19" s="2" customFormat="1" ht="15.9" customHeight="1" x14ac:dyDescent="0.25">
      <c r="A102" s="60"/>
      <c r="B102" s="63"/>
      <c r="C102" s="60"/>
      <c r="D102" s="65"/>
      <c r="E102" s="65"/>
      <c r="F102" s="65"/>
      <c r="G102" s="68"/>
      <c r="H102" s="72"/>
      <c r="I102" s="11" t="s">
        <v>107</v>
      </c>
      <c r="J102" s="14"/>
      <c r="K102" s="14"/>
      <c r="L102" s="14"/>
      <c r="M102" s="14"/>
      <c r="N102" s="14"/>
      <c r="O102" s="15"/>
      <c r="P102" s="11"/>
      <c r="Q102" s="20"/>
      <c r="R102" s="20"/>
      <c r="S102" s="21"/>
    </row>
    <row r="103" spans="1:19" s="2" customFormat="1" ht="15.9" customHeight="1" x14ac:dyDescent="0.25">
      <c r="A103" s="60"/>
      <c r="B103" s="63"/>
      <c r="C103" s="60"/>
      <c r="D103" s="65"/>
      <c r="E103" s="65"/>
      <c r="F103" s="65"/>
      <c r="G103" s="68"/>
      <c r="H103" s="72"/>
      <c r="I103" s="11" t="s">
        <v>108</v>
      </c>
      <c r="J103" s="14"/>
      <c r="K103" s="14"/>
      <c r="L103" s="14"/>
      <c r="M103" s="14"/>
      <c r="N103" s="14"/>
      <c r="O103" s="15"/>
      <c r="P103" s="11"/>
      <c r="Q103" s="20"/>
      <c r="R103" s="20"/>
      <c r="S103" s="21"/>
    </row>
    <row r="104" spans="1:19" s="3" customFormat="1" ht="15.9" customHeight="1" x14ac:dyDescent="0.25">
      <c r="A104" s="60"/>
      <c r="B104" s="63"/>
      <c r="C104" s="60"/>
      <c r="D104" s="65"/>
      <c r="E104" s="65"/>
      <c r="F104" s="65"/>
      <c r="G104" s="68"/>
      <c r="H104" s="72"/>
      <c r="I104" s="11" t="s">
        <v>109</v>
      </c>
      <c r="J104" s="14"/>
      <c r="K104" s="14"/>
      <c r="L104" s="14"/>
      <c r="M104" s="14"/>
      <c r="N104" s="14"/>
      <c r="O104" s="15"/>
      <c r="P104" s="11"/>
      <c r="Q104" s="20"/>
      <c r="R104" s="20"/>
      <c r="S104" s="21"/>
    </row>
    <row r="105" spans="1:19" s="3" customFormat="1" ht="15.9" customHeight="1" x14ac:dyDescent="0.25">
      <c r="A105" s="60"/>
      <c r="B105" s="63"/>
      <c r="C105" s="60"/>
      <c r="D105" s="65"/>
      <c r="E105" s="65"/>
      <c r="F105" s="65"/>
      <c r="G105" s="68"/>
      <c r="H105" s="72"/>
      <c r="I105" s="11" t="s">
        <v>110</v>
      </c>
      <c r="J105" s="14"/>
      <c r="K105" s="14"/>
      <c r="L105" s="14"/>
      <c r="M105" s="14"/>
      <c r="N105" s="14"/>
      <c r="O105" s="15"/>
      <c r="P105" s="11"/>
      <c r="Q105" s="20"/>
      <c r="R105" s="20"/>
      <c r="S105" s="21"/>
    </row>
    <row r="106" spans="1:19" s="3" customFormat="1" ht="15.9" customHeight="1" x14ac:dyDescent="0.25">
      <c r="A106" s="60"/>
      <c r="B106" s="64"/>
      <c r="C106" s="60"/>
      <c r="D106" s="65"/>
      <c r="E106" s="65"/>
      <c r="F106" s="65"/>
      <c r="G106" s="68"/>
      <c r="H106" s="72"/>
      <c r="I106" s="11" t="s">
        <v>111</v>
      </c>
      <c r="J106" s="12"/>
      <c r="K106" s="12"/>
      <c r="L106" s="12"/>
      <c r="M106" s="12"/>
      <c r="N106" s="12"/>
      <c r="O106" s="15"/>
      <c r="P106" s="11"/>
      <c r="Q106" s="20"/>
      <c r="R106" s="20"/>
      <c r="S106" s="21"/>
    </row>
    <row r="107" spans="1:19" s="2" customFormat="1" ht="15.9" customHeight="1" x14ac:dyDescent="0.25">
      <c r="A107" s="60">
        <v>10</v>
      </c>
      <c r="B107" s="62" t="s">
        <v>129</v>
      </c>
      <c r="C107" s="60"/>
      <c r="D107" s="65" t="s">
        <v>55</v>
      </c>
      <c r="E107" s="65" t="s">
        <v>72</v>
      </c>
      <c r="F107" s="65" t="s">
        <v>127</v>
      </c>
      <c r="G107" s="68"/>
      <c r="H107" s="72" t="s">
        <v>56</v>
      </c>
      <c r="I107" s="11" t="s">
        <v>104</v>
      </c>
      <c r="J107" s="12" t="s">
        <v>134</v>
      </c>
      <c r="K107" s="14"/>
      <c r="L107" s="14"/>
      <c r="M107" s="14"/>
      <c r="N107" s="14">
        <v>1</v>
      </c>
      <c r="O107" s="15">
        <f>K107*L107*M107*7.85*0.6*0.000000001*1000</f>
        <v>0</v>
      </c>
      <c r="P107" s="11"/>
      <c r="Q107" s="20">
        <v>0.8</v>
      </c>
      <c r="R107" s="20">
        <f>Q107*N107</f>
        <v>0.8</v>
      </c>
      <c r="S107" s="21"/>
    </row>
    <row r="108" spans="1:19" s="2" customFormat="1" ht="15.9" customHeight="1" x14ac:dyDescent="0.25">
      <c r="A108" s="60"/>
      <c r="B108" s="63"/>
      <c r="C108" s="60"/>
      <c r="D108" s="65"/>
      <c r="E108" s="65"/>
      <c r="F108" s="65"/>
      <c r="G108" s="68"/>
      <c r="H108" s="72"/>
      <c r="I108" s="11" t="s">
        <v>107</v>
      </c>
      <c r="J108" s="14"/>
      <c r="K108" s="14"/>
      <c r="L108" s="14"/>
      <c r="M108" s="14"/>
      <c r="N108" s="14"/>
      <c r="O108" s="15"/>
      <c r="P108" s="11"/>
      <c r="Q108" s="20"/>
      <c r="R108" s="20"/>
      <c r="S108" s="21"/>
    </row>
    <row r="109" spans="1:19" s="2" customFormat="1" ht="15.9" customHeight="1" x14ac:dyDescent="0.25">
      <c r="A109" s="60"/>
      <c r="B109" s="63"/>
      <c r="C109" s="60"/>
      <c r="D109" s="65"/>
      <c r="E109" s="65"/>
      <c r="F109" s="65"/>
      <c r="G109" s="68"/>
      <c r="H109" s="72"/>
      <c r="I109" s="11" t="s">
        <v>108</v>
      </c>
      <c r="J109" s="14"/>
      <c r="K109" s="14"/>
      <c r="L109" s="14"/>
      <c r="M109" s="14"/>
      <c r="N109" s="14"/>
      <c r="O109" s="15"/>
      <c r="P109" s="11"/>
      <c r="Q109" s="20"/>
      <c r="R109" s="20"/>
      <c r="S109" s="21"/>
    </row>
    <row r="110" spans="1:19" s="3" customFormat="1" ht="15.9" customHeight="1" x14ac:dyDescent="0.25">
      <c r="A110" s="60"/>
      <c r="B110" s="63"/>
      <c r="C110" s="60"/>
      <c r="D110" s="65"/>
      <c r="E110" s="65"/>
      <c r="F110" s="65"/>
      <c r="G110" s="68"/>
      <c r="H110" s="72"/>
      <c r="I110" s="11" t="s">
        <v>109</v>
      </c>
      <c r="J110" s="14"/>
      <c r="K110" s="14"/>
      <c r="L110" s="14"/>
      <c r="M110" s="14"/>
      <c r="N110" s="14"/>
      <c r="O110" s="15"/>
      <c r="P110" s="11"/>
      <c r="Q110" s="20"/>
      <c r="R110" s="20"/>
      <c r="S110" s="21"/>
    </row>
    <row r="111" spans="1:19" s="3" customFormat="1" ht="15.9" customHeight="1" x14ac:dyDescent="0.25">
      <c r="A111" s="60"/>
      <c r="B111" s="63"/>
      <c r="C111" s="60"/>
      <c r="D111" s="65"/>
      <c r="E111" s="65"/>
      <c r="F111" s="65"/>
      <c r="G111" s="68"/>
      <c r="H111" s="72"/>
      <c r="I111" s="11" t="s">
        <v>110</v>
      </c>
      <c r="J111" s="14"/>
      <c r="K111" s="14"/>
      <c r="L111" s="14"/>
      <c r="M111" s="14"/>
      <c r="N111" s="14"/>
      <c r="O111" s="15"/>
      <c r="P111" s="11"/>
      <c r="Q111" s="20"/>
      <c r="R111" s="20"/>
      <c r="S111" s="21"/>
    </row>
    <row r="112" spans="1:19" s="3" customFormat="1" ht="15.9" customHeight="1" x14ac:dyDescent="0.25">
      <c r="A112" s="60"/>
      <c r="B112" s="64"/>
      <c r="C112" s="60"/>
      <c r="D112" s="65"/>
      <c r="E112" s="65"/>
      <c r="F112" s="65"/>
      <c r="G112" s="68"/>
      <c r="H112" s="72"/>
      <c r="I112" s="11" t="s">
        <v>111</v>
      </c>
      <c r="J112" s="12"/>
      <c r="K112" s="12"/>
      <c r="L112" s="12"/>
      <c r="M112" s="12"/>
      <c r="N112" s="12"/>
      <c r="O112" s="15"/>
      <c r="P112" s="11"/>
      <c r="Q112" s="20"/>
      <c r="R112" s="20"/>
      <c r="S112" s="21"/>
    </row>
    <row r="113" spans="1:19" s="2" customFormat="1" ht="15.9" customHeight="1" x14ac:dyDescent="0.25">
      <c r="A113" s="60">
        <v>9</v>
      </c>
      <c r="B113" s="62" t="s">
        <v>135</v>
      </c>
      <c r="C113" s="60"/>
      <c r="D113" s="65" t="s">
        <v>59</v>
      </c>
      <c r="E113" s="65" t="s">
        <v>74</v>
      </c>
      <c r="F113" s="65"/>
      <c r="G113" s="68"/>
      <c r="H113" s="72" t="s">
        <v>25</v>
      </c>
      <c r="I113" s="11" t="s">
        <v>104</v>
      </c>
      <c r="J113" s="12" t="s">
        <v>136</v>
      </c>
      <c r="K113" s="13">
        <v>720</v>
      </c>
      <c r="L113" s="13">
        <v>390</v>
      </c>
      <c r="M113" s="13">
        <v>430</v>
      </c>
      <c r="N113" s="14">
        <v>1</v>
      </c>
      <c r="O113" s="15">
        <f>K113*L113*M113*7.85*0.6*0.000000001*1000</f>
        <v>568.70424000000003</v>
      </c>
      <c r="P113" s="11"/>
      <c r="Q113" s="20">
        <f>O113*0.004</f>
        <v>2.2748169599999999</v>
      </c>
      <c r="R113" s="20">
        <f>Q113*N113</f>
        <v>2.2748169599999999</v>
      </c>
      <c r="S113" s="21"/>
    </row>
    <row r="114" spans="1:19" s="2" customFormat="1" ht="15.9" customHeight="1" x14ac:dyDescent="0.25">
      <c r="A114" s="60"/>
      <c r="B114" s="63"/>
      <c r="C114" s="60"/>
      <c r="D114" s="65"/>
      <c r="E114" s="65"/>
      <c r="F114" s="65"/>
      <c r="G114" s="68"/>
      <c r="H114" s="72"/>
      <c r="I114" s="11" t="s">
        <v>107</v>
      </c>
      <c r="J114" s="14"/>
      <c r="K114" s="14"/>
      <c r="L114" s="14"/>
      <c r="M114" s="14"/>
      <c r="N114" s="14"/>
      <c r="O114" s="15"/>
      <c r="P114" s="11"/>
      <c r="Q114" s="20"/>
      <c r="R114" s="20"/>
      <c r="S114" s="21"/>
    </row>
    <row r="115" spans="1:19" s="2" customFormat="1" ht="15.9" customHeight="1" x14ac:dyDescent="0.25">
      <c r="A115" s="60"/>
      <c r="B115" s="63"/>
      <c r="C115" s="60"/>
      <c r="D115" s="65"/>
      <c r="E115" s="65"/>
      <c r="F115" s="65"/>
      <c r="G115" s="68"/>
      <c r="H115" s="72"/>
      <c r="I115" s="11" t="s">
        <v>108</v>
      </c>
      <c r="J115" s="14"/>
      <c r="K115" s="14"/>
      <c r="L115" s="14"/>
      <c r="M115" s="14"/>
      <c r="N115" s="14"/>
      <c r="O115" s="15"/>
      <c r="P115" s="11"/>
      <c r="Q115" s="20"/>
      <c r="R115" s="20"/>
      <c r="S115" s="21"/>
    </row>
    <row r="116" spans="1:19" s="3" customFormat="1" ht="15.9" customHeight="1" x14ac:dyDescent="0.25">
      <c r="A116" s="60"/>
      <c r="B116" s="63"/>
      <c r="C116" s="60"/>
      <c r="D116" s="65"/>
      <c r="E116" s="65"/>
      <c r="F116" s="65"/>
      <c r="G116" s="68"/>
      <c r="H116" s="72"/>
      <c r="I116" s="11" t="s">
        <v>109</v>
      </c>
      <c r="J116" s="14"/>
      <c r="K116" s="14"/>
      <c r="L116" s="14"/>
      <c r="M116" s="14"/>
      <c r="N116" s="14"/>
      <c r="O116" s="15"/>
      <c r="P116" s="11"/>
      <c r="Q116" s="20"/>
      <c r="R116" s="20"/>
      <c r="S116" s="21"/>
    </row>
    <row r="117" spans="1:19" s="3" customFormat="1" ht="15.9" customHeight="1" x14ac:dyDescent="0.25">
      <c r="A117" s="60"/>
      <c r="B117" s="63"/>
      <c r="C117" s="60"/>
      <c r="D117" s="65"/>
      <c r="E117" s="65"/>
      <c r="F117" s="65"/>
      <c r="G117" s="68"/>
      <c r="H117" s="72"/>
      <c r="I117" s="11" t="s">
        <v>110</v>
      </c>
      <c r="J117" s="14"/>
      <c r="K117" s="14"/>
      <c r="L117" s="14"/>
      <c r="M117" s="14"/>
      <c r="N117" s="14"/>
      <c r="O117" s="15"/>
      <c r="P117" s="11"/>
      <c r="Q117" s="20"/>
      <c r="R117" s="20"/>
      <c r="S117" s="21"/>
    </row>
    <row r="118" spans="1:19" s="3" customFormat="1" ht="15.9" customHeight="1" x14ac:dyDescent="0.25">
      <c r="A118" s="60"/>
      <c r="B118" s="64"/>
      <c r="C118" s="60"/>
      <c r="D118" s="65"/>
      <c r="E118" s="65"/>
      <c r="F118" s="65"/>
      <c r="G118" s="68"/>
      <c r="H118" s="72"/>
      <c r="I118" s="11" t="s">
        <v>111</v>
      </c>
      <c r="J118" s="12"/>
      <c r="K118" s="12"/>
      <c r="L118" s="12"/>
      <c r="M118" s="12"/>
      <c r="N118" s="12"/>
      <c r="O118" s="15"/>
      <c r="P118" s="11"/>
      <c r="Q118" s="20"/>
      <c r="R118" s="20"/>
      <c r="S118" s="21"/>
    </row>
    <row r="119" spans="1:19" s="2" customFormat="1" ht="15.9" customHeight="1" x14ac:dyDescent="0.25">
      <c r="A119" s="60">
        <v>10</v>
      </c>
      <c r="B119" s="62" t="s">
        <v>135</v>
      </c>
      <c r="C119" s="60"/>
      <c r="D119" s="65" t="s">
        <v>62</v>
      </c>
      <c r="E119" s="65" t="s">
        <v>76</v>
      </c>
      <c r="F119" s="65"/>
      <c r="G119" s="68"/>
      <c r="H119" s="72" t="s">
        <v>25</v>
      </c>
      <c r="I119" s="11" t="s">
        <v>104</v>
      </c>
      <c r="J119" s="12"/>
      <c r="K119" s="14"/>
      <c r="L119" s="14"/>
      <c r="M119" s="14"/>
      <c r="N119" s="14"/>
      <c r="O119" s="15"/>
      <c r="P119" s="11"/>
      <c r="Q119" s="20"/>
      <c r="R119" s="20"/>
      <c r="S119" s="21"/>
    </row>
    <row r="120" spans="1:19" s="2" customFormat="1" ht="15.9" customHeight="1" x14ac:dyDescent="0.25">
      <c r="A120" s="60"/>
      <c r="B120" s="63"/>
      <c r="C120" s="60"/>
      <c r="D120" s="65"/>
      <c r="E120" s="65"/>
      <c r="F120" s="65"/>
      <c r="G120" s="68"/>
      <c r="H120" s="72"/>
      <c r="I120" s="11" t="s">
        <v>107</v>
      </c>
      <c r="J120" s="14"/>
      <c r="K120" s="14"/>
      <c r="L120" s="14"/>
      <c r="M120" s="14"/>
      <c r="N120" s="14"/>
      <c r="O120" s="15"/>
      <c r="P120" s="11"/>
      <c r="Q120" s="20"/>
      <c r="R120" s="20"/>
      <c r="S120" s="21"/>
    </row>
    <row r="121" spans="1:19" s="2" customFormat="1" ht="15.9" customHeight="1" x14ac:dyDescent="0.25">
      <c r="A121" s="60"/>
      <c r="B121" s="63"/>
      <c r="C121" s="60"/>
      <c r="D121" s="65"/>
      <c r="E121" s="65"/>
      <c r="F121" s="65"/>
      <c r="G121" s="68"/>
      <c r="H121" s="72"/>
      <c r="I121" s="11" t="s">
        <v>108</v>
      </c>
      <c r="J121" s="14"/>
      <c r="K121" s="14"/>
      <c r="L121" s="14"/>
      <c r="M121" s="14"/>
      <c r="N121" s="14"/>
      <c r="O121" s="15"/>
      <c r="P121" s="11"/>
      <c r="Q121" s="20"/>
      <c r="R121" s="20"/>
      <c r="S121" s="21"/>
    </row>
    <row r="122" spans="1:19" s="3" customFormat="1" ht="15.9" customHeight="1" x14ac:dyDescent="0.25">
      <c r="A122" s="60"/>
      <c r="B122" s="63"/>
      <c r="C122" s="60"/>
      <c r="D122" s="65"/>
      <c r="E122" s="65"/>
      <c r="F122" s="65"/>
      <c r="G122" s="68"/>
      <c r="H122" s="72"/>
      <c r="I122" s="11" t="s">
        <v>109</v>
      </c>
      <c r="J122" s="14"/>
      <c r="K122" s="14"/>
      <c r="L122" s="14"/>
      <c r="M122" s="14"/>
      <c r="N122" s="14"/>
      <c r="O122" s="15"/>
      <c r="P122" s="11"/>
      <c r="Q122" s="20"/>
      <c r="R122" s="20"/>
      <c r="S122" s="21"/>
    </row>
    <row r="123" spans="1:19" s="3" customFormat="1" ht="15.9" customHeight="1" x14ac:dyDescent="0.25">
      <c r="A123" s="60"/>
      <c r="B123" s="63"/>
      <c r="C123" s="60"/>
      <c r="D123" s="65"/>
      <c r="E123" s="65"/>
      <c r="F123" s="65"/>
      <c r="G123" s="68"/>
      <c r="H123" s="72"/>
      <c r="I123" s="11" t="s">
        <v>110</v>
      </c>
      <c r="J123" s="14"/>
      <c r="K123" s="14"/>
      <c r="L123" s="14"/>
      <c r="M123" s="14"/>
      <c r="N123" s="14"/>
      <c r="O123" s="15"/>
      <c r="P123" s="11"/>
      <c r="Q123" s="20"/>
      <c r="R123" s="20"/>
      <c r="S123" s="21"/>
    </row>
    <row r="124" spans="1:19" s="3" customFormat="1" ht="15.9" customHeight="1" x14ac:dyDescent="0.25">
      <c r="A124" s="60"/>
      <c r="B124" s="64"/>
      <c r="C124" s="60"/>
      <c r="D124" s="65"/>
      <c r="E124" s="65"/>
      <c r="F124" s="65"/>
      <c r="G124" s="68"/>
      <c r="H124" s="72"/>
      <c r="I124" s="11" t="s">
        <v>111</v>
      </c>
      <c r="J124" s="12"/>
      <c r="K124" s="12"/>
      <c r="L124" s="12"/>
      <c r="M124" s="12"/>
      <c r="N124" s="12"/>
      <c r="O124" s="15"/>
      <c r="P124" s="11"/>
      <c r="Q124" s="20"/>
      <c r="R124" s="20"/>
      <c r="S124" s="21"/>
    </row>
    <row r="125" spans="1:19" s="2" customFormat="1" ht="15.9" customHeight="1" x14ac:dyDescent="0.25">
      <c r="A125" s="60">
        <v>10</v>
      </c>
      <c r="B125" s="62" t="s">
        <v>129</v>
      </c>
      <c r="C125" s="60"/>
      <c r="D125" s="65" t="s">
        <v>28</v>
      </c>
      <c r="E125" s="65" t="s">
        <v>80</v>
      </c>
      <c r="F125" s="65"/>
      <c r="G125" s="68"/>
      <c r="H125" s="72" t="s">
        <v>112</v>
      </c>
      <c r="I125" s="11" t="s">
        <v>104</v>
      </c>
      <c r="J125" s="12" t="s">
        <v>113</v>
      </c>
      <c r="K125" s="14"/>
      <c r="L125" s="14"/>
      <c r="M125" s="14"/>
      <c r="N125" s="14">
        <v>3</v>
      </c>
      <c r="O125" s="15">
        <f>K125*L125*M125*7.85*0.6*0.000000001*1000</f>
        <v>0</v>
      </c>
      <c r="P125" s="11"/>
      <c r="Q125" s="20">
        <v>0.5</v>
      </c>
      <c r="R125" s="20">
        <f>Q125*N125</f>
        <v>1.5</v>
      </c>
      <c r="S125" s="21"/>
    </row>
    <row r="126" spans="1:19" s="2" customFormat="1" ht="15.9" customHeight="1" x14ac:dyDescent="0.25">
      <c r="A126" s="60"/>
      <c r="B126" s="63"/>
      <c r="C126" s="60"/>
      <c r="D126" s="65"/>
      <c r="E126" s="65"/>
      <c r="F126" s="65"/>
      <c r="G126" s="68"/>
      <c r="H126" s="72"/>
      <c r="I126" s="11" t="s">
        <v>107</v>
      </c>
      <c r="J126" s="14" t="s">
        <v>114</v>
      </c>
      <c r="K126" s="14"/>
      <c r="L126" s="14"/>
      <c r="M126" s="14"/>
      <c r="N126" s="14">
        <v>2</v>
      </c>
      <c r="O126" s="15">
        <f>K126*L126*M126*7.85*0.6*0.000000001*1000</f>
        <v>0</v>
      </c>
      <c r="P126" s="11"/>
      <c r="Q126" s="20">
        <v>1</v>
      </c>
      <c r="R126" s="20">
        <f>Q126*N126</f>
        <v>2</v>
      </c>
      <c r="S126" s="21"/>
    </row>
    <row r="127" spans="1:19" s="2" customFormat="1" ht="15.9" customHeight="1" x14ac:dyDescent="0.25">
      <c r="A127" s="60"/>
      <c r="B127" s="63"/>
      <c r="C127" s="60"/>
      <c r="D127" s="65"/>
      <c r="E127" s="65"/>
      <c r="F127" s="65"/>
      <c r="G127" s="68"/>
      <c r="H127" s="72"/>
      <c r="I127" s="11" t="s">
        <v>108</v>
      </c>
      <c r="J127" s="14"/>
      <c r="K127" s="14"/>
      <c r="L127" s="14"/>
      <c r="M127" s="14"/>
      <c r="N127" s="14"/>
      <c r="O127" s="15"/>
      <c r="P127" s="11"/>
      <c r="Q127" s="20"/>
      <c r="R127" s="20"/>
      <c r="S127" s="21"/>
    </row>
    <row r="128" spans="1:19" s="3" customFormat="1" ht="15.9" customHeight="1" x14ac:dyDescent="0.25">
      <c r="A128" s="60"/>
      <c r="B128" s="63"/>
      <c r="C128" s="60"/>
      <c r="D128" s="65"/>
      <c r="E128" s="65"/>
      <c r="F128" s="65"/>
      <c r="G128" s="68"/>
      <c r="H128" s="72"/>
      <c r="I128" s="11" t="s">
        <v>109</v>
      </c>
      <c r="J128" s="14"/>
      <c r="K128" s="14"/>
      <c r="L128" s="14"/>
      <c r="M128" s="14"/>
      <c r="N128" s="14"/>
      <c r="O128" s="15"/>
      <c r="P128" s="11"/>
      <c r="Q128" s="20"/>
      <c r="R128" s="20"/>
      <c r="S128" s="21"/>
    </row>
    <row r="129" spans="1:19" s="3" customFormat="1" ht="15.9" customHeight="1" x14ac:dyDescent="0.25">
      <c r="A129" s="60"/>
      <c r="B129" s="63"/>
      <c r="C129" s="60"/>
      <c r="D129" s="65"/>
      <c r="E129" s="65"/>
      <c r="F129" s="65"/>
      <c r="G129" s="68"/>
      <c r="H129" s="72"/>
      <c r="I129" s="11" t="s">
        <v>110</v>
      </c>
      <c r="J129" s="14"/>
      <c r="K129" s="14"/>
      <c r="L129" s="14"/>
      <c r="M129" s="14"/>
      <c r="N129" s="14"/>
      <c r="O129" s="15"/>
      <c r="P129" s="11"/>
      <c r="Q129" s="20"/>
      <c r="R129" s="20"/>
      <c r="S129" s="21"/>
    </row>
    <row r="130" spans="1:19" s="3" customFormat="1" ht="15.9" customHeight="1" x14ac:dyDescent="0.25">
      <c r="A130" s="60"/>
      <c r="B130" s="64"/>
      <c r="C130" s="60"/>
      <c r="D130" s="65"/>
      <c r="E130" s="65"/>
      <c r="F130" s="65"/>
      <c r="G130" s="68"/>
      <c r="H130" s="72"/>
      <c r="I130" s="11" t="s">
        <v>111</v>
      </c>
      <c r="J130" s="12"/>
      <c r="K130" s="12"/>
      <c r="L130" s="12"/>
      <c r="M130" s="12"/>
      <c r="N130" s="12"/>
      <c r="O130" s="15"/>
      <c r="P130" s="11"/>
      <c r="Q130" s="20"/>
      <c r="R130" s="20"/>
      <c r="S130" s="21"/>
    </row>
    <row r="131" spans="1:19" ht="30" customHeight="1" x14ac:dyDescent="0.25">
      <c r="N131" s="7">
        <f>SUM(N5:N130)</f>
        <v>48</v>
      </c>
      <c r="O131" s="7"/>
      <c r="P131" s="7"/>
      <c r="Q131" s="23"/>
      <c r="R131" s="24">
        <f>SUM(R5:R130)</f>
        <v>113.03044276</v>
      </c>
    </row>
  </sheetData>
  <autoFilter ref="A4:BT131"/>
  <mergeCells count="186">
    <mergeCell ref="N3:N4"/>
    <mergeCell ref="O3:O4"/>
    <mergeCell ref="P3:P4"/>
    <mergeCell ref="Q3:Q4"/>
    <mergeCell ref="R3:R4"/>
    <mergeCell ref="S3:S4"/>
    <mergeCell ref="A1:S2"/>
    <mergeCell ref="G125:G130"/>
    <mergeCell ref="H3:H4"/>
    <mergeCell ref="H5:H10"/>
    <mergeCell ref="H11:H16"/>
    <mergeCell ref="H17:H22"/>
    <mergeCell ref="H23:H28"/>
    <mergeCell ref="H29:H34"/>
    <mergeCell ref="H35:H40"/>
    <mergeCell ref="H41:H46"/>
    <mergeCell ref="H47:H52"/>
    <mergeCell ref="H53:H58"/>
    <mergeCell ref="H59:H64"/>
    <mergeCell ref="H65:H70"/>
    <mergeCell ref="H71:H76"/>
    <mergeCell ref="H77:H82"/>
    <mergeCell ref="H83:H88"/>
    <mergeCell ref="H89:H94"/>
    <mergeCell ref="H95:H100"/>
    <mergeCell ref="H101:H106"/>
    <mergeCell ref="H107:H112"/>
    <mergeCell ref="H113:H118"/>
    <mergeCell ref="H119:H124"/>
    <mergeCell ref="H125:H130"/>
    <mergeCell ref="F113:F118"/>
    <mergeCell ref="F119:F124"/>
    <mergeCell ref="F125:F130"/>
    <mergeCell ref="G3:G4"/>
    <mergeCell ref="G5:G10"/>
    <mergeCell ref="G11:G16"/>
    <mergeCell ref="G17:G22"/>
    <mergeCell ref="G23:G28"/>
    <mergeCell ref="G29:G34"/>
    <mergeCell ref="G35:G40"/>
    <mergeCell ref="G41:G46"/>
    <mergeCell ref="G47:G52"/>
    <mergeCell ref="G53:G58"/>
    <mergeCell ref="G59:G64"/>
    <mergeCell ref="G65:G70"/>
    <mergeCell ref="G71:G76"/>
    <mergeCell ref="G77:G82"/>
    <mergeCell ref="G83:G88"/>
    <mergeCell ref="G89:G94"/>
    <mergeCell ref="G95:G100"/>
    <mergeCell ref="G101:G106"/>
    <mergeCell ref="G107:G112"/>
    <mergeCell ref="G113:G118"/>
    <mergeCell ref="G119:G124"/>
    <mergeCell ref="E101:E106"/>
    <mergeCell ref="E107:E112"/>
    <mergeCell ref="E113:E118"/>
    <mergeCell ref="E119:E124"/>
    <mergeCell ref="E125:E130"/>
    <mergeCell ref="F3:F4"/>
    <mergeCell ref="F5:F10"/>
    <mergeCell ref="F11:F16"/>
    <mergeCell ref="F17:F22"/>
    <mergeCell ref="F23:F28"/>
    <mergeCell ref="F29:F34"/>
    <mergeCell ref="F35:F40"/>
    <mergeCell ref="F41:F46"/>
    <mergeCell ref="F47:F52"/>
    <mergeCell ref="F53:F58"/>
    <mergeCell ref="F59:F64"/>
    <mergeCell ref="F65:F70"/>
    <mergeCell ref="F71:F76"/>
    <mergeCell ref="F77:F82"/>
    <mergeCell ref="F83:F88"/>
    <mergeCell ref="F89:F94"/>
    <mergeCell ref="F95:F100"/>
    <mergeCell ref="F101:F106"/>
    <mergeCell ref="F107:F112"/>
    <mergeCell ref="E47:E52"/>
    <mergeCell ref="E53:E58"/>
    <mergeCell ref="E59:E64"/>
    <mergeCell ref="E65:E70"/>
    <mergeCell ref="E71:E76"/>
    <mergeCell ref="E77:E82"/>
    <mergeCell ref="E83:E88"/>
    <mergeCell ref="E89:E94"/>
    <mergeCell ref="E95:E100"/>
    <mergeCell ref="C125:C130"/>
    <mergeCell ref="D3:D4"/>
    <mergeCell ref="D5:D10"/>
    <mergeCell ref="D11:D16"/>
    <mergeCell ref="D17:D22"/>
    <mergeCell ref="D23:D28"/>
    <mergeCell ref="D29:D34"/>
    <mergeCell ref="D35:D40"/>
    <mergeCell ref="D41:D46"/>
    <mergeCell ref="D47:D52"/>
    <mergeCell ref="D53:D58"/>
    <mergeCell ref="D59:D64"/>
    <mergeCell ref="D65:D70"/>
    <mergeCell ref="D71:D76"/>
    <mergeCell ref="D77:D82"/>
    <mergeCell ref="D83:D88"/>
    <mergeCell ref="D89:D94"/>
    <mergeCell ref="D95:D100"/>
    <mergeCell ref="D101:D106"/>
    <mergeCell ref="D107:D112"/>
    <mergeCell ref="D113:D118"/>
    <mergeCell ref="D119:D124"/>
    <mergeCell ref="D125:D130"/>
    <mergeCell ref="B113:B118"/>
    <mergeCell ref="B119:B124"/>
    <mergeCell ref="B125:B130"/>
    <mergeCell ref="C3:C4"/>
    <mergeCell ref="C5:C10"/>
    <mergeCell ref="C11:C16"/>
    <mergeCell ref="C17:C22"/>
    <mergeCell ref="C23:C28"/>
    <mergeCell ref="C29:C34"/>
    <mergeCell ref="C35:C40"/>
    <mergeCell ref="C41:C46"/>
    <mergeCell ref="C47:C52"/>
    <mergeCell ref="C53:C58"/>
    <mergeCell ref="C59:C64"/>
    <mergeCell ref="C65:C70"/>
    <mergeCell ref="C71:C76"/>
    <mergeCell ref="C77:C82"/>
    <mergeCell ref="C83:C88"/>
    <mergeCell ref="C89:C94"/>
    <mergeCell ref="C95:C100"/>
    <mergeCell ref="C101:C106"/>
    <mergeCell ref="C107:C112"/>
    <mergeCell ref="C113:C118"/>
    <mergeCell ref="C119:C124"/>
    <mergeCell ref="A101:A106"/>
    <mergeCell ref="A107:A112"/>
    <mergeCell ref="A113:A118"/>
    <mergeCell ref="A119:A124"/>
    <mergeCell ref="A125:A130"/>
    <mergeCell ref="B3:B4"/>
    <mergeCell ref="B5:B10"/>
    <mergeCell ref="B11:B16"/>
    <mergeCell ref="B17:B22"/>
    <mergeCell ref="B23:B28"/>
    <mergeCell ref="B29:B34"/>
    <mergeCell ref="B35:B40"/>
    <mergeCell ref="B41:B46"/>
    <mergeCell ref="B47:B52"/>
    <mergeCell ref="B53:B58"/>
    <mergeCell ref="B59:B64"/>
    <mergeCell ref="B65:B70"/>
    <mergeCell ref="B71:B76"/>
    <mergeCell ref="B77:B82"/>
    <mergeCell ref="B83:B88"/>
    <mergeCell ref="B89:B94"/>
    <mergeCell ref="B95:B100"/>
    <mergeCell ref="B101:B106"/>
    <mergeCell ref="B107:B112"/>
    <mergeCell ref="A47:A52"/>
    <mergeCell ref="A53:A58"/>
    <mergeCell ref="A59:A64"/>
    <mergeCell ref="A65:A70"/>
    <mergeCell ref="A71:A76"/>
    <mergeCell ref="A77:A82"/>
    <mergeCell ref="A83:A88"/>
    <mergeCell ref="A89:A94"/>
    <mergeCell ref="A95:A100"/>
    <mergeCell ref="K3:M3"/>
    <mergeCell ref="A3:A4"/>
    <mergeCell ref="A5:A10"/>
    <mergeCell ref="A11:A16"/>
    <mergeCell ref="A17:A22"/>
    <mergeCell ref="A23:A28"/>
    <mergeCell ref="A29:A34"/>
    <mergeCell ref="A35:A40"/>
    <mergeCell ref="A41:A46"/>
    <mergeCell ref="E3:E4"/>
    <mergeCell ref="E5:E10"/>
    <mergeCell ref="E11:E16"/>
    <mergeCell ref="E17:E22"/>
    <mergeCell ref="E23:E28"/>
    <mergeCell ref="E29:E34"/>
    <mergeCell ref="E35:E40"/>
    <mergeCell ref="E41:E46"/>
    <mergeCell ref="I3:I4"/>
    <mergeCell ref="J3:J4"/>
  </mergeCells>
  <phoneticPr fontId="4" type="noConversion"/>
  <pageMargins left="0.69930555555555596" right="0.69930555555555596" top="0.75" bottom="0.75" header="0.3" footer="0.3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tabSelected="1" workbookViewId="0">
      <selection activeCell="L23" sqref="L23"/>
    </sheetView>
  </sheetViews>
  <sheetFormatPr defaultRowHeight="14.4" x14ac:dyDescent="0.25"/>
  <cols>
    <col min="6" max="6" width="21.33203125" customWidth="1"/>
    <col min="8" max="8" width="22.5546875" customWidth="1"/>
  </cols>
  <sheetData>
    <row r="1" spans="1:8" ht="36" x14ac:dyDescent="0.25">
      <c r="A1" s="81" t="s">
        <v>149</v>
      </c>
      <c r="B1" s="95" t="s">
        <v>137</v>
      </c>
      <c r="C1" s="95" t="s">
        <v>150</v>
      </c>
      <c r="D1" s="81" t="s">
        <v>138</v>
      </c>
      <c r="E1" s="82" t="s">
        <v>139</v>
      </c>
      <c r="F1" s="83" t="s">
        <v>140</v>
      </c>
      <c r="G1" s="83">
        <v>1</v>
      </c>
      <c r="H1" s="96">
        <v>50000</v>
      </c>
    </row>
    <row r="2" spans="1:8" ht="45" x14ac:dyDescent="0.25">
      <c r="A2" s="84"/>
      <c r="B2" s="97"/>
      <c r="C2" s="97"/>
      <c r="D2" s="84"/>
      <c r="E2" s="82" t="s">
        <v>139</v>
      </c>
      <c r="F2" s="36" t="s">
        <v>141</v>
      </c>
      <c r="G2" s="83">
        <v>1</v>
      </c>
      <c r="H2" s="96">
        <v>50000</v>
      </c>
    </row>
    <row r="3" spans="1:8" ht="30" x14ac:dyDescent="0.25">
      <c r="A3" s="84"/>
      <c r="B3" s="97"/>
      <c r="C3" s="97"/>
      <c r="D3" s="84"/>
      <c r="E3" s="82" t="s">
        <v>139</v>
      </c>
      <c r="F3" s="36" t="s">
        <v>151</v>
      </c>
      <c r="G3" s="83">
        <v>1</v>
      </c>
      <c r="H3" s="96">
        <v>20000</v>
      </c>
    </row>
    <row r="4" spans="1:8" ht="30" x14ac:dyDescent="0.25">
      <c r="A4" s="84"/>
      <c r="B4" s="97"/>
      <c r="C4" s="97"/>
      <c r="D4" s="84"/>
      <c r="E4" s="82" t="s">
        <v>139</v>
      </c>
      <c r="F4" s="36" t="s">
        <v>152</v>
      </c>
      <c r="G4" s="83">
        <v>1</v>
      </c>
      <c r="H4" s="96">
        <v>20000</v>
      </c>
    </row>
    <row r="5" spans="1:8" ht="15" x14ac:dyDescent="0.25">
      <c r="A5" s="84"/>
      <c r="B5" s="97"/>
      <c r="C5" s="97"/>
      <c r="D5" s="84"/>
      <c r="E5" s="82" t="s">
        <v>139</v>
      </c>
      <c r="F5" s="85" t="s">
        <v>153</v>
      </c>
      <c r="G5" s="83">
        <v>1</v>
      </c>
      <c r="H5" s="96">
        <v>50000</v>
      </c>
    </row>
    <row r="6" spans="1:8" ht="15" x14ac:dyDescent="0.25">
      <c r="A6" s="84"/>
      <c r="B6" s="97"/>
      <c r="C6" s="97"/>
      <c r="D6" s="84"/>
      <c r="E6" s="82" t="s">
        <v>139</v>
      </c>
      <c r="F6" s="85" t="s">
        <v>154</v>
      </c>
      <c r="G6" s="83">
        <v>1</v>
      </c>
      <c r="H6" s="96">
        <v>20000</v>
      </c>
    </row>
    <row r="7" spans="1:8" x14ac:dyDescent="0.25">
      <c r="A7" s="84"/>
      <c r="B7" s="97"/>
      <c r="C7" s="97"/>
      <c r="D7" s="84"/>
      <c r="E7" s="82" t="s">
        <v>133</v>
      </c>
      <c r="F7" s="83" t="s">
        <v>133</v>
      </c>
      <c r="G7" s="86">
        <v>2</v>
      </c>
      <c r="H7" s="96">
        <v>70000</v>
      </c>
    </row>
    <row r="8" spans="1:8" x14ac:dyDescent="0.25">
      <c r="A8" s="84"/>
      <c r="B8" s="97"/>
      <c r="C8" s="97"/>
      <c r="D8" s="84"/>
      <c r="E8" s="82" t="s">
        <v>142</v>
      </c>
      <c r="F8" s="83"/>
      <c r="G8" s="87"/>
      <c r="H8" s="88"/>
    </row>
    <row r="9" spans="1:8" x14ac:dyDescent="0.25">
      <c r="A9" s="84"/>
      <c r="B9" s="97"/>
      <c r="C9" s="97"/>
      <c r="D9" s="84"/>
      <c r="E9" s="82" t="s">
        <v>143</v>
      </c>
      <c r="F9" s="83"/>
      <c r="G9" s="87"/>
      <c r="H9" s="88"/>
    </row>
    <row r="10" spans="1:8" x14ac:dyDescent="0.25">
      <c r="A10" s="84"/>
      <c r="B10" s="97"/>
      <c r="C10" s="97"/>
      <c r="D10" s="84"/>
      <c r="E10" s="82" t="s">
        <v>144</v>
      </c>
      <c r="F10" s="83"/>
      <c r="G10" s="87"/>
      <c r="H10" s="88"/>
    </row>
    <row r="11" spans="1:8" x14ac:dyDescent="0.25">
      <c r="A11" s="89"/>
      <c r="B11" s="98"/>
      <c r="C11" s="98"/>
      <c r="D11" s="89"/>
      <c r="E11" s="82" t="s">
        <v>145</v>
      </c>
      <c r="F11" s="83"/>
      <c r="G11" s="87"/>
      <c r="H11" s="88"/>
    </row>
    <row r="12" spans="1:8" x14ac:dyDescent="0.25">
      <c r="A12" s="90" t="s">
        <v>146</v>
      </c>
      <c r="B12" s="91"/>
      <c r="C12" s="91"/>
      <c r="D12" s="91"/>
      <c r="E12" s="91"/>
      <c r="F12" s="92"/>
      <c r="G12" s="93">
        <f t="shared" ref="G12:H12" si="0">SUM(G1:G11)</f>
        <v>8</v>
      </c>
      <c r="H12" s="94">
        <f>SUM(H1:H11)</f>
        <v>280000</v>
      </c>
    </row>
    <row r="13" spans="1:8" x14ac:dyDescent="0.25">
      <c r="A13" s="81" t="s">
        <v>147</v>
      </c>
      <c r="B13" s="95" t="s">
        <v>158</v>
      </c>
      <c r="C13" s="95" t="s">
        <v>148</v>
      </c>
      <c r="D13" s="81" t="s">
        <v>138</v>
      </c>
      <c r="E13" s="82" t="s">
        <v>139</v>
      </c>
      <c r="F13" s="83" t="s">
        <v>155</v>
      </c>
      <c r="G13" s="83">
        <v>21</v>
      </c>
      <c r="H13" s="96">
        <v>1500000</v>
      </c>
    </row>
    <row r="14" spans="1:8" x14ac:dyDescent="0.25">
      <c r="A14" s="84"/>
      <c r="B14" s="97"/>
      <c r="C14" s="97"/>
      <c r="D14" s="84"/>
      <c r="E14" s="82" t="s">
        <v>133</v>
      </c>
      <c r="F14" s="83" t="s">
        <v>156</v>
      </c>
      <c r="G14" s="86">
        <v>4</v>
      </c>
      <c r="H14" s="96">
        <v>350000</v>
      </c>
    </row>
    <row r="15" spans="1:8" x14ac:dyDescent="0.25">
      <c r="A15" s="84"/>
      <c r="B15" s="97"/>
      <c r="C15" s="97"/>
      <c r="D15" s="84"/>
      <c r="E15" s="82" t="s">
        <v>142</v>
      </c>
      <c r="F15" s="83"/>
      <c r="G15" s="86">
        <v>2</v>
      </c>
      <c r="H15" s="88">
        <v>50000</v>
      </c>
    </row>
    <row r="16" spans="1:8" x14ac:dyDescent="0.25">
      <c r="A16" s="84"/>
      <c r="B16" s="97"/>
      <c r="C16" s="97"/>
      <c r="D16" s="84"/>
      <c r="E16" s="82" t="s">
        <v>143</v>
      </c>
      <c r="F16" s="83" t="s">
        <v>157</v>
      </c>
      <c r="G16" s="86">
        <v>4</v>
      </c>
      <c r="H16" s="88">
        <v>150000</v>
      </c>
    </row>
    <row r="17" spans="1:8" x14ac:dyDescent="0.25">
      <c r="A17" s="84"/>
      <c r="B17" s="97"/>
      <c r="C17" s="97"/>
      <c r="D17" s="84"/>
      <c r="E17" s="82" t="s">
        <v>144</v>
      </c>
      <c r="F17" s="83"/>
      <c r="G17" s="87"/>
      <c r="H17" s="88"/>
    </row>
    <row r="18" spans="1:8" x14ac:dyDescent="0.25">
      <c r="A18" s="89"/>
      <c r="B18" s="98"/>
      <c r="C18" s="98"/>
      <c r="D18" s="89"/>
      <c r="E18" s="82" t="s">
        <v>145</v>
      </c>
      <c r="F18" s="83"/>
      <c r="G18" s="87"/>
      <c r="H18" s="88"/>
    </row>
    <row r="19" spans="1:8" x14ac:dyDescent="0.25">
      <c r="A19" s="90" t="s">
        <v>146</v>
      </c>
      <c r="B19" s="91"/>
      <c r="C19" s="91"/>
      <c r="D19" s="91"/>
      <c r="E19" s="91"/>
      <c r="F19" s="92"/>
      <c r="G19" s="93">
        <f t="shared" ref="G19:H19" si="1">SUM(G13:G18)</f>
        <v>31</v>
      </c>
      <c r="H19" s="94">
        <f>SUM(H13:H18)</f>
        <v>2050000</v>
      </c>
    </row>
    <row r="21" spans="1:8" x14ac:dyDescent="0.25">
      <c r="A21" s="81" t="s">
        <v>159</v>
      </c>
      <c r="B21" s="95" t="s">
        <v>160</v>
      </c>
      <c r="C21" s="95" t="s">
        <v>161</v>
      </c>
      <c r="D21" s="81" t="s">
        <v>138</v>
      </c>
      <c r="E21" s="82" t="s">
        <v>139</v>
      </c>
      <c r="F21" s="99" t="s">
        <v>162</v>
      </c>
      <c r="G21" s="83">
        <v>1</v>
      </c>
      <c r="H21" s="96">
        <v>70000</v>
      </c>
    </row>
    <row r="22" spans="1:8" x14ac:dyDescent="0.25">
      <c r="A22" s="84"/>
      <c r="B22" s="97"/>
      <c r="C22" s="97"/>
      <c r="D22" s="84"/>
      <c r="E22" s="82" t="s">
        <v>133</v>
      </c>
      <c r="F22" s="83"/>
      <c r="G22" s="86"/>
      <c r="H22" s="96"/>
    </row>
    <row r="23" spans="1:8" x14ac:dyDescent="0.25">
      <c r="A23" s="84"/>
      <c r="B23" s="97"/>
      <c r="C23" s="97"/>
      <c r="D23" s="84"/>
      <c r="E23" s="82" t="s">
        <v>142</v>
      </c>
      <c r="F23" s="83"/>
      <c r="G23" s="86"/>
      <c r="H23" s="88"/>
    </row>
    <row r="24" spans="1:8" x14ac:dyDescent="0.25">
      <c r="A24" s="84"/>
      <c r="B24" s="97"/>
      <c r="C24" s="97"/>
      <c r="D24" s="84"/>
      <c r="E24" s="82" t="s">
        <v>143</v>
      </c>
      <c r="F24" s="83"/>
      <c r="G24" s="86"/>
      <c r="H24" s="88"/>
    </row>
    <row r="25" spans="1:8" x14ac:dyDescent="0.25">
      <c r="A25" s="84"/>
      <c r="B25" s="97"/>
      <c r="C25" s="97"/>
      <c r="D25" s="84"/>
      <c r="E25" s="82" t="s">
        <v>144</v>
      </c>
      <c r="F25" s="83"/>
      <c r="G25" s="87"/>
      <c r="H25" s="88"/>
    </row>
    <row r="26" spans="1:8" x14ac:dyDescent="0.25">
      <c r="A26" s="89"/>
      <c r="B26" s="98"/>
      <c r="C26" s="98"/>
      <c r="D26" s="89"/>
      <c r="E26" s="82" t="s">
        <v>145</v>
      </c>
      <c r="F26" s="83"/>
      <c r="G26" s="87"/>
      <c r="H26" s="88"/>
    </row>
    <row r="27" spans="1:8" x14ac:dyDescent="0.25">
      <c r="A27" s="90" t="s">
        <v>146</v>
      </c>
      <c r="B27" s="91"/>
      <c r="C27" s="91"/>
      <c r="D27" s="91"/>
      <c r="E27" s="91"/>
      <c r="F27" s="92"/>
      <c r="G27" s="93">
        <f t="shared" ref="G27:H27" si="2">SUM(G21:G26)</f>
        <v>1</v>
      </c>
      <c r="H27" s="94">
        <f>SUM(H21:H26)</f>
        <v>70000</v>
      </c>
    </row>
  </sheetData>
  <mergeCells count="15">
    <mergeCell ref="A21:A26"/>
    <mergeCell ref="B21:B26"/>
    <mergeCell ref="C21:C26"/>
    <mergeCell ref="D21:D26"/>
    <mergeCell ref="A27:F27"/>
    <mergeCell ref="A13:A18"/>
    <mergeCell ref="B13:B18"/>
    <mergeCell ref="C13:C18"/>
    <mergeCell ref="D13:D18"/>
    <mergeCell ref="A19:F19"/>
    <mergeCell ref="A1:A11"/>
    <mergeCell ref="B1:B11"/>
    <mergeCell ref="C1:C11"/>
    <mergeCell ref="D1:D11"/>
    <mergeCell ref="A12:F12"/>
  </mergeCells>
  <phoneticPr fontId="4" type="noConversion"/>
  <dataValidations count="1">
    <dataValidation type="list" errorStyle="warning" allowBlank="1" showInputMessage="1" showErrorMessage="1" sqref="E1:E11 E13:E18 E21:E26">
      <formula1>"发泡模具,冲压模具,压铸模具,注塑模具,夹具,检具,工装,其它"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9"/>
  <sheetViews>
    <sheetView showGridLines="0" view="pageBreakPreview" zoomScaleNormal="85" workbookViewId="0">
      <pane ySplit="4" topLeftCell="A9" activePane="bottomLeft" state="frozen"/>
      <selection pane="bottomLeft" activeCell="E19" sqref="E19"/>
    </sheetView>
  </sheetViews>
  <sheetFormatPr defaultColWidth="9" defaultRowHeight="13.8" x14ac:dyDescent="0.25"/>
  <cols>
    <col min="1" max="1" width="8.44140625" style="26" customWidth="1"/>
    <col min="2" max="2" width="18" style="26" customWidth="1"/>
    <col min="3" max="3" width="23.33203125" style="26" customWidth="1"/>
    <col min="4" max="4" width="18.44140625" style="26" customWidth="1"/>
    <col min="5" max="6" width="15.33203125" style="27" customWidth="1"/>
    <col min="7" max="7" width="4.88671875" style="27" customWidth="1"/>
    <col min="8" max="8" width="20.44140625" style="26" customWidth="1"/>
    <col min="9" max="9" width="6.77734375" style="26" customWidth="1"/>
    <col min="10" max="10" width="11.109375" style="26" customWidth="1"/>
    <col min="11" max="11" width="11.88671875" style="26" customWidth="1"/>
    <col min="12" max="12" width="13.77734375" style="26" customWidth="1"/>
    <col min="13" max="16384" width="9" style="26"/>
  </cols>
  <sheetData>
    <row r="1" spans="1:12" ht="23.1" customHeight="1" x14ac:dyDescent="0.25">
      <c r="A1" s="53" t="s">
        <v>0</v>
      </c>
      <c r="B1" s="53"/>
      <c r="C1" s="53"/>
      <c r="D1" s="53"/>
      <c r="E1" s="53"/>
      <c r="F1" s="53"/>
      <c r="G1" s="53"/>
      <c r="H1" s="54"/>
      <c r="I1" s="51" t="s">
        <v>1</v>
      </c>
      <c r="J1" s="40" t="s">
        <v>2</v>
      </c>
      <c r="K1" s="40" t="s">
        <v>3</v>
      </c>
      <c r="L1" s="41" t="s">
        <v>4</v>
      </c>
    </row>
    <row r="2" spans="1:12" ht="27.9" customHeight="1" x14ac:dyDescent="0.25">
      <c r="A2" s="55"/>
      <c r="B2" s="55"/>
      <c r="C2" s="55"/>
      <c r="D2" s="55"/>
      <c r="E2" s="55"/>
      <c r="F2" s="55"/>
      <c r="G2" s="55"/>
      <c r="H2" s="56"/>
      <c r="I2" s="52"/>
      <c r="J2" s="42"/>
      <c r="K2" s="43"/>
      <c r="L2" s="44"/>
    </row>
    <row r="3" spans="1:12" ht="20.100000000000001" customHeight="1" x14ac:dyDescent="0.25">
      <c r="A3" s="28" t="s">
        <v>5</v>
      </c>
      <c r="B3" s="28"/>
      <c r="C3" s="28" t="s">
        <v>6</v>
      </c>
      <c r="D3" s="28"/>
      <c r="E3" s="28" t="s">
        <v>7</v>
      </c>
      <c r="F3" s="28"/>
      <c r="G3" s="28"/>
      <c r="H3" s="28"/>
      <c r="I3" s="45" t="s">
        <v>8</v>
      </c>
      <c r="J3" s="45"/>
      <c r="K3" s="45" t="s">
        <v>9</v>
      </c>
      <c r="L3" s="45"/>
    </row>
    <row r="4" spans="1:12" s="25" customFormat="1" ht="24.9" customHeight="1" x14ac:dyDescent="0.25">
      <c r="A4" s="29" t="s">
        <v>10</v>
      </c>
      <c r="B4" s="30" t="s">
        <v>11</v>
      </c>
      <c r="C4" s="31" t="s">
        <v>12</v>
      </c>
      <c r="D4" s="31" t="s">
        <v>13</v>
      </c>
      <c r="E4" s="32" t="s">
        <v>14</v>
      </c>
      <c r="F4" s="32" t="s">
        <v>15</v>
      </c>
      <c r="G4" s="32" t="s">
        <v>16</v>
      </c>
      <c r="H4" s="31" t="s">
        <v>17</v>
      </c>
      <c r="I4" s="46" t="s">
        <v>18</v>
      </c>
      <c r="J4" s="46"/>
      <c r="K4" s="46"/>
      <c r="L4" s="46"/>
    </row>
    <row r="5" spans="1:12" s="25" customFormat="1" ht="72" customHeight="1" x14ac:dyDescent="0.25">
      <c r="A5" s="33">
        <f t="shared" ref="A5:A27" si="0">ROW()-4</f>
        <v>1</v>
      </c>
      <c r="B5" s="30" t="s">
        <v>19</v>
      </c>
      <c r="C5" s="31" t="s">
        <v>20</v>
      </c>
      <c r="D5" s="31"/>
      <c r="E5" s="34" t="s">
        <v>21</v>
      </c>
      <c r="F5" s="34"/>
      <c r="G5" s="34">
        <v>2</v>
      </c>
      <c r="H5" s="31"/>
      <c r="I5" s="47" t="s">
        <v>22</v>
      </c>
      <c r="J5" s="48"/>
      <c r="K5" s="48"/>
      <c r="L5" s="49"/>
    </row>
    <row r="6" spans="1:12" s="25" customFormat="1" ht="72" customHeight="1" x14ac:dyDescent="0.25">
      <c r="A6" s="33">
        <f t="shared" si="0"/>
        <v>2</v>
      </c>
      <c r="B6" s="30" t="s">
        <v>23</v>
      </c>
      <c r="C6" s="31" t="s">
        <v>24</v>
      </c>
      <c r="D6" s="31"/>
      <c r="E6" s="34" t="s">
        <v>25</v>
      </c>
      <c r="F6" s="34"/>
      <c r="G6" s="34">
        <v>1</v>
      </c>
      <c r="H6" s="31"/>
      <c r="I6" s="47" t="s">
        <v>26</v>
      </c>
      <c r="J6" s="48"/>
      <c r="K6" s="48"/>
      <c r="L6" s="49"/>
    </row>
    <row r="7" spans="1:12" ht="90.75" customHeight="1" x14ac:dyDescent="0.25">
      <c r="A7" s="33">
        <f t="shared" si="0"/>
        <v>3</v>
      </c>
      <c r="B7" s="35" t="s">
        <v>27</v>
      </c>
      <c r="C7" s="36" t="s">
        <v>28</v>
      </c>
      <c r="D7" s="37"/>
      <c r="E7" s="34"/>
      <c r="F7" s="34"/>
      <c r="G7" s="34">
        <v>1</v>
      </c>
      <c r="H7" s="38" t="s">
        <v>29</v>
      </c>
      <c r="I7" s="47" t="s">
        <v>30</v>
      </c>
      <c r="J7" s="48"/>
      <c r="K7" s="48"/>
      <c r="L7" s="49"/>
    </row>
    <row r="8" spans="1:12" ht="90.75" customHeight="1" x14ac:dyDescent="0.25">
      <c r="A8" s="33">
        <f t="shared" si="0"/>
        <v>4</v>
      </c>
      <c r="B8" s="35" t="s">
        <v>31</v>
      </c>
      <c r="C8" s="36" t="s">
        <v>32</v>
      </c>
      <c r="D8" s="37"/>
      <c r="E8" s="34"/>
      <c r="F8" s="34"/>
      <c r="G8" s="34">
        <v>2</v>
      </c>
      <c r="H8" s="38" t="s">
        <v>29</v>
      </c>
      <c r="I8" s="47" t="s">
        <v>33</v>
      </c>
      <c r="J8" s="48"/>
      <c r="K8" s="48"/>
      <c r="L8" s="49"/>
    </row>
    <row r="9" spans="1:12" ht="90.75" customHeight="1" x14ac:dyDescent="0.25">
      <c r="A9" s="33">
        <f t="shared" si="0"/>
        <v>5</v>
      </c>
      <c r="B9" s="35" t="s">
        <v>34</v>
      </c>
      <c r="C9" s="36" t="s">
        <v>35</v>
      </c>
      <c r="D9" s="37"/>
      <c r="E9" s="34" t="s">
        <v>25</v>
      </c>
      <c r="F9" s="34"/>
      <c r="G9" s="34">
        <v>2</v>
      </c>
      <c r="H9" s="38" t="s">
        <v>29</v>
      </c>
      <c r="I9" s="47" t="s">
        <v>36</v>
      </c>
      <c r="J9" s="48"/>
      <c r="K9" s="48"/>
      <c r="L9" s="49"/>
    </row>
    <row r="10" spans="1:12" ht="87.75" customHeight="1" x14ac:dyDescent="0.25">
      <c r="A10" s="33">
        <f t="shared" si="0"/>
        <v>6</v>
      </c>
      <c r="B10" s="35" t="s">
        <v>37</v>
      </c>
      <c r="C10" s="36" t="s">
        <v>38</v>
      </c>
      <c r="D10" s="37"/>
      <c r="E10" s="34" t="s">
        <v>25</v>
      </c>
      <c r="F10" s="34"/>
      <c r="G10" s="34">
        <v>2</v>
      </c>
      <c r="H10" s="38" t="s">
        <v>29</v>
      </c>
      <c r="I10" s="47" t="s">
        <v>36</v>
      </c>
      <c r="J10" s="48"/>
      <c r="K10" s="48"/>
      <c r="L10" s="49"/>
    </row>
    <row r="11" spans="1:12" ht="80.25" customHeight="1" x14ac:dyDescent="0.25">
      <c r="A11" s="33">
        <f t="shared" si="0"/>
        <v>7</v>
      </c>
      <c r="B11" s="35" t="s">
        <v>39</v>
      </c>
      <c r="C11" s="36" t="s">
        <v>40</v>
      </c>
      <c r="D11" s="37"/>
      <c r="E11" s="34" t="s">
        <v>41</v>
      </c>
      <c r="F11" s="34"/>
      <c r="G11" s="34">
        <v>4</v>
      </c>
      <c r="H11" s="38"/>
      <c r="I11" s="47" t="s">
        <v>42</v>
      </c>
      <c r="J11" s="48"/>
      <c r="K11" s="48"/>
      <c r="L11" s="49"/>
    </row>
    <row r="12" spans="1:12" ht="80.25" customHeight="1" x14ac:dyDescent="0.25">
      <c r="A12" s="33">
        <f t="shared" si="0"/>
        <v>8</v>
      </c>
      <c r="B12" s="35" t="s">
        <v>43</v>
      </c>
      <c r="C12" s="36" t="s">
        <v>44</v>
      </c>
      <c r="D12" s="37"/>
      <c r="E12" s="34" t="s">
        <v>45</v>
      </c>
      <c r="F12" s="34"/>
      <c r="G12" s="34">
        <v>4</v>
      </c>
      <c r="H12" s="38"/>
      <c r="I12" s="47" t="s">
        <v>46</v>
      </c>
      <c r="J12" s="48"/>
      <c r="K12" s="48"/>
      <c r="L12" s="49"/>
    </row>
    <row r="13" spans="1:12" ht="80.25" customHeight="1" x14ac:dyDescent="0.25">
      <c r="A13" s="33">
        <f t="shared" si="0"/>
        <v>9</v>
      </c>
      <c r="B13" s="35" t="s">
        <v>47</v>
      </c>
      <c r="C13" s="36" t="s">
        <v>48</v>
      </c>
      <c r="D13" s="37"/>
      <c r="E13" s="34" t="s">
        <v>45</v>
      </c>
      <c r="F13" s="34"/>
      <c r="G13" s="34">
        <v>4</v>
      </c>
      <c r="H13" s="38"/>
      <c r="I13" s="47" t="s">
        <v>46</v>
      </c>
      <c r="J13" s="48"/>
      <c r="K13" s="48"/>
      <c r="L13" s="49"/>
    </row>
    <row r="14" spans="1:12" ht="80.25" customHeight="1" x14ac:dyDescent="0.25">
      <c r="A14" s="33">
        <f t="shared" si="0"/>
        <v>10</v>
      </c>
      <c r="B14" s="35" t="s">
        <v>49</v>
      </c>
      <c r="C14" s="36" t="s">
        <v>50</v>
      </c>
      <c r="D14" s="37"/>
      <c r="E14" s="34" t="s">
        <v>51</v>
      </c>
      <c r="F14" s="34"/>
      <c r="G14" s="34">
        <v>4</v>
      </c>
      <c r="H14" s="38" t="s">
        <v>52</v>
      </c>
      <c r="I14" s="47" t="s">
        <v>53</v>
      </c>
      <c r="J14" s="48"/>
      <c r="K14" s="48"/>
      <c r="L14" s="49"/>
    </row>
    <row r="15" spans="1:12" ht="80.25" customHeight="1" x14ac:dyDescent="0.25">
      <c r="A15" s="33">
        <f t="shared" si="0"/>
        <v>11</v>
      </c>
      <c r="B15" s="35" t="s">
        <v>54</v>
      </c>
      <c r="C15" s="36" t="s">
        <v>55</v>
      </c>
      <c r="D15" s="37"/>
      <c r="E15" s="34" t="s">
        <v>56</v>
      </c>
      <c r="F15" s="34"/>
      <c r="G15" s="34">
        <v>2</v>
      </c>
      <c r="H15" s="38"/>
      <c r="I15" s="47" t="s">
        <v>57</v>
      </c>
      <c r="J15" s="48"/>
      <c r="K15" s="48"/>
      <c r="L15" s="49"/>
    </row>
    <row r="16" spans="1:12" ht="80.25" customHeight="1" x14ac:dyDescent="0.25">
      <c r="A16" s="33">
        <f t="shared" si="0"/>
        <v>12</v>
      </c>
      <c r="B16" s="35" t="s">
        <v>58</v>
      </c>
      <c r="C16" s="36" t="s">
        <v>59</v>
      </c>
      <c r="D16" s="37"/>
      <c r="E16" s="34" t="s">
        <v>25</v>
      </c>
      <c r="F16" s="34"/>
      <c r="G16" s="34">
        <v>1</v>
      </c>
      <c r="H16" s="38"/>
      <c r="I16" s="47" t="s">
        <v>60</v>
      </c>
      <c r="J16" s="48"/>
      <c r="K16" s="48"/>
      <c r="L16" s="49"/>
    </row>
    <row r="17" spans="1:12" ht="80.25" customHeight="1" x14ac:dyDescent="0.25">
      <c r="A17" s="33">
        <f t="shared" si="0"/>
        <v>13</v>
      </c>
      <c r="B17" s="35" t="s">
        <v>61</v>
      </c>
      <c r="C17" s="36" t="s">
        <v>62</v>
      </c>
      <c r="D17" s="37"/>
      <c r="E17" s="34" t="s">
        <v>25</v>
      </c>
      <c r="F17" s="34"/>
      <c r="G17" s="34">
        <v>1</v>
      </c>
      <c r="H17" s="38"/>
      <c r="I17" s="47" t="s">
        <v>60</v>
      </c>
      <c r="J17" s="48"/>
      <c r="K17" s="48"/>
      <c r="L17" s="49"/>
    </row>
    <row r="18" spans="1:12" ht="80.25" customHeight="1" x14ac:dyDescent="0.25">
      <c r="A18" s="33">
        <f t="shared" si="0"/>
        <v>14</v>
      </c>
      <c r="B18" s="35" t="s">
        <v>63</v>
      </c>
      <c r="C18" s="36" t="s">
        <v>64</v>
      </c>
      <c r="D18" s="37"/>
      <c r="E18" s="34" t="s">
        <v>25</v>
      </c>
      <c r="F18" s="34"/>
      <c r="G18" s="34">
        <v>1</v>
      </c>
      <c r="H18" s="38"/>
      <c r="I18" s="47" t="s">
        <v>60</v>
      </c>
      <c r="J18" s="48"/>
      <c r="K18" s="48"/>
      <c r="L18" s="49"/>
    </row>
    <row r="19" spans="1:12" ht="80.25" customHeight="1" x14ac:dyDescent="0.25">
      <c r="A19" s="33">
        <f t="shared" si="0"/>
        <v>15</v>
      </c>
      <c r="B19" s="35" t="s">
        <v>65</v>
      </c>
      <c r="C19" s="36" t="s">
        <v>66</v>
      </c>
      <c r="D19" s="37"/>
      <c r="E19" s="34" t="s">
        <v>25</v>
      </c>
      <c r="F19" s="34"/>
      <c r="G19" s="34">
        <v>2</v>
      </c>
      <c r="H19" s="38"/>
      <c r="I19" s="47" t="s">
        <v>60</v>
      </c>
      <c r="J19" s="48"/>
      <c r="K19" s="48"/>
      <c r="L19" s="49"/>
    </row>
    <row r="20" spans="1:12" ht="80.25" customHeight="1" x14ac:dyDescent="0.25">
      <c r="A20" s="33">
        <f t="shared" si="0"/>
        <v>16</v>
      </c>
      <c r="B20" s="35" t="s">
        <v>67</v>
      </c>
      <c r="C20" s="36" t="s">
        <v>68</v>
      </c>
      <c r="D20" s="37"/>
      <c r="E20" s="34" t="s">
        <v>25</v>
      </c>
      <c r="F20" s="34"/>
      <c r="G20" s="34">
        <v>1</v>
      </c>
      <c r="H20" s="38"/>
      <c r="I20" s="47" t="s">
        <v>60</v>
      </c>
      <c r="J20" s="48"/>
      <c r="K20" s="48"/>
      <c r="L20" s="49"/>
    </row>
    <row r="21" spans="1:12" ht="80.25" customHeight="1" x14ac:dyDescent="0.25">
      <c r="A21" s="33">
        <f t="shared" si="0"/>
        <v>17</v>
      </c>
      <c r="B21" s="35" t="s">
        <v>69</v>
      </c>
      <c r="C21" s="36" t="s">
        <v>70</v>
      </c>
      <c r="D21" s="37"/>
      <c r="E21" s="34" t="s">
        <v>25</v>
      </c>
      <c r="F21" s="34"/>
      <c r="G21" s="34">
        <v>1</v>
      </c>
      <c r="H21" s="38"/>
      <c r="I21" s="47" t="s">
        <v>60</v>
      </c>
      <c r="J21" s="48"/>
      <c r="K21" s="48"/>
      <c r="L21" s="49"/>
    </row>
    <row r="22" spans="1:12" ht="80.25" customHeight="1" x14ac:dyDescent="0.25">
      <c r="A22" s="33">
        <f t="shared" si="0"/>
        <v>18</v>
      </c>
      <c r="B22" s="35" t="s">
        <v>43</v>
      </c>
      <c r="C22" s="36" t="s">
        <v>40</v>
      </c>
      <c r="D22" s="37"/>
      <c r="E22" s="34" t="s">
        <v>41</v>
      </c>
      <c r="F22" s="34"/>
      <c r="G22" s="34">
        <v>4</v>
      </c>
      <c r="H22" s="38"/>
      <c r="I22" s="47" t="s">
        <v>71</v>
      </c>
      <c r="J22" s="48"/>
      <c r="K22" s="48"/>
      <c r="L22" s="49"/>
    </row>
    <row r="23" spans="1:12" ht="80.25" customHeight="1" x14ac:dyDescent="0.25">
      <c r="A23" s="33">
        <f t="shared" si="0"/>
        <v>19</v>
      </c>
      <c r="B23" s="35" t="s">
        <v>72</v>
      </c>
      <c r="C23" s="36" t="s">
        <v>55</v>
      </c>
      <c r="D23" s="37"/>
      <c r="E23" s="34" t="s">
        <v>56</v>
      </c>
      <c r="F23" s="34"/>
      <c r="G23" s="34">
        <v>2</v>
      </c>
      <c r="H23" s="38"/>
      <c r="I23" s="47" t="s">
        <v>73</v>
      </c>
      <c r="J23" s="48"/>
      <c r="K23" s="48"/>
      <c r="L23" s="49"/>
    </row>
    <row r="24" spans="1:12" ht="80.25" customHeight="1" x14ac:dyDescent="0.25">
      <c r="A24" s="33">
        <f t="shared" si="0"/>
        <v>20</v>
      </c>
      <c r="B24" s="35" t="s">
        <v>74</v>
      </c>
      <c r="C24" s="36" t="s">
        <v>59</v>
      </c>
      <c r="D24" s="37"/>
      <c r="E24" s="34" t="s">
        <v>25</v>
      </c>
      <c r="F24" s="34"/>
      <c r="G24" s="34">
        <v>1</v>
      </c>
      <c r="H24" s="38"/>
      <c r="I24" s="47" t="s">
        <v>75</v>
      </c>
      <c r="J24" s="48"/>
      <c r="K24" s="48"/>
      <c r="L24" s="49"/>
    </row>
    <row r="25" spans="1:12" ht="80.25" customHeight="1" x14ac:dyDescent="0.25">
      <c r="A25" s="33">
        <f t="shared" si="0"/>
        <v>21</v>
      </c>
      <c r="B25" s="35" t="s">
        <v>76</v>
      </c>
      <c r="C25" s="36" t="s">
        <v>62</v>
      </c>
      <c r="D25" s="37"/>
      <c r="E25" s="34" t="s">
        <v>25</v>
      </c>
      <c r="F25" s="34"/>
      <c r="G25" s="34">
        <v>1</v>
      </c>
      <c r="H25" s="38"/>
      <c r="I25" s="47" t="s">
        <v>75</v>
      </c>
      <c r="J25" s="48"/>
      <c r="K25" s="48"/>
      <c r="L25" s="49"/>
    </row>
    <row r="26" spans="1:12" ht="80.25" customHeight="1" x14ac:dyDescent="0.25">
      <c r="A26" s="33">
        <f t="shared" si="0"/>
        <v>22</v>
      </c>
      <c r="B26" s="35" t="s">
        <v>77</v>
      </c>
      <c r="C26" s="36" t="s">
        <v>78</v>
      </c>
      <c r="D26" s="37"/>
      <c r="E26" s="34" t="s">
        <v>21</v>
      </c>
      <c r="F26" s="34"/>
      <c r="G26" s="34">
        <v>2</v>
      </c>
      <c r="H26" s="38"/>
      <c r="I26" s="47" t="s">
        <v>79</v>
      </c>
      <c r="J26" s="48"/>
      <c r="K26" s="48"/>
      <c r="L26" s="49"/>
    </row>
    <row r="27" spans="1:12" ht="80.25" customHeight="1" x14ac:dyDescent="0.25">
      <c r="A27" s="33">
        <f t="shared" si="0"/>
        <v>23</v>
      </c>
      <c r="B27" s="35" t="s">
        <v>80</v>
      </c>
      <c r="C27" s="36" t="s">
        <v>81</v>
      </c>
      <c r="D27" s="37"/>
      <c r="E27" s="34"/>
      <c r="F27" s="34"/>
      <c r="G27" s="34"/>
      <c r="H27" s="38" t="s">
        <v>29</v>
      </c>
      <c r="I27" s="47" t="s">
        <v>82</v>
      </c>
      <c r="J27" s="48"/>
      <c r="K27" s="48"/>
      <c r="L27" s="49"/>
    </row>
    <row r="28" spans="1:12" ht="24.6" customHeight="1" x14ac:dyDescent="0.25">
      <c r="A28" s="50" t="s">
        <v>83</v>
      </c>
      <c r="B28" s="50"/>
      <c r="C28" s="50"/>
      <c r="D28" s="50"/>
      <c r="E28" s="50"/>
      <c r="F28" s="50"/>
      <c r="G28" s="50"/>
      <c r="H28" s="50"/>
      <c r="I28" s="50"/>
      <c r="J28" s="50"/>
      <c r="K28" s="50"/>
      <c r="L28" s="50"/>
    </row>
    <row r="29" spans="1:12" x14ac:dyDescent="0.25">
      <c r="E29" s="26"/>
      <c r="F29" s="26"/>
      <c r="G29" s="26"/>
    </row>
    <row r="30" spans="1:12" x14ac:dyDescent="0.25">
      <c r="E30" s="26"/>
      <c r="F30" s="26"/>
      <c r="G30" s="26"/>
    </row>
    <row r="31" spans="1:12" ht="14.4" x14ac:dyDescent="0.25">
      <c r="A31" s="39"/>
      <c r="B31" s="39"/>
      <c r="C31" s="39"/>
      <c r="E31" s="26"/>
      <c r="F31" s="26"/>
      <c r="G31" s="26"/>
    </row>
    <row r="32" spans="1:12" ht="14.4" x14ac:dyDescent="0.25">
      <c r="A32" s="39"/>
      <c r="B32" s="39"/>
      <c r="C32" s="39"/>
      <c r="E32" s="26"/>
      <c r="F32" s="26"/>
      <c r="G32" s="26"/>
    </row>
    <row r="33" spans="1:7" ht="14.4" x14ac:dyDescent="0.25">
      <c r="A33" s="39"/>
      <c r="B33" s="39"/>
      <c r="C33" s="39"/>
      <c r="E33" s="26"/>
      <c r="F33" s="26"/>
      <c r="G33" s="26"/>
    </row>
    <row r="34" spans="1:7" ht="14.4" x14ac:dyDescent="0.25">
      <c r="A34" s="39"/>
      <c r="B34" s="39"/>
      <c r="C34" s="39"/>
      <c r="E34" s="26"/>
      <c r="F34" s="26"/>
      <c r="G34" s="26"/>
    </row>
    <row r="35" spans="1:7" ht="14.4" x14ac:dyDescent="0.25">
      <c r="A35" s="39"/>
      <c r="B35" s="39"/>
      <c r="C35" s="39"/>
      <c r="E35" s="26"/>
      <c r="F35" s="26"/>
      <c r="G35" s="26"/>
    </row>
    <row r="36" spans="1:7" ht="14.4" x14ac:dyDescent="0.25">
      <c r="A36" s="39"/>
      <c r="B36" s="39"/>
      <c r="C36" s="39"/>
      <c r="E36" s="26"/>
      <c r="F36" s="26"/>
      <c r="G36" s="26"/>
    </row>
    <row r="37" spans="1:7" ht="14.4" x14ac:dyDescent="0.25">
      <c r="A37" s="39"/>
      <c r="B37" s="39"/>
      <c r="C37" s="39"/>
      <c r="E37" s="26"/>
      <c r="F37" s="26"/>
      <c r="G37" s="26"/>
    </row>
    <row r="38" spans="1:7" ht="14.4" x14ac:dyDescent="0.25">
      <c r="A38" s="39"/>
      <c r="B38" s="39"/>
      <c r="C38" s="39"/>
      <c r="E38" s="26"/>
      <c r="F38" s="26"/>
      <c r="G38" s="26"/>
    </row>
    <row r="39" spans="1:7" ht="14.4" x14ac:dyDescent="0.25">
      <c r="A39" s="39"/>
      <c r="B39" s="39"/>
      <c r="C39" s="39"/>
      <c r="E39" s="26"/>
      <c r="F39" s="26"/>
      <c r="G39" s="26"/>
    </row>
  </sheetData>
  <autoFilter ref="A4:L28"/>
  <mergeCells count="27">
    <mergeCell ref="I1:I2"/>
    <mergeCell ref="A1:H2"/>
    <mergeCell ref="I24:L24"/>
    <mergeCell ref="I25:L25"/>
    <mergeCell ref="I26:L26"/>
    <mergeCell ref="I27:L27"/>
    <mergeCell ref="A28:L28"/>
    <mergeCell ref="I19:L19"/>
    <mergeCell ref="I20:L20"/>
    <mergeCell ref="I21:L21"/>
    <mergeCell ref="I22:L22"/>
    <mergeCell ref="I23:L23"/>
    <mergeCell ref="I14:L14"/>
    <mergeCell ref="I15:L15"/>
    <mergeCell ref="I16:L16"/>
    <mergeCell ref="I17:L17"/>
    <mergeCell ref="I18:L18"/>
    <mergeCell ref="I9:L9"/>
    <mergeCell ref="I10:L10"/>
    <mergeCell ref="I11:L11"/>
    <mergeCell ref="I12:L12"/>
    <mergeCell ref="I13:L13"/>
    <mergeCell ref="I4:L4"/>
    <mergeCell ref="I5:L5"/>
    <mergeCell ref="I6:L6"/>
    <mergeCell ref="I7:L7"/>
    <mergeCell ref="I8:L8"/>
  </mergeCells>
  <phoneticPr fontId="4" type="noConversion"/>
  <conditionalFormatting sqref="B5:B6">
    <cfRule type="duplicateValues" dxfId="2" priority="1"/>
  </conditionalFormatting>
  <conditionalFormatting sqref="B29:B1048576">
    <cfRule type="duplicateValues" dxfId="1" priority="217"/>
  </conditionalFormatting>
  <conditionalFormatting sqref="B29:B1048576 B4">
    <cfRule type="duplicateValues" dxfId="0" priority="215"/>
  </conditionalFormatting>
  <printOptions horizontalCentered="1"/>
  <pageMargins left="0.23622047244094499" right="0.23622047244094499" top="0.74803149606299202" bottom="0.74803149606299202" header="0.31496062992126" footer="0.31496062992126"/>
  <pageSetup paperSize="9" scale="39" orientation="portrait" r:id="rId1"/>
  <headerFooter>
    <oddFooter>&amp;C第 &amp;P 页，共 &amp;N 页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工装模具报价表 </vt:lpstr>
      <vt:lpstr>星盘、转盘、滑轨 投资预算</vt:lpstr>
      <vt:lpstr>3.0平台双轮结构 新开件清单（含更改件）</vt:lpstr>
      <vt:lpstr>'3.0平台双轮结构 新开件清单（含更改件）'!Print_Area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用户</cp:lastModifiedBy>
  <dcterms:created xsi:type="dcterms:W3CDTF">2006-09-13T11:21:00Z</dcterms:created>
  <dcterms:modified xsi:type="dcterms:W3CDTF">2025-03-19T04:02:44Z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71828D5BD876429CAF229CCA24763D21_12</vt:lpwstr>
  </property>
</Properties>
</file>