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2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<sst xmlns="http://schemas.openxmlformats.org/spreadsheetml/2006/main" count="49" uniqueCount="26">
  <si>
    <t>平台运行运费对比表（不含税）</t>
  </si>
  <si>
    <t>序号</t>
  </si>
  <si>
    <t>起始地点</t>
  </si>
  <si>
    <r>
      <rPr>
        <b/>
        <sz val="12"/>
        <color rgb="FF000000"/>
        <rFont val="宋体"/>
        <charset val="134"/>
      </rPr>
      <t>目的地</t>
    </r>
    <r>
      <rPr>
        <b/>
        <sz val="12"/>
        <color rgb="FF000000"/>
        <rFont val="Arial"/>
        <charset val="134"/>
      </rPr>
      <t xml:space="preserve">  </t>
    </r>
  </si>
  <si>
    <r>
      <rPr>
        <b/>
        <sz val="12"/>
        <color rgb="FF000000"/>
        <rFont val="宋体"/>
        <charset val="134"/>
      </rPr>
      <t>单程距离（</t>
    </r>
    <r>
      <rPr>
        <b/>
        <sz val="12"/>
        <color rgb="FF000000"/>
        <rFont val="Calibri"/>
        <charset val="134"/>
      </rPr>
      <t>KM)</t>
    </r>
    <r>
      <rPr>
        <b/>
        <sz val="12"/>
        <color rgb="FF000000"/>
        <rFont val="宋体"/>
        <charset val="134"/>
      </rPr>
      <t>）</t>
    </r>
  </si>
  <si>
    <t>9.6米（元）</t>
  </si>
  <si>
    <t>赵福增运输队，邓景亮</t>
  </si>
  <si>
    <t>乾立汽车运输有限公司</t>
  </si>
  <si>
    <t>平台平均价格</t>
  </si>
  <si>
    <t>最低与最高比差额</t>
  </si>
  <si>
    <t>市场报价与平台差价</t>
  </si>
  <si>
    <t>每月发车数</t>
  </si>
  <si>
    <t>每月运费差额</t>
  </si>
  <si>
    <t>年发车数</t>
  </si>
  <si>
    <t>年度运费差额</t>
  </si>
  <si>
    <t>最高降幅占比</t>
  </si>
  <si>
    <t>最低降幅占比</t>
  </si>
  <si>
    <t>备注</t>
  </si>
  <si>
    <t>黄骅</t>
  </si>
  <si>
    <t>长春</t>
  </si>
  <si>
    <t>运费差额按市场最低价对比计算</t>
  </si>
  <si>
    <t>西安</t>
  </si>
  <si>
    <t>合计</t>
  </si>
  <si>
    <t>13米（元）</t>
  </si>
  <si>
    <t>说明</t>
  </si>
  <si>
    <t>长春和西安用9.6米车型每年预计发车384车，每年预计可节省运费290400元左右；
长春和西安用13米车型每年预计发车276车，每年预计可节省运费448400元左右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</si>
</sst>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color rgb="FF000000"/>
      <name val="Arial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Arial"/>
      <charset val="134"/>
    </font>
    <font>
      <sz val="12"/>
      <color rgb="FF000000"/>
      <name val="Calibri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29" borderId="8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76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176" fontId="4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left" vertical="center" wrapText="1"/>
    </xf>
    <xf numFmtId="9" fontId="9" fillId="0" borderId="1" xfId="0" applyNumberFormat="1" applyFont="1" applyFill="1" applyBorder="1" applyAlignment="1">
      <alignment horizontal="center" vertical="center" wrapText="1" readingOrder="1"/>
    </xf>
    <xf numFmtId="9" fontId="9" fillId="0" borderId="3" xfId="0" applyNumberFormat="1" applyFont="1" applyFill="1" applyBorder="1" applyAlignment="1">
      <alignment horizontal="center" vertical="center" wrapText="1" readingOrder="1"/>
    </xf>
    <xf numFmtId="9" fontId="9" fillId="0" borderId="2" xfId="0" applyNumberFormat="1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tabSelected="1" workbookViewId="0">
      <selection activeCell="J3" sqref="J3"/>
    </sheetView>
  </sheetViews>
  <sheetFormatPr defaultColWidth="9" defaultRowHeight="14"/>
  <cols>
    <col min="1" max="1" width="6.81818181818182" style="1" customWidth="1"/>
    <col min="2" max="2" width="7.54545454545455" style="1" customWidth="1"/>
    <col min="3" max="3" width="8.45454545454546" style="1" customWidth="1"/>
    <col min="4" max="4" width="11.0909090909091" style="1" customWidth="1"/>
    <col min="5" max="9" width="11.4545454545455" style="1" customWidth="1"/>
    <col min="10" max="10" width="9.90909090909091" style="1" customWidth="1"/>
    <col min="11" max="11" width="11.4545454545455" style="1" customWidth="1"/>
    <col min="12" max="12" width="10.2727272727273" style="1" customWidth="1"/>
    <col min="13" max="16" width="11.4545454545455" style="1" customWidth="1"/>
    <col min="17" max="18" width="9" style="1"/>
    <col min="19" max="19" width="12.8181818181818" style="1"/>
    <col min="20" max="16375" width="9" style="1"/>
    <col min="16376" max="16384" width="9" style="2"/>
  </cols>
  <sheetData>
    <row r="1" s="1" customFormat="1" ht="34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9" customHeight="1" spans="1:16">
      <c r="A3" s="7"/>
      <c r="B3" s="7"/>
      <c r="C3" s="7"/>
      <c r="D3" s="7"/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1" customFormat="1" ht="48" customHeight="1" spans="1:16">
      <c r="A4" s="9">
        <v>1</v>
      </c>
      <c r="B4" s="10" t="s">
        <v>18</v>
      </c>
      <c r="C4" s="10" t="s">
        <v>19</v>
      </c>
      <c r="D4" s="9">
        <v>1100</v>
      </c>
      <c r="E4" s="11">
        <v>6000</v>
      </c>
      <c r="F4" s="11">
        <v>5500</v>
      </c>
      <c r="G4" s="11">
        <v>4600</v>
      </c>
      <c r="H4" s="11">
        <f t="shared" ref="H4:H10" si="0">E4-G4</f>
        <v>1400</v>
      </c>
      <c r="I4" s="11">
        <f t="shared" ref="I4:I10" si="1">F4-G4</f>
        <v>900</v>
      </c>
      <c r="J4" s="11">
        <v>9</v>
      </c>
      <c r="K4" s="11">
        <f>9*I4</f>
        <v>8100</v>
      </c>
      <c r="L4" s="11">
        <v>108</v>
      </c>
      <c r="M4" s="11">
        <f t="shared" ref="M4:M10" si="2">K4*12</f>
        <v>97200</v>
      </c>
      <c r="N4" s="18">
        <f t="shared" ref="N4:N10" si="3">H4/E4</f>
        <v>0.233333333333333</v>
      </c>
      <c r="O4" s="18">
        <f t="shared" ref="O4:O10" si="4">I4/F4</f>
        <v>0.163636363636364</v>
      </c>
      <c r="P4" s="19" t="s">
        <v>20</v>
      </c>
    </row>
    <row r="5" s="1" customFormat="1" ht="48" customHeight="1" spans="1:16">
      <c r="A5" s="9">
        <v>2</v>
      </c>
      <c r="B5" s="10" t="s">
        <v>18</v>
      </c>
      <c r="C5" s="10" t="s">
        <v>21</v>
      </c>
      <c r="D5" s="9">
        <v>1200</v>
      </c>
      <c r="E5" s="11">
        <v>7000</v>
      </c>
      <c r="F5" s="11">
        <v>5500</v>
      </c>
      <c r="G5" s="11">
        <v>4800</v>
      </c>
      <c r="H5" s="11">
        <f t="shared" si="0"/>
        <v>2200</v>
      </c>
      <c r="I5" s="11">
        <f t="shared" si="1"/>
        <v>700</v>
      </c>
      <c r="J5" s="11">
        <v>23</v>
      </c>
      <c r="K5" s="11">
        <f t="shared" ref="K5:K10" si="5">J5*I5</f>
        <v>16100</v>
      </c>
      <c r="L5" s="11">
        <v>276</v>
      </c>
      <c r="M5" s="11">
        <f t="shared" si="2"/>
        <v>193200</v>
      </c>
      <c r="N5" s="18">
        <f t="shared" si="3"/>
        <v>0.314285714285714</v>
      </c>
      <c r="O5" s="18">
        <f t="shared" si="4"/>
        <v>0.127272727272727</v>
      </c>
      <c r="P5" s="20"/>
    </row>
    <row r="6" s="1" customFormat="1" ht="40" customHeight="1" spans="1:16">
      <c r="A6" s="12"/>
      <c r="B6" s="12"/>
      <c r="C6" s="12"/>
      <c r="D6" s="13" t="s">
        <v>22</v>
      </c>
      <c r="E6" s="14"/>
      <c r="F6" s="14"/>
      <c r="G6" s="14"/>
      <c r="H6" s="14"/>
      <c r="I6" s="14"/>
      <c r="J6" s="14"/>
      <c r="K6" s="14">
        <f t="shared" ref="K6:M6" si="6">SUM(K4:K5)</f>
        <v>24200</v>
      </c>
      <c r="L6" s="14">
        <f t="shared" si="6"/>
        <v>384</v>
      </c>
      <c r="M6" s="14">
        <f t="shared" si="6"/>
        <v>290400</v>
      </c>
      <c r="N6" s="14"/>
      <c r="O6" s="12"/>
      <c r="P6" s="12"/>
    </row>
    <row r="7" s="1" customFormat="1" ht="42" customHeight="1" spans="1:16">
      <c r="A7" s="5" t="s">
        <v>1</v>
      </c>
      <c r="B7" s="5" t="s">
        <v>2</v>
      </c>
      <c r="C7" s="5" t="s">
        <v>3</v>
      </c>
      <c r="D7" s="5" t="s">
        <v>4</v>
      </c>
      <c r="E7" s="6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="1" customFormat="1" ht="49" customHeight="1" spans="1:16">
      <c r="A8" s="7"/>
      <c r="B8" s="7"/>
      <c r="C8" s="7"/>
      <c r="D8" s="7"/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8" t="s">
        <v>13</v>
      </c>
      <c r="M8" s="5" t="s">
        <v>14</v>
      </c>
      <c r="N8" s="8" t="s">
        <v>15</v>
      </c>
      <c r="O8" s="5" t="s">
        <v>16</v>
      </c>
      <c r="P8" s="8" t="s">
        <v>17</v>
      </c>
    </row>
    <row r="9" s="1" customFormat="1" ht="49" customHeight="1" spans="1:16">
      <c r="A9" s="9">
        <v>1</v>
      </c>
      <c r="B9" s="10" t="s">
        <v>18</v>
      </c>
      <c r="C9" s="10" t="s">
        <v>19</v>
      </c>
      <c r="D9" s="9">
        <v>1100</v>
      </c>
      <c r="E9" s="11">
        <v>8962.2641509434</v>
      </c>
      <c r="F9" s="11">
        <v>7300</v>
      </c>
      <c r="G9" s="11">
        <v>5600</v>
      </c>
      <c r="H9" s="11">
        <f t="shared" si="0"/>
        <v>3362.2641509434</v>
      </c>
      <c r="I9" s="11">
        <f t="shared" si="1"/>
        <v>1700</v>
      </c>
      <c r="J9" s="11">
        <v>7</v>
      </c>
      <c r="K9" s="11">
        <f t="shared" si="5"/>
        <v>11900</v>
      </c>
      <c r="L9" s="11">
        <v>84</v>
      </c>
      <c r="M9" s="11">
        <f t="shared" si="2"/>
        <v>142800</v>
      </c>
      <c r="N9" s="18">
        <f t="shared" si="3"/>
        <v>0.375157894736842</v>
      </c>
      <c r="O9" s="18">
        <f t="shared" si="4"/>
        <v>0.232876712328767</v>
      </c>
      <c r="P9" s="19" t="s">
        <v>20</v>
      </c>
    </row>
    <row r="10" s="1" customFormat="1" ht="49" customHeight="1" spans="1:16">
      <c r="A10" s="9">
        <v>2</v>
      </c>
      <c r="B10" s="10" t="s">
        <v>18</v>
      </c>
      <c r="C10" s="10" t="s">
        <v>21</v>
      </c>
      <c r="D10" s="9">
        <v>1200</v>
      </c>
      <c r="E10" s="11">
        <v>8962.2641509434</v>
      </c>
      <c r="F10" s="11">
        <v>7300</v>
      </c>
      <c r="G10" s="11">
        <v>5800</v>
      </c>
      <c r="H10" s="11">
        <f t="shared" si="0"/>
        <v>3162.2641509434</v>
      </c>
      <c r="I10" s="11">
        <f t="shared" si="1"/>
        <v>1500</v>
      </c>
      <c r="J10" s="11">
        <v>17</v>
      </c>
      <c r="K10" s="11">
        <f t="shared" si="5"/>
        <v>25500</v>
      </c>
      <c r="L10" s="11">
        <v>204</v>
      </c>
      <c r="M10" s="11">
        <f t="shared" si="2"/>
        <v>306000</v>
      </c>
      <c r="N10" s="18">
        <f t="shared" si="3"/>
        <v>0.352842105263158</v>
      </c>
      <c r="O10" s="18">
        <f t="shared" si="4"/>
        <v>0.205479452054795</v>
      </c>
      <c r="P10" s="20"/>
    </row>
    <row r="11" s="1" customFormat="1" ht="39" customHeight="1" spans="1:16">
      <c r="A11" s="9"/>
      <c r="B11" s="10"/>
      <c r="C11" s="15"/>
      <c r="D11" s="13" t="s">
        <v>22</v>
      </c>
      <c r="E11" s="16"/>
      <c r="F11" s="16"/>
      <c r="G11" s="16"/>
      <c r="H11" s="16"/>
      <c r="I11" s="16"/>
      <c r="J11" s="16"/>
      <c r="K11" s="16">
        <f t="shared" ref="K11:M11" si="7">SUM(K9:K10)</f>
        <v>37400</v>
      </c>
      <c r="L11" s="16">
        <f t="shared" si="7"/>
        <v>288</v>
      </c>
      <c r="M11" s="16">
        <f t="shared" si="7"/>
        <v>448800</v>
      </c>
      <c r="N11" s="11"/>
      <c r="O11" s="11"/>
      <c r="P11" s="18"/>
    </row>
    <row r="12" s="1" customFormat="1" ht="55" customHeight="1" spans="1:16384">
      <c r="A12" s="17" t="s">
        <v>24</v>
      </c>
      <c r="B12" s="17" t="s">
        <v>25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"/>
      <c r="R12" s="1"/>
      <c r="S12" s="1"/>
      <c r="XEV12" s="2"/>
      <c r="XEW12" s="2"/>
      <c r="XEX12" s="2"/>
      <c r="XEY12" s="2"/>
      <c r="XEZ12" s="2"/>
      <c r="XFA12" s="2"/>
      <c r="XFB12" s="2"/>
      <c r="XFC12" s="2"/>
      <c r="XFD12" s="2"/>
    </row>
  </sheetData>
  <mergeCells count="14">
    <mergeCell ref="A1:P1"/>
    <mergeCell ref="E2:P2"/>
    <mergeCell ref="E7:P7"/>
    <mergeCell ref="B12:P12"/>
    <mergeCell ref="A2:A3"/>
    <mergeCell ref="A7:A8"/>
    <mergeCell ref="B2:B3"/>
    <mergeCell ref="B7:B8"/>
    <mergeCell ref="C2:C3"/>
    <mergeCell ref="C7:C8"/>
    <mergeCell ref="D2:D3"/>
    <mergeCell ref="D7:D8"/>
    <mergeCell ref="P4:P5"/>
    <mergeCell ref="P9:P10"/>
  </mergeCells>
  <pageMargins left="0.354166666666667" right="0.156944444444444" top="0.432638888888889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2025-03-20T01:29:54Z</dcterms:created>
  <dcterms:modified xsi:type="dcterms:W3CDTF">2025-03-20T01:30:33Z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