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8FC38F58-B759-4D7A-B0B0-B3BFE314FD33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山东金达" sheetId="1" state="hidden" r:id="rId1"/>
    <sheet name="维尔中达" sheetId="3" state="hidden" r:id="rId2"/>
    <sheet name="泰州洪源" sheetId="2" r:id="rId3"/>
  </sheets>
  <definedNames>
    <definedName name="_xlnm.Print_Area" localSheetId="0">山东金达!$A$1:$M$52</definedName>
    <definedName name="_xlnm.Print_Area" localSheetId="2">泰州洪源!$A$1:$M$52</definedName>
    <definedName name="_xlnm.Print_Area" localSheetId="1">维尔中达!$A$1:$M$52</definedName>
  </definedNames>
  <calcPr calcId="191029"/>
</workbook>
</file>

<file path=xl/calcChain.xml><?xml version="1.0" encoding="utf-8"?>
<calcChain xmlns="http://schemas.openxmlformats.org/spreadsheetml/2006/main">
  <c r="P46" i="2" l="1"/>
  <c r="Z46" i="2"/>
  <c r="N46" i="2"/>
  <c r="Z6" i="2"/>
  <c r="AA6" i="2" s="1"/>
  <c r="Z7" i="2"/>
  <c r="Z8" i="2"/>
  <c r="AA8" i="2" s="1"/>
  <c r="Z9" i="2"/>
  <c r="Z10" i="2"/>
  <c r="Z11" i="2"/>
  <c r="AA11" i="2" s="1"/>
  <c r="Z12" i="2"/>
  <c r="AA12" i="2" s="1"/>
  <c r="Z13" i="2"/>
  <c r="AA13" i="2" s="1"/>
  <c r="Z14" i="2"/>
  <c r="AA14" i="2" s="1"/>
  <c r="Z15" i="2"/>
  <c r="Z16" i="2"/>
  <c r="Z17" i="2"/>
  <c r="Z18" i="2"/>
  <c r="Z19" i="2"/>
  <c r="Z20" i="2"/>
  <c r="Z21" i="2"/>
  <c r="AA21" i="2" s="1"/>
  <c r="Z22" i="2"/>
  <c r="AA22" i="2" s="1"/>
  <c r="Z23" i="2"/>
  <c r="Z24" i="2"/>
  <c r="Z25" i="2"/>
  <c r="Z26" i="2"/>
  <c r="Z27" i="2"/>
  <c r="Z28" i="2"/>
  <c r="AA28" i="2" s="1"/>
  <c r="Z29" i="2"/>
  <c r="AA29" i="2" s="1"/>
  <c r="Z30" i="2"/>
  <c r="AA30" i="2" s="1"/>
  <c r="Z31" i="2"/>
  <c r="Z32" i="2"/>
  <c r="Z33" i="2"/>
  <c r="Z34" i="2"/>
  <c r="Z35" i="2"/>
  <c r="Z36" i="2"/>
  <c r="Z37" i="2"/>
  <c r="Z38" i="2"/>
  <c r="Z39" i="2"/>
  <c r="Z40" i="2"/>
  <c r="AA40" i="2" s="1"/>
  <c r="Z41" i="2"/>
  <c r="Z42" i="2"/>
  <c r="Z43" i="2"/>
  <c r="Z44" i="2"/>
  <c r="Z45" i="2"/>
  <c r="AA45" i="2" s="1"/>
  <c r="Z5" i="2"/>
  <c r="AA5" i="2" s="1"/>
  <c r="AA10" i="2"/>
  <c r="AA19" i="2"/>
  <c r="AA20" i="2"/>
  <c r="AA36" i="2"/>
  <c r="AA37" i="2"/>
  <c r="AA38" i="2"/>
  <c r="AA7" i="2"/>
  <c r="AA9" i="2"/>
  <c r="AA15" i="2"/>
  <c r="AA16" i="2"/>
  <c r="AA17" i="2"/>
  <c r="AA18" i="2"/>
  <c r="AA23" i="2"/>
  <c r="AA24" i="2"/>
  <c r="AA25" i="2"/>
  <c r="AA26" i="2"/>
  <c r="AA27" i="2"/>
  <c r="AA31" i="2"/>
  <c r="AA32" i="2"/>
  <c r="AA33" i="2"/>
  <c r="AA34" i="2"/>
  <c r="AA35" i="2"/>
  <c r="AA39" i="2"/>
  <c r="AA41" i="2"/>
  <c r="AA42" i="2"/>
  <c r="AA43" i="2"/>
  <c r="AA44" i="2"/>
  <c r="P46" i="3"/>
  <c r="R45" i="3"/>
  <c r="S45" i="3" s="1"/>
  <c r="N45" i="3"/>
  <c r="O45" i="3" s="1"/>
  <c r="S44" i="3"/>
  <c r="R44" i="3"/>
  <c r="N44" i="3"/>
  <c r="O44" i="3" s="1"/>
  <c r="R43" i="3"/>
  <c r="S43" i="3" s="1"/>
  <c r="N43" i="3"/>
  <c r="O43" i="3" s="1"/>
  <c r="R42" i="3"/>
  <c r="S42" i="3" s="1"/>
  <c r="N42" i="3"/>
  <c r="O42" i="3" s="1"/>
  <c r="R41" i="3"/>
  <c r="S41" i="3" s="1"/>
  <c r="N41" i="3"/>
  <c r="O41" i="3" s="1"/>
  <c r="R40" i="3"/>
  <c r="S40" i="3" s="1"/>
  <c r="N40" i="3"/>
  <c r="O40" i="3" s="1"/>
  <c r="S39" i="3"/>
  <c r="R39" i="3"/>
  <c r="N39" i="3"/>
  <c r="O39" i="3" s="1"/>
  <c r="S38" i="3"/>
  <c r="R38" i="3"/>
  <c r="N38" i="3"/>
  <c r="O38" i="3" s="1"/>
  <c r="S37" i="3"/>
  <c r="R37" i="3"/>
  <c r="N37" i="3"/>
  <c r="O37" i="3" s="1"/>
  <c r="S36" i="3"/>
  <c r="R36" i="3"/>
  <c r="N36" i="3"/>
  <c r="O36" i="3" s="1"/>
  <c r="R35" i="3"/>
  <c r="S35" i="3" s="1"/>
  <c r="N35" i="3"/>
  <c r="O35" i="3" s="1"/>
  <c r="R34" i="3"/>
  <c r="S34" i="3" s="1"/>
  <c r="N34" i="3"/>
  <c r="O34" i="3" s="1"/>
  <c r="R33" i="3"/>
  <c r="S33" i="3" s="1"/>
  <c r="N33" i="3"/>
  <c r="O33" i="3" s="1"/>
  <c r="R32" i="3"/>
  <c r="S32" i="3" s="1"/>
  <c r="N32" i="3"/>
  <c r="O32" i="3" s="1"/>
  <c r="S31" i="3"/>
  <c r="R31" i="3"/>
  <c r="N31" i="3"/>
  <c r="O31" i="3" s="1"/>
  <c r="S30" i="3"/>
  <c r="R30" i="3"/>
  <c r="O30" i="3"/>
  <c r="N30" i="3"/>
  <c r="R29" i="3"/>
  <c r="S29" i="3" s="1"/>
  <c r="N29" i="3"/>
  <c r="O29" i="3" s="1"/>
  <c r="S28" i="3"/>
  <c r="R28" i="3"/>
  <c r="N28" i="3"/>
  <c r="O28" i="3" s="1"/>
  <c r="R27" i="3"/>
  <c r="S27" i="3" s="1"/>
  <c r="N27" i="3"/>
  <c r="O27" i="3" s="1"/>
  <c r="R26" i="3"/>
  <c r="S26" i="3" s="1"/>
  <c r="N26" i="3"/>
  <c r="O26" i="3" s="1"/>
  <c r="R25" i="3"/>
  <c r="S25" i="3" s="1"/>
  <c r="N25" i="3"/>
  <c r="O25" i="3" s="1"/>
  <c r="R24" i="3"/>
  <c r="S24" i="3" s="1"/>
  <c r="N24" i="3"/>
  <c r="O24" i="3" s="1"/>
  <c r="R23" i="3"/>
  <c r="S23" i="3" s="1"/>
  <c r="N23" i="3"/>
  <c r="O23" i="3" s="1"/>
  <c r="S22" i="3"/>
  <c r="R22" i="3"/>
  <c r="N22" i="3"/>
  <c r="O22" i="3" s="1"/>
  <c r="R21" i="3"/>
  <c r="S21" i="3" s="1"/>
  <c r="N21" i="3"/>
  <c r="O21" i="3" s="1"/>
  <c r="S20" i="3"/>
  <c r="R20" i="3"/>
  <c r="N20" i="3"/>
  <c r="O20" i="3" s="1"/>
  <c r="R19" i="3"/>
  <c r="S19" i="3" s="1"/>
  <c r="N19" i="3"/>
  <c r="O19" i="3" s="1"/>
  <c r="R18" i="3"/>
  <c r="S18" i="3" s="1"/>
  <c r="N18" i="3"/>
  <c r="O18" i="3" s="1"/>
  <c r="R17" i="3"/>
  <c r="S17" i="3" s="1"/>
  <c r="N17" i="3"/>
  <c r="O17" i="3" s="1"/>
  <c r="R16" i="3"/>
  <c r="S16" i="3" s="1"/>
  <c r="N16" i="3"/>
  <c r="O16" i="3" s="1"/>
  <c r="R15" i="3"/>
  <c r="S15" i="3" s="1"/>
  <c r="N15" i="3"/>
  <c r="O15" i="3" s="1"/>
  <c r="S14" i="3"/>
  <c r="R14" i="3"/>
  <c r="N14" i="3"/>
  <c r="O14" i="3" s="1"/>
  <c r="R13" i="3"/>
  <c r="S13" i="3" s="1"/>
  <c r="N13" i="3"/>
  <c r="O13" i="3" s="1"/>
  <c r="S12" i="3"/>
  <c r="R12" i="3"/>
  <c r="N12" i="3"/>
  <c r="O12" i="3" s="1"/>
  <c r="R11" i="3"/>
  <c r="S11" i="3" s="1"/>
  <c r="N11" i="3"/>
  <c r="O11" i="3" s="1"/>
  <c r="R10" i="3"/>
  <c r="N10" i="3"/>
  <c r="O10" i="3" s="1"/>
  <c r="S9" i="3"/>
  <c r="R9" i="3"/>
  <c r="N9" i="3"/>
  <c r="O9" i="3" s="1"/>
  <c r="R8" i="3"/>
  <c r="S8" i="3" s="1"/>
  <c r="N8" i="3"/>
  <c r="O8" i="3" s="1"/>
  <c r="S7" i="3"/>
  <c r="R7" i="3"/>
  <c r="N7" i="3"/>
  <c r="O7" i="3" s="1"/>
  <c r="R6" i="3"/>
  <c r="S6" i="3" s="1"/>
  <c r="N6" i="3"/>
  <c r="O6" i="3" s="1"/>
  <c r="S5" i="3"/>
  <c r="R5" i="3"/>
  <c r="N5" i="3"/>
  <c r="O5" i="3" s="1"/>
  <c r="O46" i="3" l="1"/>
  <c r="N10" i="2"/>
  <c r="N12" i="2"/>
  <c r="N18" i="2"/>
  <c r="N20" i="2"/>
  <c r="O20" i="2" s="1"/>
  <c r="N26" i="2"/>
  <c r="N28" i="2"/>
  <c r="O28" i="2" s="1"/>
  <c r="N34" i="2"/>
  <c r="O34" i="2" s="1"/>
  <c r="N36" i="2"/>
  <c r="O36" i="2" s="1"/>
  <c r="N42" i="2"/>
  <c r="N44" i="2"/>
  <c r="O44" i="2" s="1"/>
  <c r="J6" i="2"/>
  <c r="J7" i="2"/>
  <c r="N7" i="2" s="1"/>
  <c r="O7" i="2" s="1"/>
  <c r="J8" i="2"/>
  <c r="N8" i="2" s="1"/>
  <c r="O8" i="2" s="1"/>
  <c r="J9" i="2"/>
  <c r="N9" i="2" s="1"/>
  <c r="O9" i="2" s="1"/>
  <c r="J10" i="2"/>
  <c r="J11" i="2"/>
  <c r="N11" i="2" s="1"/>
  <c r="O11" i="2" s="1"/>
  <c r="J12" i="2"/>
  <c r="J13" i="2"/>
  <c r="N13" i="2" s="1"/>
  <c r="J14" i="2"/>
  <c r="J15" i="2"/>
  <c r="N15" i="2" s="1"/>
  <c r="O15" i="2" s="1"/>
  <c r="J16" i="2"/>
  <c r="N16" i="2" s="1"/>
  <c r="O16" i="2" s="1"/>
  <c r="J17" i="2"/>
  <c r="N17" i="2" s="1"/>
  <c r="O17" i="2" s="1"/>
  <c r="J18" i="2"/>
  <c r="J19" i="2"/>
  <c r="N19" i="2" s="1"/>
  <c r="O19" i="2" s="1"/>
  <c r="J20" i="2"/>
  <c r="J21" i="2"/>
  <c r="N21" i="2" s="1"/>
  <c r="O21" i="2" s="1"/>
  <c r="J22" i="2"/>
  <c r="J23" i="2"/>
  <c r="N23" i="2" s="1"/>
  <c r="O23" i="2" s="1"/>
  <c r="J24" i="2"/>
  <c r="N24" i="2" s="1"/>
  <c r="O24" i="2" s="1"/>
  <c r="J25" i="2"/>
  <c r="N25" i="2" s="1"/>
  <c r="O25" i="2" s="1"/>
  <c r="J26" i="2"/>
  <c r="J27" i="2"/>
  <c r="N27" i="2" s="1"/>
  <c r="O27" i="2" s="1"/>
  <c r="J28" i="2"/>
  <c r="J29" i="2"/>
  <c r="N29" i="2" s="1"/>
  <c r="O29" i="2" s="1"/>
  <c r="J30" i="2"/>
  <c r="J31" i="2"/>
  <c r="N31" i="2" s="1"/>
  <c r="O31" i="2" s="1"/>
  <c r="J32" i="2"/>
  <c r="N32" i="2" s="1"/>
  <c r="O32" i="2" s="1"/>
  <c r="J33" i="2"/>
  <c r="N33" i="2" s="1"/>
  <c r="O33" i="2" s="1"/>
  <c r="J34" i="2"/>
  <c r="J35" i="2"/>
  <c r="N35" i="2" s="1"/>
  <c r="O35" i="2" s="1"/>
  <c r="J36" i="2"/>
  <c r="J37" i="2"/>
  <c r="N37" i="2" s="1"/>
  <c r="J38" i="2"/>
  <c r="N38" i="2" s="1"/>
  <c r="O38" i="2" s="1"/>
  <c r="J39" i="2"/>
  <c r="N39" i="2" s="1"/>
  <c r="O39" i="2" s="1"/>
  <c r="J40" i="2"/>
  <c r="N40" i="2" s="1"/>
  <c r="O40" i="2" s="1"/>
  <c r="J41" i="2"/>
  <c r="N41" i="2" s="1"/>
  <c r="O41" i="2" s="1"/>
  <c r="J42" i="2"/>
  <c r="J43" i="2"/>
  <c r="N43" i="2" s="1"/>
  <c r="O43" i="2" s="1"/>
  <c r="J44" i="2"/>
  <c r="J45" i="2"/>
  <c r="N45" i="2" s="1"/>
  <c r="J5" i="2"/>
  <c r="N5" i="2" s="1"/>
  <c r="O5" i="2" s="1"/>
  <c r="R5" i="2"/>
  <c r="R6" i="2"/>
  <c r="S6" i="2" s="1"/>
  <c r="R7" i="2"/>
  <c r="R8" i="2"/>
  <c r="R9" i="2"/>
  <c r="S9" i="2" s="1"/>
  <c r="R10" i="2"/>
  <c r="R11" i="2"/>
  <c r="R12" i="2"/>
  <c r="S12" i="2" s="1"/>
  <c r="R13" i="2"/>
  <c r="R14" i="2"/>
  <c r="S14" i="2" s="1"/>
  <c r="R15" i="2"/>
  <c r="S15" i="2" s="1"/>
  <c r="R16" i="2"/>
  <c r="S16" i="2" s="1"/>
  <c r="R17" i="2"/>
  <c r="R18" i="2"/>
  <c r="S18" i="2" s="1"/>
  <c r="R19" i="2"/>
  <c r="S19" i="2" s="1"/>
  <c r="R20" i="2"/>
  <c r="S20" i="2" s="1"/>
  <c r="R21" i="2"/>
  <c r="S21" i="2" s="1"/>
  <c r="R22" i="2"/>
  <c r="R23" i="2"/>
  <c r="S23" i="2" s="1"/>
  <c r="R24" i="2"/>
  <c r="R25" i="2"/>
  <c r="S25" i="2" s="1"/>
  <c r="R26" i="2"/>
  <c r="S26" i="2" s="1"/>
  <c r="R27" i="2"/>
  <c r="S27" i="2" s="1"/>
  <c r="R28" i="2"/>
  <c r="R29" i="2"/>
  <c r="S29" i="2" s="1"/>
  <c r="R30" i="2"/>
  <c r="S30" i="2" s="1"/>
  <c r="R31" i="2"/>
  <c r="R32" i="2"/>
  <c r="R33" i="2"/>
  <c r="S33" i="2" s="1"/>
  <c r="R34" i="2"/>
  <c r="S34" i="2" s="1"/>
  <c r="R35" i="2"/>
  <c r="S35" i="2" s="1"/>
  <c r="R36" i="2"/>
  <c r="R37" i="2"/>
  <c r="S37" i="2" s="1"/>
  <c r="R38" i="2"/>
  <c r="S38" i="2" s="1"/>
  <c r="R39" i="2"/>
  <c r="S39" i="2" s="1"/>
  <c r="R40" i="2"/>
  <c r="S40" i="2" s="1"/>
  <c r="R41" i="2"/>
  <c r="R42" i="2"/>
  <c r="S42" i="2" s="1"/>
  <c r="R43" i="2"/>
  <c r="R44" i="2"/>
  <c r="S44" i="2" s="1"/>
  <c r="R45" i="2"/>
  <c r="S45" i="2" s="1"/>
  <c r="S43" i="2"/>
  <c r="O42" i="2"/>
  <c r="S41" i="2"/>
  <c r="S36" i="2"/>
  <c r="S32" i="2"/>
  <c r="S31" i="2"/>
  <c r="S28" i="2"/>
  <c r="S24" i="2"/>
  <c r="S22" i="2"/>
  <c r="S17" i="2"/>
  <c r="S13" i="2"/>
  <c r="O12" i="2"/>
  <c r="S11" i="2"/>
  <c r="S8" i="2"/>
  <c r="S7" i="2"/>
  <c r="S5" i="2"/>
  <c r="S6" i="1"/>
  <c r="S7" i="1"/>
  <c r="S8" i="1"/>
  <c r="S9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5" i="1"/>
  <c r="O5" i="1" s="1"/>
  <c r="O26" i="2" l="1"/>
  <c r="O18" i="2"/>
  <c r="O10" i="2"/>
  <c r="O22" i="2"/>
  <c r="O14" i="2"/>
  <c r="O6" i="2"/>
  <c r="N30" i="2"/>
  <c r="O30" i="2" s="1"/>
  <c r="O46" i="2" s="1"/>
  <c r="N22" i="2"/>
  <c r="N14" i="2"/>
  <c r="N6" i="2"/>
  <c r="O45" i="2"/>
  <c r="O37" i="2"/>
  <c r="O13" i="2"/>
  <c r="P46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 l="1"/>
</calcChain>
</file>

<file path=xl/sharedStrings.xml><?xml version="1.0" encoding="utf-8"?>
<sst xmlns="http://schemas.openxmlformats.org/spreadsheetml/2006/main" count="1302" uniqueCount="115">
  <si>
    <t>序号</t>
  </si>
  <si>
    <t>图号/编码</t>
  </si>
  <si>
    <t>物料/工装名称</t>
  </si>
  <si>
    <t>单位</t>
  </si>
  <si>
    <t>增值税率%</t>
  </si>
  <si>
    <t>供应商全称</t>
  </si>
  <si>
    <t>备注</t>
  </si>
  <si>
    <t>供应商报价</t>
  </si>
  <si>
    <t>审批价格</t>
  </si>
  <si>
    <t>产品单价</t>
  </si>
  <si>
    <t>基础价格</t>
  </si>
  <si>
    <t>模具总款</t>
  </si>
  <si>
    <t>含模摊价格</t>
  </si>
  <si>
    <t>/</t>
  </si>
  <si>
    <t>SLT0011870</t>
  </si>
  <si>
    <t>头枕面套总成</t>
  </si>
  <si>
    <t>套</t>
  </si>
  <si>
    <t>奥铃座椅织物项目</t>
  </si>
  <si>
    <t>SLT0011877</t>
  </si>
  <si>
    <t>驾驶员靠背总成</t>
  </si>
  <si>
    <t>SLT0011882</t>
  </si>
  <si>
    <t>驾驶员座垫面套总成</t>
  </si>
  <si>
    <t>SLT0011909</t>
  </si>
  <si>
    <t>驾驶员座垫面套总成（减震）</t>
  </si>
  <si>
    <t>SLT0011886</t>
  </si>
  <si>
    <t>副驾靠背面套总成</t>
  </si>
  <si>
    <t>SLT0011892</t>
  </si>
  <si>
    <t>小背（1880）面套总成</t>
  </si>
  <si>
    <t>SLT0011896</t>
  </si>
  <si>
    <t>小背（2060）面套总成</t>
  </si>
  <si>
    <t>SLT0011900</t>
  </si>
  <si>
    <t>副座（1880）垫面套总成</t>
  </si>
  <si>
    <t>SLT0011904</t>
  </si>
  <si>
    <t>副座（2060）垫面套总成</t>
  </si>
  <si>
    <t>奥铃座椅PVC项目</t>
  </si>
  <si>
    <t>SLT0011878</t>
  </si>
  <si>
    <t>SLT0011883</t>
  </si>
  <si>
    <t>SLT0011910</t>
  </si>
  <si>
    <t>SLT0011888</t>
  </si>
  <si>
    <t>SLT0011894</t>
  </si>
  <si>
    <t>SLT0011898</t>
  </si>
  <si>
    <t>SLT0011902</t>
  </si>
  <si>
    <t>SLT0011906</t>
  </si>
  <si>
    <t>SLT0011869</t>
  </si>
  <si>
    <t>欧马可座椅织物项目</t>
  </si>
  <si>
    <t>SLT0011875</t>
  </si>
  <si>
    <t>SLT0011879</t>
  </si>
  <si>
    <r>
      <t>驾驶员靠背总成</t>
    </r>
    <r>
      <rPr>
        <sz val="14"/>
        <color indexed="10"/>
        <rFont val="宋体"/>
        <family val="3"/>
        <charset val="134"/>
      </rPr>
      <t>（出口土耳其）</t>
    </r>
  </si>
  <si>
    <t>SLT0011880</t>
  </si>
  <si>
    <t xml:space="preserve">
总经理
日期：
</t>
  </si>
  <si>
    <t xml:space="preserve">
采购负责人
日期：</t>
  </si>
  <si>
    <t xml:space="preserve">
采购工程师
日期：
</t>
  </si>
  <si>
    <t>SLT0011907</t>
  </si>
  <si>
    <t>SLT0011885</t>
  </si>
  <si>
    <t>SLT0011890</t>
  </si>
  <si>
    <r>
      <t>副驾靠背面套总成</t>
    </r>
    <r>
      <rPr>
        <sz val="14"/>
        <color indexed="10"/>
        <rFont val="宋体"/>
        <family val="3"/>
        <charset val="134"/>
      </rPr>
      <t>（出口土耳其）</t>
    </r>
  </si>
  <si>
    <t>SLT0011891</t>
  </si>
  <si>
    <t>SLT0011895</t>
  </si>
  <si>
    <t>SLT0011899</t>
  </si>
  <si>
    <t>SLT0011903</t>
  </si>
  <si>
    <t>SLT0011873</t>
  </si>
  <si>
    <t>欧马可座椅PVC项目</t>
  </si>
  <si>
    <t>SLT0011876</t>
  </si>
  <si>
    <t>SLT0011884</t>
  </si>
  <si>
    <t>SLT0011881</t>
  </si>
  <si>
    <t>SLT0011908</t>
  </si>
  <si>
    <t>SLT0011887</t>
  </si>
  <si>
    <t>SLT0011889</t>
  </si>
  <si>
    <t>SLT0011893</t>
  </si>
  <si>
    <t>SLT0011897</t>
  </si>
  <si>
    <t>SLT0011901</t>
  </si>
  <si>
    <t>SLT0011905</t>
  </si>
  <si>
    <t xml:space="preserve">
研究院
日期：</t>
  </si>
  <si>
    <t>采购工厂：河北光华荣昌汽车部件有限公司</t>
    <phoneticPr fontId="10" type="noConversion"/>
  </si>
  <si>
    <t>驾驶员靠背总成</t>
    <phoneticPr fontId="10" type="noConversion"/>
  </si>
  <si>
    <t>驾驶员座垫面套总成</t>
    <phoneticPr fontId="10" type="noConversion"/>
  </si>
  <si>
    <t>驾驶员座垫面套总成（减震）</t>
    <phoneticPr fontId="10" type="noConversion"/>
  </si>
  <si>
    <t>副驾靠背面套总成</t>
    <phoneticPr fontId="10" type="noConversion"/>
  </si>
  <si>
    <t>小背（1880）面套总成</t>
    <phoneticPr fontId="10" type="noConversion"/>
  </si>
  <si>
    <t>小背（2060）面套总成</t>
    <phoneticPr fontId="10" type="noConversion"/>
  </si>
  <si>
    <t>副座（1880）垫面套总成</t>
    <phoneticPr fontId="10" type="noConversion"/>
  </si>
  <si>
    <t>副座（2060）垫面套总成</t>
    <phoneticPr fontId="10" type="noConversion"/>
  </si>
  <si>
    <t>SLT0011874</t>
    <phoneticPr fontId="10" type="noConversion"/>
  </si>
  <si>
    <t>天津市维尔中达汽车零部件有限公司</t>
    <phoneticPr fontId="10" type="noConversion"/>
  </si>
  <si>
    <r>
      <t>S</t>
    </r>
    <r>
      <rPr>
        <sz val="16"/>
        <color theme="1"/>
        <rFont val="宋体"/>
        <family val="3"/>
        <charset val="134"/>
      </rPr>
      <t>LT0012447</t>
    </r>
    <phoneticPr fontId="10" type="noConversion"/>
  </si>
  <si>
    <t>金达类似物料</t>
    <phoneticPr fontId="10" type="noConversion"/>
  </si>
  <si>
    <t>产品定价</t>
    <phoneticPr fontId="10" type="noConversion"/>
  </si>
  <si>
    <t>奥铃和欧马可面套物料价格审批表</t>
    <phoneticPr fontId="10" type="noConversion"/>
  </si>
  <si>
    <t>降本价格</t>
    <phoneticPr fontId="10" type="noConversion"/>
  </si>
  <si>
    <t>降本率</t>
    <phoneticPr fontId="10" type="noConversion"/>
  </si>
  <si>
    <r>
      <t>副驾靠背面套总成（</t>
    </r>
    <r>
      <rPr>
        <sz val="14"/>
        <color rgb="FFFF0000"/>
        <rFont val="宋体"/>
        <family val="3"/>
        <charset val="134"/>
      </rPr>
      <t>出口土耳其</t>
    </r>
    <r>
      <rPr>
        <sz val="14"/>
        <rFont val="宋体"/>
        <family val="3"/>
        <charset val="134"/>
      </rPr>
      <t>）</t>
    </r>
    <phoneticPr fontId="10" type="noConversion"/>
  </si>
  <si>
    <r>
      <t>驾驶员靠背总成</t>
    </r>
    <r>
      <rPr>
        <sz val="14"/>
        <color indexed="10"/>
        <rFont val="宋体"/>
        <family val="3"/>
        <charset val="134"/>
      </rPr>
      <t>（出口土耳其）</t>
    </r>
    <phoneticPr fontId="10" type="noConversion"/>
  </si>
  <si>
    <r>
      <t>副驾靠背面套总成</t>
    </r>
    <r>
      <rPr>
        <sz val="14"/>
        <color indexed="10"/>
        <rFont val="宋体"/>
        <family val="3"/>
        <charset val="134"/>
      </rPr>
      <t>（出口土耳其）</t>
    </r>
    <phoneticPr fontId="10" type="noConversion"/>
  </si>
  <si>
    <t>样品造型确认阶段，7天内完成确认。</t>
    <phoneticPr fontId="10" type="noConversion"/>
  </si>
  <si>
    <t>最终审批价格</t>
    <phoneticPr fontId="10" type="noConversion"/>
  </si>
  <si>
    <t>天津市维尔中达汽车零部件有限公司</t>
    <phoneticPr fontId="10" type="noConversion"/>
  </si>
  <si>
    <t>说明：因山东金达火灾导致欧马可、奥铃项目面套、面料断货 ，为了解决我司生产需求，决定启动B点开发降本，天津市维尔中达汽车零部件有限公司为体系内面套供应商，该公司与江苏旷达公司为战略合作伙伴；缝纫可以满足我司需求。</t>
    <phoneticPr fontId="10" type="noConversion"/>
  </si>
  <si>
    <t>产品定点</t>
    <phoneticPr fontId="10" type="noConversion"/>
  </si>
  <si>
    <t>天津市维尔中达汽车零部件有限公司。</t>
    <phoneticPr fontId="10" type="noConversion"/>
  </si>
  <si>
    <t>此价格为B点开发降本后价格，对标山东金达原审批价格，降本率在3%-8%，平均降本率达到4.34%；</t>
    <phoneticPr fontId="10" type="noConversion"/>
  </si>
  <si>
    <t>开发周期</t>
    <phoneticPr fontId="10" type="noConversion"/>
  </si>
  <si>
    <t>结算方式</t>
    <phoneticPr fontId="10" type="noConversion"/>
  </si>
  <si>
    <t>因压缩降本幅度比较大，商务上同意货到验收合格开票60天付款，银行承兑结算方式，不接受扣点。</t>
    <phoneticPr fontId="10" type="noConversion"/>
  </si>
  <si>
    <t xml:space="preserve"> 以上所有价格均为未税价格，含主、辅面料，含辅材、含包装、运费；</t>
    <phoneticPr fontId="10" type="noConversion"/>
  </si>
  <si>
    <t>无</t>
  </si>
  <si>
    <t>泰州洪源</t>
    <phoneticPr fontId="10" type="noConversion"/>
  </si>
  <si>
    <t>天津市维尔中达汽车零部件有限公司</t>
  </si>
  <si>
    <t>泰州市洪源供应链有限公司</t>
    <phoneticPr fontId="10" type="noConversion"/>
  </si>
  <si>
    <t>未税单价</t>
    <phoneticPr fontId="10" type="noConversion"/>
  </si>
  <si>
    <t>对比洪源降本价格</t>
    <phoneticPr fontId="10" type="noConversion"/>
  </si>
  <si>
    <t>对比金达降本价格</t>
    <phoneticPr fontId="10" type="noConversion"/>
  </si>
  <si>
    <t xml:space="preserve">说明：因山东金达火灾导致欧马可、奥铃项目面套、面料断货 ，紧急情况下，我司首先联系到泰州市洪源供应链有限公司，由其制作的布套，初步价格高于金达1%，供货趋于稳定后，我司再次洽谈价格，最终按低于金达2%价格执行。相比天津维尔中达高2%，故设定份额如下：待天津维尔中达产能提升到160台/天后（目前产能维持在80台左右），按照天津维尔中达供货额80%,泰州洪源20%比例供货 </t>
    <phoneticPr fontId="10" type="noConversion"/>
  </si>
  <si>
    <t>此价格为B点开发降本后价格，对标山东金达原审批价格，平均降本率达到2%；</t>
    <phoneticPr fontId="10" type="noConversion"/>
  </si>
  <si>
    <t>已批量供货</t>
    <phoneticPr fontId="10" type="noConversion"/>
  </si>
  <si>
    <t>验收合格开票90天付款，银行承兑或电汇结算方式，不接受扣点。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</si>
</sst>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_ "/>
    <numFmt numFmtId="177" formatCode="0.0000_ "/>
    <numFmt numFmtId="178" formatCode="0.0000_);[Red]\(0.0000\)"/>
  </numFmts>
  <fonts count="16" x14ac:knownFonts="1">
    <font>
      <sz val="12"/>
      <name val="宋体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26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4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sz val="16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9" fontId="14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vertical="center"/>
    </xf>
    <xf numFmtId="9" fontId="0" fillId="2" borderId="0" xfId="2" applyFont="1" applyFill="1" applyBorder="1" applyAlignment="1">
      <alignment vertical="center"/>
    </xf>
    <xf numFmtId="177" fontId="1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0" fillId="2" borderId="0" xfId="0" applyNumberFormat="1" applyFill="1" applyAlignment="1">
      <alignment vertical="center"/>
    </xf>
    <xf numFmtId="10" fontId="9" fillId="2" borderId="0" xfId="2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vertical="center"/>
    </xf>
    <xf numFmtId="9" fontId="0" fillId="2" borderId="0" xfId="2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right" vertical="center"/>
    </xf>
    <xf numFmtId="10" fontId="0" fillId="2" borderId="0" xfId="2" applyNumberFormat="1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77" fontId="2" fillId="0" borderId="1" xfId="1" applyNumberFormat="1" applyFont="1" applyBorder="1" applyAlignment="1">
      <alignment horizontal="left" vertical="center" wrapText="1"/>
    </xf>
    <xf numFmtId="177" fontId="12" fillId="0" borderId="1" xfId="1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10" fontId="0" fillId="2" borderId="0" xfId="2" applyNumberFormat="1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0" xfId="0" applyNumberFormat="1" applyFill="1" applyAlignment="1">
      <alignment vertical="center"/>
    </xf>
    <xf numFmtId="177" fontId="0" fillId="2" borderId="0" xfId="0" applyNumberFormat="1" applyFill="1" applyAlignment="1">
      <alignment vertical="center"/>
    </xf>
    <xf numFmtId="2" fontId="0" fillId="2" borderId="0" xfId="0" applyNumberFormat="1" applyFill="1" applyAlignment="1">
      <alignment horizontal="right" vertical="center"/>
    </xf>
  </cellXfs>
  <cellStyles count="3">
    <cellStyle name="百分比" xfId="2" builtinId="5"/>
    <cellStyle name="常规" xfId="0" builtinId="0"/>
    <cellStyle name="常规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zoomScale="60" zoomScaleNormal="60" workbookViewId="0">
      <selection activeCell="Q4" sqref="Q4"/>
    </sheetView>
  </sheetViews>
  <sheetFormatPr defaultColWidth="9" defaultRowHeight="15.6" x14ac:dyDescent="0.25"/>
  <cols>
    <col min="1" max="1" width="8.19921875" style="1" customWidth="1"/>
    <col min="2" max="2" width="16.8984375" style="3" customWidth="1"/>
    <col min="3" max="3" width="36.69921875" style="3" customWidth="1"/>
    <col min="4" max="4" width="12.69921875" style="1"/>
    <col min="5" max="5" width="9" style="1" customWidth="1"/>
    <col min="6" max="6" width="16.3984375" style="1" customWidth="1"/>
    <col min="7" max="7" width="12" style="1" customWidth="1"/>
    <col min="8" max="8" width="15.59765625" style="1" customWidth="1"/>
    <col min="9" max="9" width="12" style="1" customWidth="1"/>
    <col min="10" max="10" width="15.59765625" style="1" customWidth="1"/>
    <col min="11" max="11" width="12" style="1" customWidth="1"/>
    <col min="12" max="12" width="41.5" style="1" customWidth="1"/>
    <col min="13" max="13" width="27.3984375" style="1" customWidth="1"/>
    <col min="14" max="14" width="14.5" style="1" customWidth="1"/>
    <col min="15" max="15" width="11.69921875" style="1" customWidth="1"/>
    <col min="16" max="17" width="9" style="1"/>
    <col min="18" max="18" width="9.69921875" style="1" bestFit="1" customWidth="1"/>
    <col min="19" max="16384" width="9" style="1"/>
  </cols>
  <sheetData>
    <row r="1" spans="1:20" ht="60.75" customHeight="1" x14ac:dyDescent="0.25">
      <c r="A1" s="36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0" ht="45.75" customHeight="1" x14ac:dyDescent="0.25">
      <c r="A2" s="38" t="s">
        <v>73</v>
      </c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0" s="2" customFormat="1" ht="30.75" customHeight="1" x14ac:dyDescent="0.2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1" t="s">
        <v>7</v>
      </c>
      <c r="G3" s="41"/>
      <c r="H3" s="42" t="s">
        <v>85</v>
      </c>
      <c r="I3" s="43"/>
      <c r="J3" s="41" t="s">
        <v>8</v>
      </c>
      <c r="K3" s="41"/>
      <c r="L3" s="41" t="s">
        <v>5</v>
      </c>
      <c r="M3" s="41" t="s">
        <v>6</v>
      </c>
    </row>
    <row r="4" spans="1:20" s="2" customFormat="1" ht="60.9" customHeight="1" x14ac:dyDescent="0.25">
      <c r="A4" s="41"/>
      <c r="B4" s="41"/>
      <c r="C4" s="41"/>
      <c r="D4" s="41"/>
      <c r="E4" s="41"/>
      <c r="F4" s="5" t="s">
        <v>10</v>
      </c>
      <c r="G4" s="5" t="s">
        <v>11</v>
      </c>
      <c r="H4" s="5" t="s">
        <v>9</v>
      </c>
      <c r="I4" s="5" t="s">
        <v>11</v>
      </c>
      <c r="J4" s="4" t="s">
        <v>94</v>
      </c>
      <c r="K4" s="5" t="s">
        <v>12</v>
      </c>
      <c r="L4" s="41"/>
      <c r="M4" s="41"/>
      <c r="N4" s="18" t="s">
        <v>88</v>
      </c>
      <c r="O4" s="18" t="s">
        <v>89</v>
      </c>
    </row>
    <row r="5" spans="1:20" ht="36.9" customHeight="1" x14ac:dyDescent="0.25">
      <c r="A5" s="6">
        <v>1</v>
      </c>
      <c r="B5" s="7" t="s">
        <v>14</v>
      </c>
      <c r="C5" s="8" t="s">
        <v>15</v>
      </c>
      <c r="D5" s="6" t="s">
        <v>16</v>
      </c>
      <c r="E5" s="9">
        <v>0.13</v>
      </c>
      <c r="F5" s="10">
        <v>8.8000000000000007</v>
      </c>
      <c r="G5" s="11" t="s">
        <v>13</v>
      </c>
      <c r="H5" s="13">
        <v>8.9717000000000002</v>
      </c>
      <c r="I5" s="13" t="s">
        <v>13</v>
      </c>
      <c r="J5" s="13">
        <v>8.6999999999999993</v>
      </c>
      <c r="K5" s="14" t="s">
        <v>13</v>
      </c>
      <c r="L5" s="17" t="s">
        <v>83</v>
      </c>
      <c r="M5" s="15" t="s">
        <v>17</v>
      </c>
      <c r="N5" s="19">
        <f>H5-J5</f>
        <v>0.27170000000000094</v>
      </c>
      <c r="O5" s="20">
        <f>N5/H5</f>
        <v>3.0284115607967378E-2</v>
      </c>
      <c r="Q5" s="1">
        <v>9.0702999999999996</v>
      </c>
      <c r="R5" s="26">
        <f>H5-Q5</f>
        <v>-9.8599999999999355E-2</v>
      </c>
      <c r="S5" s="27">
        <f>R5/H5</f>
        <v>-1.0990113356442965E-2</v>
      </c>
      <c r="T5" s="28" t="s">
        <v>105</v>
      </c>
    </row>
    <row r="6" spans="1:20" ht="36.9" customHeight="1" x14ac:dyDescent="0.25">
      <c r="A6" s="6">
        <v>2</v>
      </c>
      <c r="B6" s="7" t="s">
        <v>18</v>
      </c>
      <c r="C6" s="16" t="s">
        <v>74</v>
      </c>
      <c r="D6" s="6" t="s">
        <v>16</v>
      </c>
      <c r="E6" s="9">
        <v>0.13</v>
      </c>
      <c r="F6" s="10">
        <v>37.18</v>
      </c>
      <c r="G6" s="11" t="s">
        <v>13</v>
      </c>
      <c r="H6" s="13">
        <v>37.918599999999998</v>
      </c>
      <c r="I6" s="13" t="s">
        <v>13</v>
      </c>
      <c r="J6" s="13">
        <v>36.44</v>
      </c>
      <c r="K6" s="14" t="s">
        <v>13</v>
      </c>
      <c r="L6" s="17" t="s">
        <v>83</v>
      </c>
      <c r="M6" s="15" t="s">
        <v>17</v>
      </c>
      <c r="N6" s="19">
        <f t="shared" ref="N6:N45" si="0">H6-J6</f>
        <v>1.4786000000000001</v>
      </c>
      <c r="O6" s="20">
        <f t="shared" ref="O6:O45" si="1">N6/H6</f>
        <v>3.8994055687709993E-2</v>
      </c>
      <c r="Q6" s="1">
        <v>38.373600000000003</v>
      </c>
      <c r="R6" s="26">
        <f t="shared" ref="R6:R45" si="2">H6-Q6</f>
        <v>-0.4550000000000054</v>
      </c>
      <c r="S6" s="27">
        <f t="shared" ref="S6:S45" si="3">R6/H6</f>
        <v>-1.1999388163065235E-2</v>
      </c>
      <c r="T6" s="28" t="s">
        <v>105</v>
      </c>
    </row>
    <row r="7" spans="1:20" ht="36.9" customHeight="1" x14ac:dyDescent="0.25">
      <c r="A7" s="6">
        <v>3</v>
      </c>
      <c r="B7" s="7" t="s">
        <v>20</v>
      </c>
      <c r="C7" s="16" t="s">
        <v>75</v>
      </c>
      <c r="D7" s="6" t="s">
        <v>16</v>
      </c>
      <c r="E7" s="9">
        <v>0.13</v>
      </c>
      <c r="F7" s="10">
        <v>24.12</v>
      </c>
      <c r="G7" s="11" t="s">
        <v>13</v>
      </c>
      <c r="H7" s="13">
        <v>25.3858</v>
      </c>
      <c r="I7" s="13" t="s">
        <v>13</v>
      </c>
      <c r="J7" s="13">
        <v>23.35</v>
      </c>
      <c r="K7" s="14" t="s">
        <v>13</v>
      </c>
      <c r="L7" s="17" t="s">
        <v>83</v>
      </c>
      <c r="M7" s="15" t="s">
        <v>17</v>
      </c>
      <c r="N7" s="19">
        <f t="shared" si="0"/>
        <v>2.0357999999999983</v>
      </c>
      <c r="O7" s="20">
        <f t="shared" si="1"/>
        <v>8.0194439411009233E-2</v>
      </c>
      <c r="Q7" s="1">
        <v>25.6143</v>
      </c>
      <c r="R7" s="26">
        <f t="shared" si="2"/>
        <v>-0.22850000000000037</v>
      </c>
      <c r="S7" s="27">
        <f t="shared" si="3"/>
        <v>-9.0010951004104809E-3</v>
      </c>
      <c r="T7" s="28" t="s">
        <v>105</v>
      </c>
    </row>
    <row r="8" spans="1:20" ht="36.9" customHeight="1" x14ac:dyDescent="0.25">
      <c r="A8" s="6">
        <v>4</v>
      </c>
      <c r="B8" s="7" t="s">
        <v>22</v>
      </c>
      <c r="C8" s="16" t="s">
        <v>76</v>
      </c>
      <c r="D8" s="6" t="s">
        <v>16</v>
      </c>
      <c r="E8" s="9">
        <v>0.13</v>
      </c>
      <c r="F8" s="10">
        <v>25.99</v>
      </c>
      <c r="G8" s="11" t="s">
        <v>13</v>
      </c>
      <c r="H8" s="13">
        <v>24.906400000000001</v>
      </c>
      <c r="I8" s="13" t="s">
        <v>13</v>
      </c>
      <c r="J8" s="13">
        <v>23.42</v>
      </c>
      <c r="K8" s="14" t="s">
        <v>13</v>
      </c>
      <c r="L8" s="17" t="s">
        <v>83</v>
      </c>
      <c r="M8" s="15" t="s">
        <v>17</v>
      </c>
      <c r="N8" s="19">
        <f t="shared" si="0"/>
        <v>1.4863999999999997</v>
      </c>
      <c r="O8" s="20">
        <f t="shared" si="1"/>
        <v>5.9679439822696162E-2</v>
      </c>
      <c r="Q8" s="1">
        <v>25.130500000000001</v>
      </c>
      <c r="R8" s="26">
        <f t="shared" si="2"/>
        <v>-0.22409999999999997</v>
      </c>
      <c r="S8" s="27">
        <f t="shared" si="3"/>
        <v>-8.9976873414062235E-3</v>
      </c>
      <c r="T8" s="28" t="s">
        <v>105</v>
      </c>
    </row>
    <row r="9" spans="1:20" ht="36.9" customHeight="1" x14ac:dyDescent="0.25">
      <c r="A9" s="6">
        <v>5</v>
      </c>
      <c r="B9" s="7" t="s">
        <v>24</v>
      </c>
      <c r="C9" s="16" t="s">
        <v>77</v>
      </c>
      <c r="D9" s="6" t="s">
        <v>16</v>
      </c>
      <c r="E9" s="9">
        <v>0.13</v>
      </c>
      <c r="F9" s="10">
        <v>42.03</v>
      </c>
      <c r="G9" s="11" t="s">
        <v>13</v>
      </c>
      <c r="H9" s="13">
        <v>44.091999999999999</v>
      </c>
      <c r="I9" s="13" t="s">
        <v>13</v>
      </c>
      <c r="J9" s="13">
        <v>41.74</v>
      </c>
      <c r="K9" s="14" t="s">
        <v>13</v>
      </c>
      <c r="L9" s="17" t="s">
        <v>83</v>
      </c>
      <c r="M9" s="15" t="s">
        <v>17</v>
      </c>
      <c r="N9" s="19">
        <f t="shared" si="0"/>
        <v>2.3519999999999968</v>
      </c>
      <c r="O9" s="20">
        <f t="shared" si="1"/>
        <v>5.3343010069853869E-2</v>
      </c>
      <c r="Q9" s="1">
        <v>44.665199999999999</v>
      </c>
      <c r="R9" s="26">
        <f t="shared" si="2"/>
        <v>-0.57319999999999993</v>
      </c>
      <c r="S9" s="27">
        <f t="shared" si="3"/>
        <v>-1.300009071940488E-2</v>
      </c>
      <c r="T9" s="28" t="s">
        <v>105</v>
      </c>
    </row>
    <row r="10" spans="1:20" ht="36.9" customHeight="1" x14ac:dyDescent="0.25">
      <c r="A10" s="6">
        <v>6</v>
      </c>
      <c r="B10" s="21" t="s">
        <v>84</v>
      </c>
      <c r="C10" s="8" t="s">
        <v>90</v>
      </c>
      <c r="D10" s="6" t="s">
        <v>16</v>
      </c>
      <c r="E10" s="9">
        <v>0.13</v>
      </c>
      <c r="F10" s="10">
        <v>42.03</v>
      </c>
      <c r="G10" s="11" t="s">
        <v>13</v>
      </c>
      <c r="H10" s="13">
        <v>44.091999999999999</v>
      </c>
      <c r="I10" s="13" t="s">
        <v>13</v>
      </c>
      <c r="J10" s="13">
        <v>41.74</v>
      </c>
      <c r="K10" s="14" t="s">
        <v>13</v>
      </c>
      <c r="L10" s="17" t="s">
        <v>83</v>
      </c>
      <c r="M10" s="15" t="s">
        <v>17</v>
      </c>
      <c r="N10" s="19">
        <f t="shared" si="0"/>
        <v>2.3519999999999968</v>
      </c>
      <c r="O10" s="20">
        <f t="shared" si="1"/>
        <v>5.3343010069853869E-2</v>
      </c>
      <c r="Q10" s="1" t="s">
        <v>104</v>
      </c>
      <c r="R10" s="26" t="e">
        <f t="shared" si="2"/>
        <v>#VALUE!</v>
      </c>
      <c r="S10" s="27"/>
      <c r="T10" s="28" t="s">
        <v>105</v>
      </c>
    </row>
    <row r="11" spans="1:20" ht="36.9" customHeight="1" x14ac:dyDescent="0.25">
      <c r="A11" s="6">
        <v>7</v>
      </c>
      <c r="B11" s="7" t="s">
        <v>26</v>
      </c>
      <c r="C11" s="16" t="s">
        <v>78</v>
      </c>
      <c r="D11" s="6" t="s">
        <v>16</v>
      </c>
      <c r="E11" s="9">
        <v>0.13</v>
      </c>
      <c r="F11" s="10">
        <v>39.159999999999997</v>
      </c>
      <c r="G11" s="11" t="s">
        <v>13</v>
      </c>
      <c r="H11" s="13">
        <v>40.598799999999997</v>
      </c>
      <c r="I11" s="13" t="s">
        <v>13</v>
      </c>
      <c r="J11" s="13">
        <v>38.159999999999997</v>
      </c>
      <c r="K11" s="14" t="s">
        <v>13</v>
      </c>
      <c r="L11" s="17" t="s">
        <v>83</v>
      </c>
      <c r="M11" s="15" t="s">
        <v>17</v>
      </c>
      <c r="N11" s="19">
        <f t="shared" si="0"/>
        <v>2.4388000000000005</v>
      </c>
      <c r="O11" s="20">
        <f t="shared" si="1"/>
        <v>6.0070741007123382E-2</v>
      </c>
      <c r="Q11" s="1">
        <v>41.045400000000001</v>
      </c>
      <c r="R11" s="26">
        <f t="shared" si="2"/>
        <v>-0.44660000000000366</v>
      </c>
      <c r="S11" s="27">
        <f t="shared" si="3"/>
        <v>-1.1000325132762636E-2</v>
      </c>
      <c r="T11" s="28" t="s">
        <v>105</v>
      </c>
    </row>
    <row r="12" spans="1:20" ht="36.9" customHeight="1" x14ac:dyDescent="0.25">
      <c r="A12" s="6">
        <v>8</v>
      </c>
      <c r="B12" s="7" t="s">
        <v>28</v>
      </c>
      <c r="C12" s="16" t="s">
        <v>79</v>
      </c>
      <c r="D12" s="6" t="s">
        <v>16</v>
      </c>
      <c r="E12" s="9">
        <v>0.13</v>
      </c>
      <c r="F12" s="10">
        <v>43.56</v>
      </c>
      <c r="G12" s="11" t="s">
        <v>13</v>
      </c>
      <c r="H12" s="13">
        <v>43.475700000000003</v>
      </c>
      <c r="I12" s="13" t="s">
        <v>13</v>
      </c>
      <c r="J12" s="13">
        <v>41.56</v>
      </c>
      <c r="K12" s="14" t="s">
        <v>13</v>
      </c>
      <c r="L12" s="25" t="s">
        <v>83</v>
      </c>
      <c r="M12" s="15" t="s">
        <v>17</v>
      </c>
      <c r="N12" s="19">
        <f t="shared" si="0"/>
        <v>1.9157000000000011</v>
      </c>
      <c r="O12" s="20">
        <f t="shared" si="1"/>
        <v>4.4063695351656232E-2</v>
      </c>
      <c r="Q12" s="1">
        <v>43.953899999999997</v>
      </c>
      <c r="R12" s="26">
        <f t="shared" si="2"/>
        <v>-0.47819999999999396</v>
      </c>
      <c r="S12" s="27">
        <f t="shared" si="3"/>
        <v>-1.0999247855698561E-2</v>
      </c>
      <c r="T12" s="28" t="s">
        <v>105</v>
      </c>
    </row>
    <row r="13" spans="1:20" ht="36.9" customHeight="1" x14ac:dyDescent="0.25">
      <c r="A13" s="6">
        <v>9</v>
      </c>
      <c r="B13" s="7" t="s">
        <v>30</v>
      </c>
      <c r="C13" s="16" t="s">
        <v>80</v>
      </c>
      <c r="D13" s="6" t="s">
        <v>16</v>
      </c>
      <c r="E13" s="9">
        <v>0.13</v>
      </c>
      <c r="F13" s="10">
        <v>42.97</v>
      </c>
      <c r="G13" s="11" t="s">
        <v>13</v>
      </c>
      <c r="H13" s="13">
        <v>44.091999999999999</v>
      </c>
      <c r="I13" s="13" t="s">
        <v>13</v>
      </c>
      <c r="J13" s="13">
        <v>41.97</v>
      </c>
      <c r="K13" s="14" t="s">
        <v>13</v>
      </c>
      <c r="L13" s="17" t="s">
        <v>83</v>
      </c>
      <c r="M13" s="15" t="s">
        <v>17</v>
      </c>
      <c r="N13" s="19">
        <f t="shared" si="0"/>
        <v>2.1219999999999999</v>
      </c>
      <c r="O13" s="20">
        <f t="shared" si="1"/>
        <v>4.8126644289213462E-2</v>
      </c>
      <c r="Q13" s="1">
        <v>44.621099999999998</v>
      </c>
      <c r="R13" s="26">
        <f t="shared" si="2"/>
        <v>-0.52909999999999968</v>
      </c>
      <c r="S13" s="27">
        <f t="shared" si="3"/>
        <v>-1.1999909280595113E-2</v>
      </c>
      <c r="T13" s="28" t="s">
        <v>105</v>
      </c>
    </row>
    <row r="14" spans="1:20" ht="36.9" customHeight="1" x14ac:dyDescent="0.25">
      <c r="A14" s="6">
        <v>10</v>
      </c>
      <c r="B14" s="7" t="s">
        <v>32</v>
      </c>
      <c r="C14" s="16" t="s">
        <v>81</v>
      </c>
      <c r="D14" s="6" t="s">
        <v>16</v>
      </c>
      <c r="E14" s="9">
        <v>0.13</v>
      </c>
      <c r="F14" s="10">
        <v>45.75</v>
      </c>
      <c r="G14" s="11" t="s">
        <v>13</v>
      </c>
      <c r="H14" s="13">
        <v>46.391100000000002</v>
      </c>
      <c r="I14" s="13" t="s">
        <v>13</v>
      </c>
      <c r="J14" s="13">
        <v>44.75</v>
      </c>
      <c r="K14" s="14" t="s">
        <v>13</v>
      </c>
      <c r="L14" s="17" t="s">
        <v>83</v>
      </c>
      <c r="M14" s="15" t="s">
        <v>17</v>
      </c>
      <c r="N14" s="19">
        <f t="shared" si="0"/>
        <v>1.6411000000000016</v>
      </c>
      <c r="O14" s="20">
        <f t="shared" si="1"/>
        <v>3.5375319835054604E-2</v>
      </c>
      <c r="Q14" s="1">
        <v>46.947800000000001</v>
      </c>
      <c r="R14" s="26">
        <f t="shared" si="2"/>
        <v>-0.55669999999999931</v>
      </c>
      <c r="S14" s="27">
        <f t="shared" si="3"/>
        <v>-1.2000146579839652E-2</v>
      </c>
      <c r="T14" s="28" t="s">
        <v>105</v>
      </c>
    </row>
    <row r="15" spans="1:20" ht="36.9" customHeight="1" x14ac:dyDescent="0.25">
      <c r="A15" s="6">
        <v>11</v>
      </c>
      <c r="B15" s="21" t="s">
        <v>82</v>
      </c>
      <c r="C15" s="8" t="s">
        <v>15</v>
      </c>
      <c r="D15" s="6" t="s">
        <v>16</v>
      </c>
      <c r="E15" s="9">
        <v>0.13</v>
      </c>
      <c r="F15" s="10">
        <v>13.11</v>
      </c>
      <c r="G15" s="11" t="s">
        <v>13</v>
      </c>
      <c r="H15" s="13">
        <v>11.897</v>
      </c>
      <c r="I15" s="13" t="s">
        <v>13</v>
      </c>
      <c r="J15" s="13">
        <v>11.2</v>
      </c>
      <c r="K15" s="14" t="s">
        <v>13</v>
      </c>
      <c r="L15" s="17" t="s">
        <v>83</v>
      </c>
      <c r="M15" s="15" t="s">
        <v>34</v>
      </c>
      <c r="N15" s="19">
        <f t="shared" si="0"/>
        <v>0.69700000000000095</v>
      </c>
      <c r="O15" s="20">
        <f t="shared" si="1"/>
        <v>5.8586198201227277E-2</v>
      </c>
      <c r="Q15" s="1">
        <v>12.027900000000001</v>
      </c>
      <c r="R15" s="26">
        <f t="shared" si="2"/>
        <v>-0.13090000000000046</v>
      </c>
      <c r="S15" s="27">
        <f t="shared" si="3"/>
        <v>-1.1002773808523195E-2</v>
      </c>
      <c r="T15" s="28" t="s">
        <v>105</v>
      </c>
    </row>
    <row r="16" spans="1:20" ht="36.9" customHeight="1" x14ac:dyDescent="0.25">
      <c r="A16" s="6">
        <v>12</v>
      </c>
      <c r="B16" s="7" t="s">
        <v>35</v>
      </c>
      <c r="C16" s="8" t="s">
        <v>19</v>
      </c>
      <c r="D16" s="6" t="s">
        <v>16</v>
      </c>
      <c r="E16" s="9">
        <v>0.13</v>
      </c>
      <c r="F16" s="10">
        <v>52</v>
      </c>
      <c r="G16" s="11" t="s">
        <v>13</v>
      </c>
      <c r="H16" s="13">
        <v>53.226100000000002</v>
      </c>
      <c r="I16" s="13" t="s">
        <v>13</v>
      </c>
      <c r="J16" s="13">
        <v>51.48</v>
      </c>
      <c r="K16" s="14" t="s">
        <v>13</v>
      </c>
      <c r="L16" s="17" t="s">
        <v>83</v>
      </c>
      <c r="M16" s="15" t="s">
        <v>34</v>
      </c>
      <c r="N16" s="19">
        <f t="shared" si="0"/>
        <v>1.7461000000000055</v>
      </c>
      <c r="O16" s="20">
        <f t="shared" si="1"/>
        <v>3.2805334225126499E-2</v>
      </c>
      <c r="Q16" s="1">
        <v>53.864899999999999</v>
      </c>
      <c r="R16" s="26">
        <f t="shared" si="2"/>
        <v>-0.63879999999999626</v>
      </c>
      <c r="S16" s="27">
        <f t="shared" si="3"/>
        <v>-1.2001630778884725E-2</v>
      </c>
      <c r="T16" s="28" t="s">
        <v>105</v>
      </c>
    </row>
    <row r="17" spans="1:20" ht="36.9" customHeight="1" x14ac:dyDescent="0.25">
      <c r="A17" s="6">
        <v>13</v>
      </c>
      <c r="B17" s="7" t="s">
        <v>36</v>
      </c>
      <c r="C17" s="8" t="s">
        <v>21</v>
      </c>
      <c r="D17" s="6" t="s">
        <v>16</v>
      </c>
      <c r="E17" s="9">
        <v>0.13</v>
      </c>
      <c r="F17" s="10">
        <v>32.5</v>
      </c>
      <c r="G17" s="11" t="s">
        <v>13</v>
      </c>
      <c r="H17" s="13">
        <v>32.984699999999997</v>
      </c>
      <c r="I17" s="13" t="s">
        <v>13</v>
      </c>
      <c r="J17" s="10">
        <v>31.69</v>
      </c>
      <c r="K17" s="14" t="s">
        <v>13</v>
      </c>
      <c r="L17" s="17" t="s">
        <v>83</v>
      </c>
      <c r="M17" s="15" t="s">
        <v>34</v>
      </c>
      <c r="N17" s="19">
        <f t="shared" si="0"/>
        <v>1.2946999999999953</v>
      </c>
      <c r="O17" s="20">
        <f t="shared" si="1"/>
        <v>3.9251531770790563E-2</v>
      </c>
      <c r="Q17" s="1">
        <v>33.281599999999997</v>
      </c>
      <c r="R17" s="26">
        <f t="shared" si="2"/>
        <v>-0.29690000000000083</v>
      </c>
      <c r="S17" s="27">
        <f t="shared" si="3"/>
        <v>-9.0011429541575604E-3</v>
      </c>
      <c r="T17" s="28" t="s">
        <v>105</v>
      </c>
    </row>
    <row r="18" spans="1:20" ht="36.9" customHeight="1" x14ac:dyDescent="0.25">
      <c r="A18" s="6">
        <v>14</v>
      </c>
      <c r="B18" s="7" t="s">
        <v>37</v>
      </c>
      <c r="C18" s="8" t="s">
        <v>23</v>
      </c>
      <c r="D18" s="6" t="s">
        <v>16</v>
      </c>
      <c r="E18" s="9">
        <v>0.13</v>
      </c>
      <c r="F18" s="10">
        <v>31.88</v>
      </c>
      <c r="G18" s="11" t="s">
        <v>13</v>
      </c>
      <c r="H18" s="13">
        <v>32.301200000000001</v>
      </c>
      <c r="I18" s="13" t="s">
        <v>13</v>
      </c>
      <c r="J18" s="10">
        <v>31.07</v>
      </c>
      <c r="K18" s="14" t="s">
        <v>13</v>
      </c>
      <c r="L18" s="17" t="s">
        <v>83</v>
      </c>
      <c r="M18" s="15" t="s">
        <v>34</v>
      </c>
      <c r="N18" s="19">
        <f t="shared" si="0"/>
        <v>1.2312000000000012</v>
      </c>
      <c r="O18" s="20">
        <f t="shared" si="1"/>
        <v>3.8116230975939011E-2</v>
      </c>
      <c r="Q18" s="1">
        <v>32.591900000000003</v>
      </c>
      <c r="R18" s="26">
        <f t="shared" si="2"/>
        <v>-0.29070000000000107</v>
      </c>
      <c r="S18" s="27">
        <f t="shared" si="3"/>
        <v>-8.9996656470967343E-3</v>
      </c>
      <c r="T18" s="28" t="s">
        <v>105</v>
      </c>
    </row>
    <row r="19" spans="1:20" ht="36.9" customHeight="1" x14ac:dyDescent="0.25">
      <c r="A19" s="6">
        <v>15</v>
      </c>
      <c r="B19" s="7" t="s">
        <v>38</v>
      </c>
      <c r="C19" s="8" t="s">
        <v>25</v>
      </c>
      <c r="D19" s="6" t="s">
        <v>16</v>
      </c>
      <c r="E19" s="9">
        <v>0.13</v>
      </c>
      <c r="F19" s="10">
        <v>50.87</v>
      </c>
      <c r="G19" s="11" t="s">
        <v>13</v>
      </c>
      <c r="H19" s="13">
        <v>51.931600000000003</v>
      </c>
      <c r="I19" s="13" t="s">
        <v>13</v>
      </c>
      <c r="J19" s="10">
        <v>49.87</v>
      </c>
      <c r="K19" s="14" t="s">
        <v>13</v>
      </c>
      <c r="L19" s="17" t="s">
        <v>83</v>
      </c>
      <c r="M19" s="15" t="s">
        <v>34</v>
      </c>
      <c r="N19" s="19">
        <f t="shared" si="0"/>
        <v>2.0616000000000057</v>
      </c>
      <c r="O19" s="20">
        <f t="shared" si="1"/>
        <v>3.9698372474562801E-2</v>
      </c>
      <c r="Q19" s="1">
        <v>59.445599999999999</v>
      </c>
      <c r="R19" s="26">
        <f t="shared" si="2"/>
        <v>-7.5139999999999958</v>
      </c>
      <c r="S19" s="27">
        <f t="shared" si="3"/>
        <v>-0.14469032342542876</v>
      </c>
      <c r="T19" s="28" t="s">
        <v>105</v>
      </c>
    </row>
    <row r="20" spans="1:20" ht="36.9" customHeight="1" x14ac:dyDescent="0.25">
      <c r="A20" s="6">
        <v>16</v>
      </c>
      <c r="B20" s="7" t="s">
        <v>39</v>
      </c>
      <c r="C20" s="8" t="s">
        <v>27</v>
      </c>
      <c r="D20" s="6" t="s">
        <v>16</v>
      </c>
      <c r="E20" s="9">
        <v>0.13</v>
      </c>
      <c r="F20" s="10">
        <v>50.29</v>
      </c>
      <c r="G20" s="11" t="s">
        <v>13</v>
      </c>
      <c r="H20" s="13">
        <v>51.480800000000002</v>
      </c>
      <c r="I20" s="13" t="s">
        <v>13</v>
      </c>
      <c r="J20" s="10">
        <v>49.29</v>
      </c>
      <c r="K20" s="14" t="s">
        <v>13</v>
      </c>
      <c r="L20" s="17" t="s">
        <v>83</v>
      </c>
      <c r="M20" s="15" t="s">
        <v>34</v>
      </c>
      <c r="N20" s="19">
        <f t="shared" si="0"/>
        <v>2.190800000000003</v>
      </c>
      <c r="O20" s="20">
        <f t="shared" si="1"/>
        <v>4.2555671240540216E-2</v>
      </c>
      <c r="Q20" s="1">
        <v>52.0471</v>
      </c>
      <c r="R20" s="26">
        <f t="shared" si="2"/>
        <v>-0.56629999999999825</v>
      </c>
      <c r="S20" s="27">
        <f t="shared" si="3"/>
        <v>-1.1000217556836689E-2</v>
      </c>
      <c r="T20" s="28" t="s">
        <v>105</v>
      </c>
    </row>
    <row r="21" spans="1:20" ht="36.9" customHeight="1" x14ac:dyDescent="0.25">
      <c r="A21" s="6">
        <v>17</v>
      </c>
      <c r="B21" s="7" t="s">
        <v>40</v>
      </c>
      <c r="C21" s="8" t="s">
        <v>29</v>
      </c>
      <c r="D21" s="6" t="s">
        <v>16</v>
      </c>
      <c r="E21" s="9">
        <v>0.13</v>
      </c>
      <c r="F21" s="10">
        <v>53.2</v>
      </c>
      <c r="G21" s="11" t="s">
        <v>13</v>
      </c>
      <c r="H21" s="13">
        <v>54.847900000000003</v>
      </c>
      <c r="I21" s="13" t="s">
        <v>13</v>
      </c>
      <c r="J21" s="10">
        <v>52.18</v>
      </c>
      <c r="K21" s="14" t="s">
        <v>13</v>
      </c>
      <c r="L21" s="17" t="s">
        <v>83</v>
      </c>
      <c r="M21" s="15" t="s">
        <v>34</v>
      </c>
      <c r="N21" s="19">
        <f t="shared" si="0"/>
        <v>2.667900000000003</v>
      </c>
      <c r="O21" s="20">
        <f t="shared" si="1"/>
        <v>4.8641789384826092E-2</v>
      </c>
      <c r="Q21" s="1">
        <v>55.4512</v>
      </c>
      <c r="R21" s="26">
        <f t="shared" si="2"/>
        <v>-0.60329999999999728</v>
      </c>
      <c r="S21" s="27">
        <f t="shared" si="3"/>
        <v>-1.0999509552781369E-2</v>
      </c>
      <c r="T21" s="28" t="s">
        <v>105</v>
      </c>
    </row>
    <row r="22" spans="1:20" s="3" customFormat="1" ht="58.5" customHeight="1" x14ac:dyDescent="0.25">
      <c r="A22" s="6">
        <v>18</v>
      </c>
      <c r="B22" s="7" t="s">
        <v>41</v>
      </c>
      <c r="C22" s="8" t="s">
        <v>31</v>
      </c>
      <c r="D22" s="6" t="s">
        <v>16</v>
      </c>
      <c r="E22" s="9">
        <v>0.13</v>
      </c>
      <c r="F22" s="10">
        <v>58</v>
      </c>
      <c r="G22" s="11" t="s">
        <v>13</v>
      </c>
      <c r="H22" s="13">
        <v>59.231900000000003</v>
      </c>
      <c r="I22" s="13" t="s">
        <v>13</v>
      </c>
      <c r="J22" s="10">
        <v>56.59</v>
      </c>
      <c r="K22" s="14" t="s">
        <v>13</v>
      </c>
      <c r="L22" s="17" t="s">
        <v>83</v>
      </c>
      <c r="M22" s="15" t="s">
        <v>34</v>
      </c>
      <c r="N22" s="19">
        <f t="shared" si="0"/>
        <v>2.6418999999999997</v>
      </c>
      <c r="O22" s="20">
        <f t="shared" si="1"/>
        <v>4.4602654988274891E-2</v>
      </c>
      <c r="Q22" s="3">
        <v>59.942700000000002</v>
      </c>
      <c r="R22" s="26">
        <f t="shared" si="2"/>
        <v>-0.71079999999999899</v>
      </c>
      <c r="S22" s="27">
        <f t="shared" si="3"/>
        <v>-1.2000290384066676E-2</v>
      </c>
      <c r="T22" s="28" t="s">
        <v>105</v>
      </c>
    </row>
    <row r="23" spans="1:20" s="3" customFormat="1" ht="36.9" customHeight="1" x14ac:dyDescent="0.25">
      <c r="A23" s="6">
        <v>19</v>
      </c>
      <c r="B23" s="7" t="s">
        <v>42</v>
      </c>
      <c r="C23" s="8" t="s">
        <v>33</v>
      </c>
      <c r="D23" s="6" t="s">
        <v>16</v>
      </c>
      <c r="E23" s="9">
        <v>0.13</v>
      </c>
      <c r="F23" s="10">
        <v>62.3</v>
      </c>
      <c r="G23" s="11" t="s">
        <v>13</v>
      </c>
      <c r="H23" s="13">
        <v>64.130799999999994</v>
      </c>
      <c r="I23" s="13" t="s">
        <v>13</v>
      </c>
      <c r="J23" s="10">
        <v>61.13</v>
      </c>
      <c r="K23" s="14" t="s">
        <v>13</v>
      </c>
      <c r="L23" s="17" t="s">
        <v>83</v>
      </c>
      <c r="M23" s="15" t="s">
        <v>34</v>
      </c>
      <c r="N23" s="19">
        <f t="shared" si="0"/>
        <v>3.000799999999991</v>
      </c>
      <c r="O23" s="20">
        <f t="shared" si="1"/>
        <v>4.6791869117490989E-2</v>
      </c>
      <c r="Q23" s="3">
        <v>64.900300000000001</v>
      </c>
      <c r="R23" s="26">
        <f t="shared" si="2"/>
        <v>-0.76950000000000784</v>
      </c>
      <c r="S23" s="27">
        <f t="shared" si="3"/>
        <v>-1.1998914718045119E-2</v>
      </c>
      <c r="T23" s="28" t="s">
        <v>105</v>
      </c>
    </row>
    <row r="24" spans="1:20" s="3" customFormat="1" ht="36.9" customHeight="1" x14ac:dyDescent="0.25">
      <c r="A24" s="6">
        <v>20</v>
      </c>
      <c r="B24" s="7" t="s">
        <v>43</v>
      </c>
      <c r="C24" s="8" t="s">
        <v>15</v>
      </c>
      <c r="D24" s="6" t="s">
        <v>16</v>
      </c>
      <c r="E24" s="9">
        <v>0.13</v>
      </c>
      <c r="F24" s="10">
        <v>9.2200000000000006</v>
      </c>
      <c r="G24" s="11" t="s">
        <v>13</v>
      </c>
      <c r="H24" s="13">
        <v>7.3059000000000003</v>
      </c>
      <c r="I24" s="13" t="s">
        <v>13</v>
      </c>
      <c r="J24" s="10">
        <v>7.1</v>
      </c>
      <c r="K24" s="14" t="s">
        <v>13</v>
      </c>
      <c r="L24" s="17" t="s">
        <v>83</v>
      </c>
      <c r="M24" s="15" t="s">
        <v>44</v>
      </c>
      <c r="N24" s="19">
        <f t="shared" si="0"/>
        <v>0.20590000000000064</v>
      </c>
      <c r="O24" s="20">
        <f t="shared" si="1"/>
        <v>2.8182701652089494E-2</v>
      </c>
      <c r="Q24" s="3">
        <v>7.3861999999999997</v>
      </c>
      <c r="R24" s="26">
        <f t="shared" si="2"/>
        <v>-8.0299999999999372E-2</v>
      </c>
      <c r="S24" s="27">
        <f t="shared" si="3"/>
        <v>-1.0991116768638958E-2</v>
      </c>
      <c r="T24" s="28" t="s">
        <v>105</v>
      </c>
    </row>
    <row r="25" spans="1:20" s="3" customFormat="1" ht="36.9" customHeight="1" x14ac:dyDescent="0.25">
      <c r="A25" s="6">
        <v>21</v>
      </c>
      <c r="B25" s="7" t="s">
        <v>45</v>
      </c>
      <c r="C25" s="8" t="s">
        <v>19</v>
      </c>
      <c r="D25" s="6" t="s">
        <v>16</v>
      </c>
      <c r="E25" s="9">
        <v>0.13</v>
      </c>
      <c r="F25" s="10">
        <v>33.799999999999997</v>
      </c>
      <c r="G25" s="11" t="s">
        <v>13</v>
      </c>
      <c r="H25" s="13">
        <v>34.475200000000001</v>
      </c>
      <c r="I25" s="13" t="s">
        <v>13</v>
      </c>
      <c r="J25" s="10">
        <v>33.229999999999997</v>
      </c>
      <c r="K25" s="14" t="s">
        <v>13</v>
      </c>
      <c r="L25" s="17" t="s">
        <v>83</v>
      </c>
      <c r="M25" s="15" t="s">
        <v>44</v>
      </c>
      <c r="N25" s="19">
        <f t="shared" si="0"/>
        <v>1.2452000000000041</v>
      </c>
      <c r="O25" s="20">
        <f t="shared" si="1"/>
        <v>3.6118717222815358E-2</v>
      </c>
      <c r="Q25" s="3">
        <v>34.8889</v>
      </c>
      <c r="R25" s="26">
        <f t="shared" si="2"/>
        <v>-0.41369999999999862</v>
      </c>
      <c r="S25" s="27">
        <f t="shared" si="3"/>
        <v>-1.1999930384740294E-2</v>
      </c>
      <c r="T25" s="28" t="s">
        <v>105</v>
      </c>
    </row>
    <row r="26" spans="1:20" s="3" customFormat="1" ht="36.9" customHeight="1" x14ac:dyDescent="0.25">
      <c r="A26" s="6">
        <v>22</v>
      </c>
      <c r="B26" s="7" t="s">
        <v>46</v>
      </c>
      <c r="C26" s="8" t="s">
        <v>91</v>
      </c>
      <c r="D26" s="6" t="s">
        <v>16</v>
      </c>
      <c r="E26" s="9">
        <v>0.13</v>
      </c>
      <c r="F26" s="10">
        <v>31.5</v>
      </c>
      <c r="G26" s="11" t="s">
        <v>13</v>
      </c>
      <c r="H26" s="13">
        <v>32.073999999999998</v>
      </c>
      <c r="I26" s="13" t="s">
        <v>13</v>
      </c>
      <c r="J26" s="10">
        <v>30.7</v>
      </c>
      <c r="K26" s="14" t="s">
        <v>13</v>
      </c>
      <c r="L26" s="17" t="s">
        <v>83</v>
      </c>
      <c r="M26" s="15" t="s">
        <v>44</v>
      </c>
      <c r="N26" s="19">
        <f t="shared" si="0"/>
        <v>1.3739999999999988</v>
      </c>
      <c r="O26" s="20">
        <f t="shared" si="1"/>
        <v>4.2838436116480604E-2</v>
      </c>
      <c r="Q26" s="3">
        <v>32.4589</v>
      </c>
      <c r="R26" s="26">
        <f t="shared" si="2"/>
        <v>-0.3849000000000018</v>
      </c>
      <c r="S26" s="27">
        <f t="shared" si="3"/>
        <v>-1.2000374134813301E-2</v>
      </c>
      <c r="T26" s="28" t="s">
        <v>105</v>
      </c>
    </row>
    <row r="27" spans="1:20" ht="36.9" customHeight="1" x14ac:dyDescent="0.25">
      <c r="A27" s="6">
        <v>23</v>
      </c>
      <c r="B27" s="7" t="s">
        <v>48</v>
      </c>
      <c r="C27" s="8" t="s">
        <v>21</v>
      </c>
      <c r="D27" s="6" t="s">
        <v>16</v>
      </c>
      <c r="E27" s="9">
        <v>0.13</v>
      </c>
      <c r="F27" s="10">
        <v>23.07</v>
      </c>
      <c r="G27" s="11" t="s">
        <v>13</v>
      </c>
      <c r="H27" s="13">
        <v>22.493600000000001</v>
      </c>
      <c r="I27" s="13" t="s">
        <v>13</v>
      </c>
      <c r="J27" s="10">
        <v>21.24</v>
      </c>
      <c r="K27" s="14" t="s">
        <v>13</v>
      </c>
      <c r="L27" s="17" t="s">
        <v>83</v>
      </c>
      <c r="M27" s="15" t="s">
        <v>44</v>
      </c>
      <c r="N27" s="19">
        <f t="shared" si="0"/>
        <v>1.2536000000000023</v>
      </c>
      <c r="O27" s="20">
        <f t="shared" si="1"/>
        <v>5.5731408044955105E-2</v>
      </c>
      <c r="Q27" s="1">
        <v>22.696000000000002</v>
      </c>
      <c r="R27" s="26">
        <f t="shared" si="2"/>
        <v>-0.2024000000000008</v>
      </c>
      <c r="S27" s="27">
        <f t="shared" si="3"/>
        <v>-8.9981150193833258E-3</v>
      </c>
      <c r="T27" s="28" t="s">
        <v>105</v>
      </c>
    </row>
    <row r="28" spans="1:20" ht="36.9" customHeight="1" x14ac:dyDescent="0.25">
      <c r="A28" s="6">
        <v>24</v>
      </c>
      <c r="B28" s="7" t="s">
        <v>52</v>
      </c>
      <c r="C28" s="8" t="s">
        <v>23</v>
      </c>
      <c r="D28" s="6" t="s">
        <v>16</v>
      </c>
      <c r="E28" s="9">
        <v>0.13</v>
      </c>
      <c r="F28" s="10">
        <v>22.76</v>
      </c>
      <c r="G28" s="11" t="s">
        <v>13</v>
      </c>
      <c r="H28" s="13">
        <v>21.960699999999999</v>
      </c>
      <c r="I28" s="13" t="s">
        <v>13</v>
      </c>
      <c r="J28" s="10">
        <v>20.76</v>
      </c>
      <c r="K28" s="14" t="s">
        <v>13</v>
      </c>
      <c r="L28" s="17" t="s">
        <v>83</v>
      </c>
      <c r="M28" s="15" t="s">
        <v>44</v>
      </c>
      <c r="N28" s="19">
        <f t="shared" si="0"/>
        <v>1.2006999999999977</v>
      </c>
      <c r="O28" s="20">
        <f t="shared" si="1"/>
        <v>5.4674942055581002E-2</v>
      </c>
      <c r="Q28" s="1">
        <v>22.1584</v>
      </c>
      <c r="R28" s="26">
        <f t="shared" si="2"/>
        <v>-0.1977000000000011</v>
      </c>
      <c r="S28" s="27">
        <f t="shared" si="3"/>
        <v>-9.0024452772453113E-3</v>
      </c>
      <c r="T28" s="28" t="s">
        <v>105</v>
      </c>
    </row>
    <row r="29" spans="1:20" ht="36.9" customHeight="1" x14ac:dyDescent="0.25">
      <c r="A29" s="6">
        <v>25</v>
      </c>
      <c r="B29" s="7" t="s">
        <v>53</v>
      </c>
      <c r="C29" s="8" t="s">
        <v>25</v>
      </c>
      <c r="D29" s="6" t="s">
        <v>16</v>
      </c>
      <c r="E29" s="9">
        <v>0.13</v>
      </c>
      <c r="F29" s="10">
        <v>36.799999999999997</v>
      </c>
      <c r="G29" s="11" t="s">
        <v>13</v>
      </c>
      <c r="H29" s="13">
        <v>36.2239</v>
      </c>
      <c r="I29" s="13" t="s">
        <v>13</v>
      </c>
      <c r="J29" s="10">
        <v>35.6</v>
      </c>
      <c r="K29" s="14" t="s">
        <v>13</v>
      </c>
      <c r="L29" s="17" t="s">
        <v>83</v>
      </c>
      <c r="M29" s="15" t="s">
        <v>44</v>
      </c>
      <c r="N29" s="19">
        <f t="shared" si="0"/>
        <v>0.62389999999999901</v>
      </c>
      <c r="O29" s="20">
        <f t="shared" si="1"/>
        <v>1.7223435356215067E-2</v>
      </c>
      <c r="Q29" s="1">
        <v>36.694800000000001</v>
      </c>
      <c r="R29" s="26">
        <f t="shared" si="2"/>
        <v>-0.47090000000000032</v>
      </c>
      <c r="S29" s="27">
        <f t="shared" si="3"/>
        <v>-1.2999704614908949E-2</v>
      </c>
      <c r="T29" s="28" t="s">
        <v>105</v>
      </c>
    </row>
    <row r="30" spans="1:20" ht="36.9" customHeight="1" x14ac:dyDescent="0.25">
      <c r="A30" s="22">
        <v>26</v>
      </c>
      <c r="B30" s="7" t="s">
        <v>54</v>
      </c>
      <c r="C30" s="8" t="s">
        <v>92</v>
      </c>
      <c r="D30" s="6" t="s">
        <v>16</v>
      </c>
      <c r="E30" s="9">
        <v>0.13</v>
      </c>
      <c r="F30" s="10">
        <v>33.5</v>
      </c>
      <c r="G30" s="11" t="s">
        <v>13</v>
      </c>
      <c r="H30" s="13">
        <v>33.822699999999998</v>
      </c>
      <c r="I30" s="13" t="s">
        <v>13</v>
      </c>
      <c r="J30" s="10">
        <v>33</v>
      </c>
      <c r="K30" s="14" t="s">
        <v>13</v>
      </c>
      <c r="L30" s="17" t="s">
        <v>83</v>
      </c>
      <c r="M30" s="15" t="s">
        <v>44</v>
      </c>
      <c r="N30" s="19">
        <f t="shared" si="0"/>
        <v>0.82269999999999754</v>
      </c>
      <c r="O30" s="20">
        <f t="shared" si="1"/>
        <v>2.4323900812176367E-2</v>
      </c>
      <c r="Q30" s="1">
        <v>34.2624</v>
      </c>
      <c r="R30" s="26">
        <f t="shared" si="2"/>
        <v>-0.43970000000000198</v>
      </c>
      <c r="S30" s="27">
        <f t="shared" si="3"/>
        <v>-1.3000144873117818E-2</v>
      </c>
      <c r="T30" s="28" t="s">
        <v>105</v>
      </c>
    </row>
    <row r="31" spans="1:20" ht="36.9" customHeight="1" x14ac:dyDescent="0.25">
      <c r="A31" s="6">
        <v>27</v>
      </c>
      <c r="B31" s="7" t="s">
        <v>56</v>
      </c>
      <c r="C31" s="8" t="s">
        <v>27</v>
      </c>
      <c r="D31" s="6" t="s">
        <v>16</v>
      </c>
      <c r="E31" s="9">
        <v>0.13</v>
      </c>
      <c r="F31" s="10">
        <v>36.340000000000003</v>
      </c>
      <c r="G31" s="11" t="s">
        <v>13</v>
      </c>
      <c r="H31" s="13">
        <v>36.195500000000003</v>
      </c>
      <c r="I31" s="13" t="s">
        <v>13</v>
      </c>
      <c r="J31" s="10">
        <v>35.1</v>
      </c>
      <c r="K31" s="14" t="s">
        <v>13</v>
      </c>
      <c r="L31" s="17" t="s">
        <v>83</v>
      </c>
      <c r="M31" s="15" t="s">
        <v>44</v>
      </c>
      <c r="N31" s="19">
        <f t="shared" si="0"/>
        <v>1.0955000000000013</v>
      </c>
      <c r="O31" s="20">
        <f t="shared" si="1"/>
        <v>3.0266193311323263E-2</v>
      </c>
      <c r="Q31" s="1">
        <v>36.593699999999998</v>
      </c>
      <c r="R31" s="26">
        <f t="shared" si="2"/>
        <v>-0.39819999999999567</v>
      </c>
      <c r="S31" s="27">
        <f t="shared" si="3"/>
        <v>-1.1001367573317005E-2</v>
      </c>
      <c r="T31" s="28" t="s">
        <v>105</v>
      </c>
    </row>
    <row r="32" spans="1:20" ht="36.9" customHeight="1" x14ac:dyDescent="0.25">
      <c r="A32" s="6">
        <v>28</v>
      </c>
      <c r="B32" s="7" t="s">
        <v>57</v>
      </c>
      <c r="C32" s="8" t="s">
        <v>29</v>
      </c>
      <c r="D32" s="6" t="s">
        <v>16</v>
      </c>
      <c r="E32" s="9">
        <v>0.13</v>
      </c>
      <c r="F32" s="10">
        <v>39.17</v>
      </c>
      <c r="G32" s="11" t="s">
        <v>13</v>
      </c>
      <c r="H32" s="13">
        <v>39.353900000000003</v>
      </c>
      <c r="I32" s="13" t="s">
        <v>13</v>
      </c>
      <c r="J32" s="10">
        <v>38.299999999999997</v>
      </c>
      <c r="K32" s="14" t="s">
        <v>13</v>
      </c>
      <c r="L32" s="17" t="s">
        <v>83</v>
      </c>
      <c r="M32" s="15" t="s">
        <v>44</v>
      </c>
      <c r="N32" s="19">
        <f t="shared" si="0"/>
        <v>1.0539000000000058</v>
      </c>
      <c r="O32" s="20">
        <f t="shared" si="1"/>
        <v>2.6780064999911209E-2</v>
      </c>
      <c r="Q32" s="1">
        <v>39.786799999999999</v>
      </c>
      <c r="R32" s="26">
        <f t="shared" si="2"/>
        <v>-0.43289999999999651</v>
      </c>
      <c r="S32" s="27">
        <f t="shared" si="3"/>
        <v>-1.1000180414139298E-2</v>
      </c>
      <c r="T32" s="28" t="s">
        <v>105</v>
      </c>
    </row>
    <row r="33" spans="1:20" ht="36.9" customHeight="1" x14ac:dyDescent="0.25">
      <c r="A33" s="6">
        <v>29</v>
      </c>
      <c r="B33" s="7" t="s">
        <v>58</v>
      </c>
      <c r="C33" s="8" t="s">
        <v>31</v>
      </c>
      <c r="D33" s="6" t="s">
        <v>16</v>
      </c>
      <c r="E33" s="9">
        <v>0.13</v>
      </c>
      <c r="F33" s="10">
        <v>40.9</v>
      </c>
      <c r="G33" s="11" t="s">
        <v>13</v>
      </c>
      <c r="H33" s="13">
        <v>38.922699999999999</v>
      </c>
      <c r="I33" s="13" t="s">
        <v>13</v>
      </c>
      <c r="J33" s="10">
        <v>37.9</v>
      </c>
      <c r="K33" s="14" t="s">
        <v>13</v>
      </c>
      <c r="L33" s="17" t="s">
        <v>83</v>
      </c>
      <c r="M33" s="15" t="s">
        <v>44</v>
      </c>
      <c r="N33" s="19">
        <f t="shared" si="0"/>
        <v>1.0227000000000004</v>
      </c>
      <c r="O33" s="20">
        <f t="shared" si="1"/>
        <v>2.6275155628977444E-2</v>
      </c>
      <c r="Q33" s="1">
        <v>39.389800000000001</v>
      </c>
      <c r="R33" s="26">
        <f t="shared" si="2"/>
        <v>-0.46710000000000207</v>
      </c>
      <c r="S33" s="27">
        <f t="shared" si="3"/>
        <v>-1.2000709097775902E-2</v>
      </c>
      <c r="T33" s="28" t="s">
        <v>105</v>
      </c>
    </row>
    <row r="34" spans="1:20" ht="36.9" customHeight="1" x14ac:dyDescent="0.25">
      <c r="A34" s="6">
        <v>30</v>
      </c>
      <c r="B34" s="7" t="s">
        <v>59</v>
      </c>
      <c r="C34" s="8" t="s">
        <v>33</v>
      </c>
      <c r="D34" s="6" t="s">
        <v>16</v>
      </c>
      <c r="E34" s="9">
        <v>0.13</v>
      </c>
      <c r="F34" s="10">
        <v>40.32</v>
      </c>
      <c r="G34" s="11" t="s">
        <v>13</v>
      </c>
      <c r="H34" s="13">
        <v>41.499200000000002</v>
      </c>
      <c r="I34" s="13" t="s">
        <v>13</v>
      </c>
      <c r="J34" s="10">
        <v>39.32</v>
      </c>
      <c r="K34" s="14" t="s">
        <v>13</v>
      </c>
      <c r="L34" s="17" t="s">
        <v>83</v>
      </c>
      <c r="M34" s="15" t="s">
        <v>44</v>
      </c>
      <c r="N34" s="19">
        <f t="shared" si="0"/>
        <v>2.1792000000000016</v>
      </c>
      <c r="O34" s="20">
        <f t="shared" si="1"/>
        <v>5.2511855650229436E-2</v>
      </c>
      <c r="Q34" s="1">
        <v>41.997100000000003</v>
      </c>
      <c r="R34" s="26">
        <f t="shared" si="2"/>
        <v>-0.49790000000000134</v>
      </c>
      <c r="S34" s="27">
        <f t="shared" si="3"/>
        <v>-1.1997821644754629E-2</v>
      </c>
      <c r="T34" s="28" t="s">
        <v>105</v>
      </c>
    </row>
    <row r="35" spans="1:20" ht="36.9" customHeight="1" x14ac:dyDescent="0.25">
      <c r="A35" s="6">
        <v>31</v>
      </c>
      <c r="B35" s="7" t="s">
        <v>60</v>
      </c>
      <c r="C35" s="8" t="s">
        <v>15</v>
      </c>
      <c r="D35" s="6" t="s">
        <v>16</v>
      </c>
      <c r="E35" s="9">
        <v>0.13</v>
      </c>
      <c r="F35" s="10">
        <v>13.11</v>
      </c>
      <c r="G35" s="11" t="s">
        <v>13</v>
      </c>
      <c r="H35" s="13">
        <v>11.708500000000001</v>
      </c>
      <c r="I35" s="13" t="s">
        <v>13</v>
      </c>
      <c r="J35" s="10">
        <v>11.04</v>
      </c>
      <c r="K35" s="14" t="s">
        <v>13</v>
      </c>
      <c r="L35" s="17" t="s">
        <v>83</v>
      </c>
      <c r="M35" s="15" t="s">
        <v>61</v>
      </c>
      <c r="N35" s="19">
        <f t="shared" si="0"/>
        <v>0.66850000000000165</v>
      </c>
      <c r="O35" s="20">
        <f t="shared" si="1"/>
        <v>5.7095272665157931E-2</v>
      </c>
      <c r="Q35" s="1">
        <v>11.837300000000001</v>
      </c>
      <c r="R35" s="26">
        <f t="shared" si="2"/>
        <v>-0.12880000000000003</v>
      </c>
      <c r="S35" s="27">
        <f t="shared" si="3"/>
        <v>-1.1000555152239827E-2</v>
      </c>
      <c r="T35" s="28" t="s">
        <v>105</v>
      </c>
    </row>
    <row r="36" spans="1:20" ht="36.9" customHeight="1" x14ac:dyDescent="0.25">
      <c r="A36" s="6">
        <v>32</v>
      </c>
      <c r="B36" s="7" t="s">
        <v>62</v>
      </c>
      <c r="C36" s="8" t="s">
        <v>19</v>
      </c>
      <c r="D36" s="6" t="s">
        <v>16</v>
      </c>
      <c r="E36" s="9">
        <v>0.13</v>
      </c>
      <c r="F36" s="10">
        <v>53.11</v>
      </c>
      <c r="G36" s="11" t="s">
        <v>13</v>
      </c>
      <c r="H36" s="13">
        <v>55.282400000000003</v>
      </c>
      <c r="I36" s="13" t="s">
        <v>13</v>
      </c>
      <c r="J36" s="10">
        <v>52.11</v>
      </c>
      <c r="K36" s="14" t="s">
        <v>13</v>
      </c>
      <c r="L36" s="17" t="s">
        <v>83</v>
      </c>
      <c r="M36" s="15" t="s">
        <v>61</v>
      </c>
      <c r="N36" s="19">
        <f t="shared" si="0"/>
        <v>3.1724000000000032</v>
      </c>
      <c r="O36" s="20">
        <f t="shared" si="1"/>
        <v>5.7385352300189631E-2</v>
      </c>
      <c r="Q36" s="1">
        <v>55.945799999999998</v>
      </c>
      <c r="R36" s="26">
        <f t="shared" si="2"/>
        <v>-0.66339999999999577</v>
      </c>
      <c r="S36" s="27">
        <f t="shared" si="3"/>
        <v>-1.2000202596124549E-2</v>
      </c>
      <c r="T36" s="28" t="s">
        <v>105</v>
      </c>
    </row>
    <row r="37" spans="1:20" ht="36.9" customHeight="1" x14ac:dyDescent="0.25">
      <c r="A37" s="6">
        <v>33</v>
      </c>
      <c r="B37" s="7" t="s">
        <v>63</v>
      </c>
      <c r="C37" s="8" t="s">
        <v>47</v>
      </c>
      <c r="D37" s="6" t="s">
        <v>16</v>
      </c>
      <c r="E37" s="9">
        <v>0.13</v>
      </c>
      <c r="F37" s="10">
        <v>52.06</v>
      </c>
      <c r="G37" s="11" t="s">
        <v>13</v>
      </c>
      <c r="H37" s="13">
        <v>52.8322</v>
      </c>
      <c r="I37" s="13" t="s">
        <v>13</v>
      </c>
      <c r="J37" s="10">
        <v>51.06</v>
      </c>
      <c r="K37" s="14" t="s">
        <v>13</v>
      </c>
      <c r="L37" s="17" t="s">
        <v>83</v>
      </c>
      <c r="M37" s="15" t="s">
        <v>61</v>
      </c>
      <c r="N37" s="19">
        <f t="shared" si="0"/>
        <v>1.772199999999998</v>
      </c>
      <c r="O37" s="20">
        <f t="shared" si="1"/>
        <v>3.3543937220104368E-2</v>
      </c>
      <c r="Q37" s="1">
        <v>53.466200000000001</v>
      </c>
      <c r="R37" s="26">
        <f t="shared" si="2"/>
        <v>-0.63400000000000034</v>
      </c>
      <c r="S37" s="27">
        <f t="shared" si="3"/>
        <v>-1.2000257418771134E-2</v>
      </c>
      <c r="T37" s="28" t="s">
        <v>105</v>
      </c>
    </row>
    <row r="38" spans="1:20" ht="36.9" customHeight="1" x14ac:dyDescent="0.25">
      <c r="A38" s="6">
        <v>34</v>
      </c>
      <c r="B38" s="7" t="s">
        <v>64</v>
      </c>
      <c r="C38" s="8" t="s">
        <v>21</v>
      </c>
      <c r="D38" s="6" t="s">
        <v>16</v>
      </c>
      <c r="E38" s="9">
        <v>0.13</v>
      </c>
      <c r="F38" s="10">
        <v>34</v>
      </c>
      <c r="G38" s="11" t="s">
        <v>13</v>
      </c>
      <c r="H38" s="13">
        <v>34.529800000000002</v>
      </c>
      <c r="I38" s="13" t="s">
        <v>13</v>
      </c>
      <c r="J38" s="10">
        <v>33.14</v>
      </c>
      <c r="K38" s="14" t="s">
        <v>13</v>
      </c>
      <c r="L38" s="17" t="s">
        <v>83</v>
      </c>
      <c r="M38" s="15" t="s">
        <v>61</v>
      </c>
      <c r="N38" s="19">
        <f t="shared" si="0"/>
        <v>1.389800000000001</v>
      </c>
      <c r="O38" s="20">
        <f t="shared" si="1"/>
        <v>4.0249291915968266E-2</v>
      </c>
      <c r="Q38" s="1">
        <v>34.840499999999999</v>
      </c>
      <c r="R38" s="26">
        <f t="shared" si="2"/>
        <v>-0.31069999999999709</v>
      </c>
      <c r="S38" s="27">
        <f t="shared" si="3"/>
        <v>-8.9980248944389208E-3</v>
      </c>
      <c r="T38" s="28" t="s">
        <v>105</v>
      </c>
    </row>
    <row r="39" spans="1:20" ht="36.9" customHeight="1" x14ac:dyDescent="0.25">
      <c r="A39" s="6">
        <v>35</v>
      </c>
      <c r="B39" s="7" t="s">
        <v>65</v>
      </c>
      <c r="C39" s="8" t="s">
        <v>23</v>
      </c>
      <c r="D39" s="6" t="s">
        <v>16</v>
      </c>
      <c r="E39" s="9">
        <v>0.13</v>
      </c>
      <c r="F39" s="10">
        <v>33.700000000000003</v>
      </c>
      <c r="G39" s="11" t="s">
        <v>13</v>
      </c>
      <c r="H39" s="13">
        <v>33.764200000000002</v>
      </c>
      <c r="I39" s="13" t="s">
        <v>13</v>
      </c>
      <c r="J39" s="10">
        <v>32.700000000000003</v>
      </c>
      <c r="K39" s="14" t="s">
        <v>13</v>
      </c>
      <c r="L39" s="17" t="s">
        <v>83</v>
      </c>
      <c r="M39" s="15" t="s">
        <v>61</v>
      </c>
      <c r="N39" s="19">
        <f t="shared" si="0"/>
        <v>1.0641999999999996</v>
      </c>
      <c r="O39" s="20">
        <f t="shared" si="1"/>
        <v>3.1518590696655024E-2</v>
      </c>
      <c r="Q39" s="1">
        <v>34.067999999999998</v>
      </c>
      <c r="R39" s="26">
        <f t="shared" si="2"/>
        <v>-0.30379999999999541</v>
      </c>
      <c r="S39" s="27">
        <f t="shared" si="3"/>
        <v>-8.9976957842921017E-3</v>
      </c>
      <c r="T39" s="28" t="s">
        <v>105</v>
      </c>
    </row>
    <row r="40" spans="1:20" ht="36.9" customHeight="1" x14ac:dyDescent="0.25">
      <c r="A40" s="6">
        <v>36</v>
      </c>
      <c r="B40" s="7" t="s">
        <v>66</v>
      </c>
      <c r="C40" s="8" t="s">
        <v>25</v>
      </c>
      <c r="D40" s="6" t="s">
        <v>16</v>
      </c>
      <c r="E40" s="9">
        <v>0.13</v>
      </c>
      <c r="F40" s="10">
        <v>49.2</v>
      </c>
      <c r="G40" s="11" t="s">
        <v>13</v>
      </c>
      <c r="H40" s="13">
        <v>50.936399999999999</v>
      </c>
      <c r="I40" s="13" t="s">
        <v>13</v>
      </c>
      <c r="J40" s="10">
        <v>47.86</v>
      </c>
      <c r="K40" s="14" t="s">
        <v>13</v>
      </c>
      <c r="L40" s="17" t="s">
        <v>83</v>
      </c>
      <c r="M40" s="15" t="s">
        <v>61</v>
      </c>
      <c r="N40" s="19">
        <f t="shared" si="0"/>
        <v>3.0763999999999996</v>
      </c>
      <c r="O40" s="20">
        <f t="shared" si="1"/>
        <v>6.0396887098420768E-2</v>
      </c>
      <c r="Q40" s="1">
        <v>51.598500000000001</v>
      </c>
      <c r="R40" s="26">
        <f t="shared" si="2"/>
        <v>-0.66210000000000235</v>
      </c>
      <c r="S40" s="27">
        <f t="shared" si="3"/>
        <v>-1.2998562913751312E-2</v>
      </c>
      <c r="T40" s="28" t="s">
        <v>105</v>
      </c>
    </row>
    <row r="41" spans="1:20" ht="36.9" customHeight="1" x14ac:dyDescent="0.25">
      <c r="A41" s="6">
        <v>37</v>
      </c>
      <c r="B41" s="7" t="s">
        <v>67</v>
      </c>
      <c r="C41" s="8" t="s">
        <v>55</v>
      </c>
      <c r="D41" s="6" t="s">
        <v>16</v>
      </c>
      <c r="E41" s="9">
        <v>0.13</v>
      </c>
      <c r="F41" s="10">
        <v>48.2</v>
      </c>
      <c r="G41" s="11" t="s">
        <v>13</v>
      </c>
      <c r="H41" s="13">
        <v>48.4861</v>
      </c>
      <c r="I41" s="13" t="s">
        <v>13</v>
      </c>
      <c r="J41" s="10">
        <v>46.81</v>
      </c>
      <c r="K41" s="14" t="s">
        <v>13</v>
      </c>
      <c r="L41" s="17" t="s">
        <v>83</v>
      </c>
      <c r="M41" s="15" t="s">
        <v>61</v>
      </c>
      <c r="N41" s="19">
        <f t="shared" si="0"/>
        <v>1.6760999999999981</v>
      </c>
      <c r="O41" s="20">
        <f t="shared" si="1"/>
        <v>3.4568670196200524E-2</v>
      </c>
      <c r="Q41" s="1">
        <v>49.116399999999999</v>
      </c>
      <c r="R41" s="26">
        <f t="shared" si="2"/>
        <v>-0.63029999999999831</v>
      </c>
      <c r="S41" s="27">
        <f t="shared" si="3"/>
        <v>-1.2999601947774688E-2</v>
      </c>
      <c r="T41" s="28" t="s">
        <v>105</v>
      </c>
    </row>
    <row r="42" spans="1:20" ht="36.9" customHeight="1" x14ac:dyDescent="0.25">
      <c r="A42" s="6">
        <v>38</v>
      </c>
      <c r="B42" s="7" t="s">
        <v>68</v>
      </c>
      <c r="C42" s="8" t="s">
        <v>27</v>
      </c>
      <c r="D42" s="6" t="s">
        <v>16</v>
      </c>
      <c r="E42" s="9">
        <v>0.13</v>
      </c>
      <c r="F42" s="10">
        <v>52</v>
      </c>
      <c r="G42" s="11" t="s">
        <v>13</v>
      </c>
      <c r="H42" s="13">
        <v>52.808799999999998</v>
      </c>
      <c r="I42" s="13" t="s">
        <v>13</v>
      </c>
      <c r="J42" s="10">
        <v>50.8</v>
      </c>
      <c r="K42" s="14" t="s">
        <v>13</v>
      </c>
      <c r="L42" s="17" t="s">
        <v>83</v>
      </c>
      <c r="M42" s="15" t="s">
        <v>61</v>
      </c>
      <c r="N42" s="19">
        <f t="shared" si="0"/>
        <v>2.0088000000000008</v>
      </c>
      <c r="O42" s="20">
        <f t="shared" si="1"/>
        <v>3.8039114693005728E-2</v>
      </c>
      <c r="Q42" s="1">
        <v>53.389699999999998</v>
      </c>
      <c r="R42" s="26">
        <f t="shared" si="2"/>
        <v>-0.58089999999999975</v>
      </c>
      <c r="S42" s="27">
        <f t="shared" si="3"/>
        <v>-1.1000060595961274E-2</v>
      </c>
      <c r="T42" s="28" t="s">
        <v>105</v>
      </c>
    </row>
    <row r="43" spans="1:20" ht="36.9" customHeight="1" x14ac:dyDescent="0.25">
      <c r="A43" s="6">
        <v>39</v>
      </c>
      <c r="B43" s="7" t="s">
        <v>69</v>
      </c>
      <c r="C43" s="8" t="s">
        <v>29</v>
      </c>
      <c r="D43" s="6" t="s">
        <v>16</v>
      </c>
      <c r="E43" s="9">
        <v>0.13</v>
      </c>
      <c r="F43" s="10">
        <v>54.63</v>
      </c>
      <c r="G43" s="11" t="s">
        <v>13</v>
      </c>
      <c r="H43" s="13">
        <v>56.1175</v>
      </c>
      <c r="I43" s="13" t="s">
        <v>13</v>
      </c>
      <c r="J43" s="10">
        <v>53.63</v>
      </c>
      <c r="K43" s="14" t="s">
        <v>13</v>
      </c>
      <c r="L43" s="17" t="s">
        <v>83</v>
      </c>
      <c r="M43" s="15" t="s">
        <v>61</v>
      </c>
      <c r="N43" s="19">
        <f t="shared" si="0"/>
        <v>2.4874999999999972</v>
      </c>
      <c r="O43" s="20">
        <f t="shared" si="1"/>
        <v>4.4326636076090296E-2</v>
      </c>
      <c r="Q43" s="1">
        <v>56.7348</v>
      </c>
      <c r="R43" s="26">
        <f t="shared" si="2"/>
        <v>-0.61730000000000018</v>
      </c>
      <c r="S43" s="27">
        <f t="shared" si="3"/>
        <v>-1.1000133648148976E-2</v>
      </c>
      <c r="T43" s="28" t="s">
        <v>105</v>
      </c>
    </row>
    <row r="44" spans="1:20" ht="36.9" customHeight="1" x14ac:dyDescent="0.25">
      <c r="A44" s="6">
        <v>40</v>
      </c>
      <c r="B44" s="7" t="s">
        <v>70</v>
      </c>
      <c r="C44" s="8" t="s">
        <v>31</v>
      </c>
      <c r="D44" s="6" t="s">
        <v>16</v>
      </c>
      <c r="E44" s="9">
        <v>0.13</v>
      </c>
      <c r="F44" s="10">
        <v>58.52</v>
      </c>
      <c r="G44" s="11" t="s">
        <v>13</v>
      </c>
      <c r="H44" s="13">
        <v>58.848199999999999</v>
      </c>
      <c r="I44" s="13" t="s">
        <v>13</v>
      </c>
      <c r="J44" s="10">
        <v>56.52</v>
      </c>
      <c r="K44" s="14" t="s">
        <v>13</v>
      </c>
      <c r="L44" s="25" t="s">
        <v>95</v>
      </c>
      <c r="M44" s="15" t="s">
        <v>61</v>
      </c>
      <c r="N44" s="19">
        <f t="shared" si="0"/>
        <v>2.3281999999999954</v>
      </c>
      <c r="O44" s="20">
        <f t="shared" si="1"/>
        <v>3.956280735859373E-2</v>
      </c>
      <c r="Q44" s="1">
        <v>59.554299999999998</v>
      </c>
      <c r="R44" s="26">
        <f t="shared" si="2"/>
        <v>-0.70609999999999928</v>
      </c>
      <c r="S44" s="27">
        <f t="shared" si="3"/>
        <v>-1.1998667758741971E-2</v>
      </c>
      <c r="T44" s="28" t="s">
        <v>105</v>
      </c>
    </row>
    <row r="45" spans="1:20" ht="36.9" customHeight="1" x14ac:dyDescent="0.25">
      <c r="A45" s="6">
        <v>41</v>
      </c>
      <c r="B45" s="7" t="s">
        <v>71</v>
      </c>
      <c r="C45" s="8" t="s">
        <v>33</v>
      </c>
      <c r="D45" s="6" t="s">
        <v>16</v>
      </c>
      <c r="E45" s="9">
        <v>0.13</v>
      </c>
      <c r="F45" s="10">
        <v>63.15</v>
      </c>
      <c r="G45" s="11" t="s">
        <v>13</v>
      </c>
      <c r="H45" s="13">
        <v>64.118200000000002</v>
      </c>
      <c r="I45" s="13" t="s">
        <v>13</v>
      </c>
      <c r="J45" s="10">
        <v>60.56</v>
      </c>
      <c r="K45" s="14" t="s">
        <v>13</v>
      </c>
      <c r="L45" s="17" t="s">
        <v>83</v>
      </c>
      <c r="M45" s="15" t="s">
        <v>61</v>
      </c>
      <c r="N45" s="19">
        <f t="shared" si="0"/>
        <v>3.5581999999999994</v>
      </c>
      <c r="O45" s="20">
        <f t="shared" si="1"/>
        <v>5.5494383809901078E-2</v>
      </c>
      <c r="Q45" s="1">
        <v>64.887600000000006</v>
      </c>
      <c r="R45" s="26">
        <f t="shared" si="2"/>
        <v>-0.76940000000000452</v>
      </c>
      <c r="S45" s="27">
        <f t="shared" si="3"/>
        <v>-1.1999713029997793E-2</v>
      </c>
      <c r="T45" s="28" t="s">
        <v>105</v>
      </c>
    </row>
    <row r="46" spans="1:20" ht="46.5" customHeight="1" x14ac:dyDescent="0.25">
      <c r="A46" s="31" t="s">
        <v>96</v>
      </c>
      <c r="B46" s="32"/>
      <c r="C46" s="32"/>
      <c r="D46" s="31"/>
      <c r="E46" s="31"/>
      <c r="F46" s="31"/>
      <c r="G46" s="31"/>
      <c r="H46" s="31"/>
      <c r="I46" s="31"/>
      <c r="J46" s="31"/>
      <c r="K46" s="31"/>
      <c r="L46" s="31"/>
      <c r="M46" s="31"/>
      <c r="O46" s="23">
        <f>SUM(O5:O45)</f>
        <v>1.7816318784119582</v>
      </c>
      <c r="P46" s="24">
        <f>1.78/41</f>
        <v>4.3414634146341467E-2</v>
      </c>
      <c r="R46" s="26"/>
      <c r="S46" s="27"/>
    </row>
    <row r="47" spans="1:20" ht="39" customHeight="1" x14ac:dyDescent="0.25">
      <c r="A47" s="12">
        <v>1</v>
      </c>
      <c r="B47" s="12" t="s">
        <v>97</v>
      </c>
      <c r="C47" s="31" t="s">
        <v>98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R47" s="26"/>
      <c r="S47" s="27"/>
    </row>
    <row r="48" spans="1:20" ht="39" customHeight="1" x14ac:dyDescent="0.25">
      <c r="A48" s="12">
        <v>2</v>
      </c>
      <c r="B48" s="12" t="s">
        <v>86</v>
      </c>
      <c r="C48" s="31" t="s">
        <v>99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R48" s="26"/>
      <c r="S48" s="27"/>
    </row>
    <row r="49" spans="1:19" ht="39" customHeight="1" x14ac:dyDescent="0.25">
      <c r="A49" s="12">
        <v>3</v>
      </c>
      <c r="B49" s="12" t="s">
        <v>100</v>
      </c>
      <c r="C49" s="31" t="s">
        <v>93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R49" s="26"/>
      <c r="S49" s="27"/>
    </row>
    <row r="50" spans="1:19" ht="39" customHeight="1" x14ac:dyDescent="0.25">
      <c r="A50" s="12">
        <v>4</v>
      </c>
      <c r="B50" s="12" t="s">
        <v>101</v>
      </c>
      <c r="C50" s="31" t="s">
        <v>102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R50" s="26"/>
      <c r="S50" s="27"/>
    </row>
    <row r="51" spans="1:19" ht="45" customHeight="1" x14ac:dyDescent="0.25">
      <c r="A51" s="12">
        <v>5</v>
      </c>
      <c r="B51" s="12" t="s">
        <v>6</v>
      </c>
      <c r="C51" s="33" t="s">
        <v>103</v>
      </c>
      <c r="D51" s="34"/>
      <c r="E51" s="34"/>
      <c r="F51" s="34"/>
      <c r="G51" s="34"/>
      <c r="H51" s="34"/>
      <c r="I51" s="34"/>
      <c r="J51" s="34"/>
      <c r="K51" s="34"/>
      <c r="L51" s="34"/>
      <c r="M51" s="35"/>
      <c r="R51" s="26"/>
      <c r="S51" s="27"/>
    </row>
    <row r="52" spans="1:19" ht="113.25" customHeight="1" x14ac:dyDescent="0.25">
      <c r="A52" s="29" t="s">
        <v>49</v>
      </c>
      <c r="B52" s="30"/>
      <c r="C52" s="30"/>
      <c r="D52" s="29" t="s">
        <v>72</v>
      </c>
      <c r="E52" s="29"/>
      <c r="F52" s="29"/>
      <c r="G52" s="29"/>
      <c r="H52" s="29"/>
      <c r="I52" s="29" t="s">
        <v>50</v>
      </c>
      <c r="J52" s="29"/>
      <c r="K52" s="29"/>
      <c r="L52" s="29" t="s">
        <v>51</v>
      </c>
      <c r="M52" s="29"/>
      <c r="R52" s="26"/>
      <c r="S52" s="27"/>
    </row>
    <row r="54" spans="1:19" x14ac:dyDescent="0.25">
      <c r="A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9" x14ac:dyDescent="0.25">
      <c r="A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9" x14ac:dyDescent="0.25">
      <c r="A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9" x14ac:dyDescent="0.25">
      <c r="A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9" x14ac:dyDescent="0.25">
      <c r="A58" s="3"/>
      <c r="D58" s="3"/>
      <c r="E58" s="3"/>
      <c r="F58" s="3"/>
      <c r="G58" s="3"/>
      <c r="H58" s="3"/>
      <c r="I58" s="3"/>
      <c r="J58" s="3"/>
      <c r="K58" s="3"/>
      <c r="L58" s="3"/>
      <c r="M58" s="3"/>
    </row>
  </sheetData>
  <mergeCells count="22">
    <mergeCell ref="A1:M1"/>
    <mergeCell ref="A2:M2"/>
    <mergeCell ref="A3:A4"/>
    <mergeCell ref="B3:B4"/>
    <mergeCell ref="C3:C4"/>
    <mergeCell ref="D3:D4"/>
    <mergeCell ref="F3:G3"/>
    <mergeCell ref="E3:E4"/>
    <mergeCell ref="L3:L4"/>
    <mergeCell ref="M3:M4"/>
    <mergeCell ref="J3:K3"/>
    <mergeCell ref="H3:I3"/>
    <mergeCell ref="A52:C52"/>
    <mergeCell ref="D52:H52"/>
    <mergeCell ref="I52:K52"/>
    <mergeCell ref="L52:M52"/>
    <mergeCell ref="A46:M46"/>
    <mergeCell ref="C47:M47"/>
    <mergeCell ref="C48:M48"/>
    <mergeCell ref="C49:M49"/>
    <mergeCell ref="C50:M50"/>
    <mergeCell ref="C51:M51"/>
  </mergeCells>
  <phoneticPr fontId="10" type="noConversion"/>
  <pageMargins left="0.156944444444444" right="0.118055555555556" top="0.118055555555556" bottom="0.156944444444444" header="3.8888888888888903E-2" footer="7.8472222222222193E-2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15BB4-04AF-4E43-85CD-4C8A062932E0}">
  <sheetPr>
    <pageSetUpPr fitToPage="1"/>
  </sheetPr>
  <dimension ref="A1:V58"/>
  <sheetViews>
    <sheetView topLeftCell="C22" zoomScale="60" zoomScaleNormal="60" workbookViewId="0">
      <selection activeCell="H5" sqref="H5:H45"/>
    </sheetView>
  </sheetViews>
  <sheetFormatPr defaultColWidth="9" defaultRowHeight="15.6" x14ac:dyDescent="0.25"/>
  <cols>
    <col min="1" max="1" width="8.19921875" style="1" customWidth="1"/>
    <col min="2" max="2" width="16.8984375" style="3" customWidth="1"/>
    <col min="3" max="3" width="36.69921875" style="49" customWidth="1"/>
    <col min="4" max="4" width="9" style="1"/>
    <col min="5" max="5" width="9" style="1" customWidth="1"/>
    <col min="6" max="6" width="16.3984375" style="1" customWidth="1"/>
    <col min="7" max="7" width="12" style="1" customWidth="1"/>
    <col min="8" max="8" width="15.59765625" style="1" customWidth="1"/>
    <col min="9" max="9" width="12" style="1" customWidth="1"/>
    <col min="10" max="10" width="15.59765625" style="1" customWidth="1"/>
    <col min="11" max="11" width="12" style="1" customWidth="1"/>
    <col min="12" max="12" width="35.19921875" style="1" customWidth="1"/>
    <col min="13" max="13" width="27.3984375" style="1" customWidth="1"/>
    <col min="14" max="14" width="14.5" style="1" customWidth="1"/>
    <col min="15" max="15" width="11.69921875" style="1" customWidth="1"/>
    <col min="16" max="17" width="9" style="1"/>
    <col min="18" max="18" width="9.69921875" style="1" bestFit="1" customWidth="1"/>
    <col min="19" max="16384" width="9" style="1"/>
  </cols>
  <sheetData>
    <row r="1" spans="1:22" ht="60.75" customHeight="1" x14ac:dyDescent="0.25">
      <c r="A1" s="36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2" ht="45.75" customHeight="1" x14ac:dyDescent="0.25">
      <c r="A2" s="38" t="s">
        <v>73</v>
      </c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 s="2" customFormat="1" ht="30.75" customHeight="1" x14ac:dyDescent="0.25">
      <c r="A3" s="41" t="s">
        <v>0</v>
      </c>
      <c r="B3" s="41" t="s">
        <v>1</v>
      </c>
      <c r="C3" s="46" t="s">
        <v>2</v>
      </c>
      <c r="D3" s="41" t="s">
        <v>3</v>
      </c>
      <c r="E3" s="41" t="s">
        <v>4</v>
      </c>
      <c r="F3" s="41" t="s">
        <v>7</v>
      </c>
      <c r="G3" s="41"/>
      <c r="H3" s="42" t="s">
        <v>85</v>
      </c>
      <c r="I3" s="43"/>
      <c r="J3" s="41" t="s">
        <v>8</v>
      </c>
      <c r="K3" s="41"/>
      <c r="L3" s="41" t="s">
        <v>5</v>
      </c>
      <c r="M3" s="41" t="s">
        <v>6</v>
      </c>
    </row>
    <row r="4" spans="1:22" s="2" customFormat="1" ht="60.9" customHeight="1" x14ac:dyDescent="0.25">
      <c r="A4" s="41"/>
      <c r="B4" s="41"/>
      <c r="C4" s="46"/>
      <c r="D4" s="41"/>
      <c r="E4" s="41"/>
      <c r="F4" s="5" t="s">
        <v>10</v>
      </c>
      <c r="G4" s="5" t="s">
        <v>11</v>
      </c>
      <c r="H4" s="5" t="s">
        <v>9</v>
      </c>
      <c r="I4" s="5" t="s">
        <v>11</v>
      </c>
      <c r="J4" s="4" t="s">
        <v>94</v>
      </c>
      <c r="K4" s="5" t="s">
        <v>12</v>
      </c>
      <c r="L4" s="41"/>
      <c r="M4" s="41"/>
      <c r="N4" s="18" t="s">
        <v>88</v>
      </c>
      <c r="O4" s="18" t="s">
        <v>89</v>
      </c>
    </row>
    <row r="5" spans="1:22" ht="27.6" customHeight="1" x14ac:dyDescent="0.25">
      <c r="A5" s="6">
        <v>1</v>
      </c>
      <c r="B5" s="7" t="s">
        <v>14</v>
      </c>
      <c r="C5" s="47" t="s">
        <v>15</v>
      </c>
      <c r="D5" s="6" t="s">
        <v>16</v>
      </c>
      <c r="E5" s="9">
        <v>0.13</v>
      </c>
      <c r="F5" s="44">
        <v>9.0702999999999996</v>
      </c>
      <c r="G5" s="11" t="s">
        <v>13</v>
      </c>
      <c r="H5" s="13">
        <v>8.9717000000000002</v>
      </c>
      <c r="I5" s="13" t="s">
        <v>13</v>
      </c>
      <c r="J5" s="13">
        <v>8.6999999999999993</v>
      </c>
      <c r="K5" s="14" t="s">
        <v>13</v>
      </c>
      <c r="L5" s="51" t="s">
        <v>106</v>
      </c>
      <c r="M5" s="15" t="s">
        <v>17</v>
      </c>
      <c r="N5" s="19">
        <f>J5-H5</f>
        <v>-0.27170000000000094</v>
      </c>
      <c r="O5" s="20">
        <f>N5/H5</f>
        <v>-3.0284115607967378E-2</v>
      </c>
      <c r="Q5" s="1">
        <v>9.0702999999999996</v>
      </c>
      <c r="R5" s="26">
        <f>(Q5-H5)/H5</f>
        <v>1.0990113356442965E-2</v>
      </c>
      <c r="S5" s="45">
        <f>R5/H5</f>
        <v>1.2249755739094001E-3</v>
      </c>
      <c r="T5" s="28" t="s">
        <v>105</v>
      </c>
      <c r="U5" s="1">
        <v>8.6999999999999993</v>
      </c>
      <c r="V5" s="1" t="s">
        <v>106</v>
      </c>
    </row>
    <row r="6" spans="1:22" ht="27.6" customHeight="1" x14ac:dyDescent="0.25">
      <c r="A6" s="6">
        <v>2</v>
      </c>
      <c r="B6" s="7" t="s">
        <v>18</v>
      </c>
      <c r="C6" s="48" t="s">
        <v>74</v>
      </c>
      <c r="D6" s="6" t="s">
        <v>16</v>
      </c>
      <c r="E6" s="9">
        <v>0.13</v>
      </c>
      <c r="F6" s="44">
        <v>38.373600000000003</v>
      </c>
      <c r="G6" s="11" t="s">
        <v>13</v>
      </c>
      <c r="H6" s="13">
        <v>37.918599999999998</v>
      </c>
      <c r="I6" s="13" t="s">
        <v>13</v>
      </c>
      <c r="J6" s="13">
        <v>36.44</v>
      </c>
      <c r="K6" s="14" t="s">
        <v>13</v>
      </c>
      <c r="L6" s="51" t="s">
        <v>106</v>
      </c>
      <c r="M6" s="15" t="s">
        <v>17</v>
      </c>
      <c r="N6" s="19">
        <f t="shared" ref="N6:N45" si="0">J6-H6</f>
        <v>-1.4786000000000001</v>
      </c>
      <c r="O6" s="20">
        <f t="shared" ref="O6:O45" si="1">N6/H6</f>
        <v>-3.8994055687709993E-2</v>
      </c>
      <c r="Q6" s="1">
        <v>38.373600000000003</v>
      </c>
      <c r="R6" s="26">
        <f t="shared" ref="R6:R45" si="2">(Q6-H6)/H6</f>
        <v>1.1999388163065235E-2</v>
      </c>
      <c r="S6" s="45">
        <f t="shared" ref="S6:S45" si="3">R6/H6</f>
        <v>3.1645124458880958E-4</v>
      </c>
      <c r="T6" s="28" t="s">
        <v>105</v>
      </c>
      <c r="U6" s="1">
        <v>36.44</v>
      </c>
      <c r="V6" s="1" t="s">
        <v>106</v>
      </c>
    </row>
    <row r="7" spans="1:22" ht="27.6" customHeight="1" x14ac:dyDescent="0.25">
      <c r="A7" s="6">
        <v>3</v>
      </c>
      <c r="B7" s="7" t="s">
        <v>20</v>
      </c>
      <c r="C7" s="48" t="s">
        <v>75</v>
      </c>
      <c r="D7" s="6" t="s">
        <v>16</v>
      </c>
      <c r="E7" s="9">
        <v>0.13</v>
      </c>
      <c r="F7" s="44">
        <v>25.6143</v>
      </c>
      <c r="G7" s="11" t="s">
        <v>13</v>
      </c>
      <c r="H7" s="13">
        <v>25.3858</v>
      </c>
      <c r="I7" s="13" t="s">
        <v>13</v>
      </c>
      <c r="J7" s="13">
        <v>23.35</v>
      </c>
      <c r="K7" s="14" t="s">
        <v>13</v>
      </c>
      <c r="L7" s="51" t="s">
        <v>106</v>
      </c>
      <c r="M7" s="15" t="s">
        <v>17</v>
      </c>
      <c r="N7" s="19">
        <f t="shared" si="0"/>
        <v>-2.0357999999999983</v>
      </c>
      <c r="O7" s="20">
        <f t="shared" si="1"/>
        <v>-8.0194439411009233E-2</v>
      </c>
      <c r="Q7" s="1">
        <v>25.6143</v>
      </c>
      <c r="R7" s="26">
        <f t="shared" si="2"/>
        <v>9.0010951004104809E-3</v>
      </c>
      <c r="S7" s="45">
        <f t="shared" si="3"/>
        <v>3.5457204816907408E-4</v>
      </c>
      <c r="T7" s="28" t="s">
        <v>105</v>
      </c>
      <c r="U7" s="1">
        <v>23.35</v>
      </c>
      <c r="V7" s="1" t="s">
        <v>106</v>
      </c>
    </row>
    <row r="8" spans="1:22" ht="27.6" customHeight="1" x14ac:dyDescent="0.25">
      <c r="A8" s="6">
        <v>4</v>
      </c>
      <c r="B8" s="7" t="s">
        <v>22</v>
      </c>
      <c r="C8" s="48" t="s">
        <v>76</v>
      </c>
      <c r="D8" s="6" t="s">
        <v>16</v>
      </c>
      <c r="E8" s="9">
        <v>0.13</v>
      </c>
      <c r="F8" s="44">
        <v>25.130500000000001</v>
      </c>
      <c r="G8" s="11" t="s">
        <v>13</v>
      </c>
      <c r="H8" s="13">
        <v>24.906400000000001</v>
      </c>
      <c r="I8" s="13" t="s">
        <v>13</v>
      </c>
      <c r="J8" s="13">
        <v>23.42</v>
      </c>
      <c r="K8" s="14" t="s">
        <v>13</v>
      </c>
      <c r="L8" s="51" t="s">
        <v>106</v>
      </c>
      <c r="M8" s="15" t="s">
        <v>17</v>
      </c>
      <c r="N8" s="19">
        <f t="shared" si="0"/>
        <v>-1.4863999999999997</v>
      </c>
      <c r="O8" s="20">
        <f t="shared" si="1"/>
        <v>-5.9679439822696162E-2</v>
      </c>
      <c r="Q8" s="1">
        <v>25.130500000000001</v>
      </c>
      <c r="R8" s="26">
        <f t="shared" si="2"/>
        <v>8.9976873414062235E-3</v>
      </c>
      <c r="S8" s="45">
        <f t="shared" si="3"/>
        <v>3.6126005128827221E-4</v>
      </c>
      <c r="T8" s="28" t="s">
        <v>105</v>
      </c>
      <c r="U8" s="1">
        <v>23.42</v>
      </c>
      <c r="V8" s="1" t="s">
        <v>106</v>
      </c>
    </row>
    <row r="9" spans="1:22" ht="27.6" customHeight="1" x14ac:dyDescent="0.25">
      <c r="A9" s="6">
        <v>5</v>
      </c>
      <c r="B9" s="7" t="s">
        <v>24</v>
      </c>
      <c r="C9" s="48" t="s">
        <v>77</v>
      </c>
      <c r="D9" s="6" t="s">
        <v>16</v>
      </c>
      <c r="E9" s="9">
        <v>0.13</v>
      </c>
      <c r="F9" s="44">
        <v>44.665199999999999</v>
      </c>
      <c r="G9" s="11" t="s">
        <v>13</v>
      </c>
      <c r="H9" s="13">
        <v>44.091999999999999</v>
      </c>
      <c r="I9" s="13" t="s">
        <v>13</v>
      </c>
      <c r="J9" s="13">
        <v>41.74</v>
      </c>
      <c r="K9" s="14" t="s">
        <v>13</v>
      </c>
      <c r="L9" s="51" t="s">
        <v>106</v>
      </c>
      <c r="M9" s="15" t="s">
        <v>17</v>
      </c>
      <c r="N9" s="19">
        <f t="shared" si="0"/>
        <v>-2.3519999999999968</v>
      </c>
      <c r="O9" s="20">
        <f t="shared" si="1"/>
        <v>-5.3343010069853869E-2</v>
      </c>
      <c r="Q9" s="1">
        <v>44.665199999999999</v>
      </c>
      <c r="R9" s="26">
        <f t="shared" si="2"/>
        <v>1.300009071940488E-2</v>
      </c>
      <c r="S9" s="45">
        <f t="shared" si="3"/>
        <v>2.9484012336489343E-4</v>
      </c>
      <c r="T9" s="28" t="s">
        <v>105</v>
      </c>
      <c r="U9" s="1">
        <v>41.74</v>
      </c>
      <c r="V9" s="1" t="s">
        <v>106</v>
      </c>
    </row>
    <row r="10" spans="1:22" ht="27.6" customHeight="1" x14ac:dyDescent="0.25">
      <c r="A10" s="6">
        <v>6</v>
      </c>
      <c r="B10" s="21" t="s">
        <v>84</v>
      </c>
      <c r="C10" s="47" t="s">
        <v>90</v>
      </c>
      <c r="D10" s="6" t="s">
        <v>16</v>
      </c>
      <c r="E10" s="9">
        <v>0.13</v>
      </c>
      <c r="F10" s="44" t="s">
        <v>104</v>
      </c>
      <c r="G10" s="11" t="s">
        <v>13</v>
      </c>
      <c r="H10" s="13">
        <v>44.091999999999999</v>
      </c>
      <c r="I10" s="13" t="s">
        <v>13</v>
      </c>
      <c r="J10" s="13">
        <v>41.74</v>
      </c>
      <c r="K10" s="14" t="s">
        <v>13</v>
      </c>
      <c r="L10" s="51" t="s">
        <v>106</v>
      </c>
      <c r="M10" s="15" t="s">
        <v>17</v>
      </c>
      <c r="N10" s="19">
        <f t="shared" si="0"/>
        <v>-2.3519999999999968</v>
      </c>
      <c r="O10" s="20">
        <f t="shared" si="1"/>
        <v>-5.3343010069853869E-2</v>
      </c>
      <c r="Q10" s="1" t="s">
        <v>104</v>
      </c>
      <c r="R10" s="26" t="e">
        <f t="shared" si="2"/>
        <v>#VALUE!</v>
      </c>
      <c r="S10" s="45"/>
      <c r="T10" s="28" t="s">
        <v>105</v>
      </c>
      <c r="U10" s="1">
        <v>41.74</v>
      </c>
      <c r="V10" s="1" t="s">
        <v>106</v>
      </c>
    </row>
    <row r="11" spans="1:22" ht="27.6" customHeight="1" x14ac:dyDescent="0.25">
      <c r="A11" s="6">
        <v>7</v>
      </c>
      <c r="B11" s="7" t="s">
        <v>26</v>
      </c>
      <c r="C11" s="48" t="s">
        <v>78</v>
      </c>
      <c r="D11" s="6" t="s">
        <v>16</v>
      </c>
      <c r="E11" s="9">
        <v>0.13</v>
      </c>
      <c r="F11" s="44">
        <v>41.045400000000001</v>
      </c>
      <c r="G11" s="11" t="s">
        <v>13</v>
      </c>
      <c r="H11" s="13">
        <v>40.598799999999997</v>
      </c>
      <c r="I11" s="13" t="s">
        <v>13</v>
      </c>
      <c r="J11" s="13">
        <v>38.159999999999997</v>
      </c>
      <c r="K11" s="14" t="s">
        <v>13</v>
      </c>
      <c r="L11" s="51" t="s">
        <v>106</v>
      </c>
      <c r="M11" s="15" t="s">
        <v>17</v>
      </c>
      <c r="N11" s="19">
        <f t="shared" si="0"/>
        <v>-2.4388000000000005</v>
      </c>
      <c r="O11" s="20">
        <f t="shared" si="1"/>
        <v>-6.0070741007123382E-2</v>
      </c>
      <c r="Q11" s="1">
        <v>41.045400000000001</v>
      </c>
      <c r="R11" s="26">
        <f t="shared" si="2"/>
        <v>1.1000325132762636E-2</v>
      </c>
      <c r="S11" s="45">
        <f t="shared" si="3"/>
        <v>2.7095197722008129E-4</v>
      </c>
      <c r="T11" s="28" t="s">
        <v>105</v>
      </c>
      <c r="U11" s="1">
        <v>38.159999999999997</v>
      </c>
      <c r="V11" s="1" t="s">
        <v>106</v>
      </c>
    </row>
    <row r="12" spans="1:22" ht="27.6" customHeight="1" x14ac:dyDescent="0.25">
      <c r="A12" s="6">
        <v>8</v>
      </c>
      <c r="B12" s="7" t="s">
        <v>28</v>
      </c>
      <c r="C12" s="48" t="s">
        <v>79</v>
      </c>
      <c r="D12" s="6" t="s">
        <v>16</v>
      </c>
      <c r="E12" s="9">
        <v>0.13</v>
      </c>
      <c r="F12" s="44">
        <v>43.953899999999997</v>
      </c>
      <c r="G12" s="11" t="s">
        <v>13</v>
      </c>
      <c r="H12" s="13">
        <v>43.475700000000003</v>
      </c>
      <c r="I12" s="13" t="s">
        <v>13</v>
      </c>
      <c r="J12" s="13">
        <v>41.56</v>
      </c>
      <c r="K12" s="14" t="s">
        <v>13</v>
      </c>
      <c r="L12" s="51" t="s">
        <v>106</v>
      </c>
      <c r="M12" s="15" t="s">
        <v>17</v>
      </c>
      <c r="N12" s="19">
        <f t="shared" si="0"/>
        <v>-1.9157000000000011</v>
      </c>
      <c r="O12" s="20">
        <f t="shared" si="1"/>
        <v>-4.4063695351656232E-2</v>
      </c>
      <c r="Q12" s="1">
        <v>43.953899999999997</v>
      </c>
      <c r="R12" s="26">
        <f t="shared" si="2"/>
        <v>1.0999247855698561E-2</v>
      </c>
      <c r="S12" s="45">
        <f t="shared" si="3"/>
        <v>2.5299760223983881E-4</v>
      </c>
      <c r="T12" s="28" t="s">
        <v>105</v>
      </c>
      <c r="U12" s="1">
        <v>41.56</v>
      </c>
      <c r="V12" s="1" t="s">
        <v>106</v>
      </c>
    </row>
    <row r="13" spans="1:22" ht="27.6" customHeight="1" x14ac:dyDescent="0.25">
      <c r="A13" s="6">
        <v>9</v>
      </c>
      <c r="B13" s="7" t="s">
        <v>30</v>
      </c>
      <c r="C13" s="48" t="s">
        <v>80</v>
      </c>
      <c r="D13" s="6" t="s">
        <v>16</v>
      </c>
      <c r="E13" s="9">
        <v>0.13</v>
      </c>
      <c r="F13" s="44">
        <v>44.621099999999998</v>
      </c>
      <c r="G13" s="11" t="s">
        <v>13</v>
      </c>
      <c r="H13" s="13">
        <v>44.091999999999999</v>
      </c>
      <c r="I13" s="13" t="s">
        <v>13</v>
      </c>
      <c r="J13" s="13">
        <v>41.97</v>
      </c>
      <c r="K13" s="14" t="s">
        <v>13</v>
      </c>
      <c r="L13" s="51" t="s">
        <v>106</v>
      </c>
      <c r="M13" s="15" t="s">
        <v>17</v>
      </c>
      <c r="N13" s="19">
        <f t="shared" si="0"/>
        <v>-2.1219999999999999</v>
      </c>
      <c r="O13" s="20">
        <f t="shared" si="1"/>
        <v>-4.8126644289213462E-2</v>
      </c>
      <c r="Q13" s="1">
        <v>44.621099999999998</v>
      </c>
      <c r="R13" s="26">
        <f t="shared" si="2"/>
        <v>1.1999909280595113E-2</v>
      </c>
      <c r="S13" s="45">
        <f t="shared" si="3"/>
        <v>2.7215615713950634E-4</v>
      </c>
      <c r="T13" s="28" t="s">
        <v>105</v>
      </c>
      <c r="U13" s="1">
        <v>41.97</v>
      </c>
      <c r="V13" s="1" t="s">
        <v>106</v>
      </c>
    </row>
    <row r="14" spans="1:22" ht="27.6" customHeight="1" x14ac:dyDescent="0.25">
      <c r="A14" s="6">
        <v>10</v>
      </c>
      <c r="B14" s="7" t="s">
        <v>32</v>
      </c>
      <c r="C14" s="48" t="s">
        <v>81</v>
      </c>
      <c r="D14" s="6" t="s">
        <v>16</v>
      </c>
      <c r="E14" s="9">
        <v>0.13</v>
      </c>
      <c r="F14" s="44">
        <v>46.947800000000001</v>
      </c>
      <c r="G14" s="11" t="s">
        <v>13</v>
      </c>
      <c r="H14" s="13">
        <v>46.391100000000002</v>
      </c>
      <c r="I14" s="13" t="s">
        <v>13</v>
      </c>
      <c r="J14" s="13">
        <v>44.75</v>
      </c>
      <c r="K14" s="14" t="s">
        <v>13</v>
      </c>
      <c r="L14" s="51" t="s">
        <v>106</v>
      </c>
      <c r="M14" s="15" t="s">
        <v>17</v>
      </c>
      <c r="N14" s="19">
        <f t="shared" si="0"/>
        <v>-1.6411000000000016</v>
      </c>
      <c r="O14" s="20">
        <f t="shared" si="1"/>
        <v>-3.5375319835054604E-2</v>
      </c>
      <c r="Q14" s="1">
        <v>46.947800000000001</v>
      </c>
      <c r="R14" s="26">
        <f t="shared" si="2"/>
        <v>1.2000146579839652E-2</v>
      </c>
      <c r="S14" s="45">
        <f t="shared" si="3"/>
        <v>2.5867346494995056E-4</v>
      </c>
      <c r="T14" s="28" t="s">
        <v>105</v>
      </c>
      <c r="U14" s="1">
        <v>44.75</v>
      </c>
      <c r="V14" s="1" t="s">
        <v>106</v>
      </c>
    </row>
    <row r="15" spans="1:22" ht="27.6" customHeight="1" x14ac:dyDescent="0.25">
      <c r="A15" s="6">
        <v>11</v>
      </c>
      <c r="B15" s="21" t="s">
        <v>82</v>
      </c>
      <c r="C15" s="47" t="s">
        <v>15</v>
      </c>
      <c r="D15" s="6" t="s">
        <v>16</v>
      </c>
      <c r="E15" s="9">
        <v>0.13</v>
      </c>
      <c r="F15" s="44">
        <v>12.027900000000001</v>
      </c>
      <c r="G15" s="11" t="s">
        <v>13</v>
      </c>
      <c r="H15" s="13">
        <v>11.897</v>
      </c>
      <c r="I15" s="13" t="s">
        <v>13</v>
      </c>
      <c r="J15" s="13">
        <v>11.2</v>
      </c>
      <c r="K15" s="14" t="s">
        <v>13</v>
      </c>
      <c r="L15" s="51" t="s">
        <v>106</v>
      </c>
      <c r="M15" s="15" t="s">
        <v>34</v>
      </c>
      <c r="N15" s="19">
        <f t="shared" si="0"/>
        <v>-0.69700000000000095</v>
      </c>
      <c r="O15" s="20">
        <f t="shared" si="1"/>
        <v>-5.8586198201227277E-2</v>
      </c>
      <c r="Q15" s="1">
        <v>12.027900000000001</v>
      </c>
      <c r="R15" s="26">
        <f t="shared" si="2"/>
        <v>1.1002773808523195E-2</v>
      </c>
      <c r="S15" s="45">
        <f t="shared" si="3"/>
        <v>9.2483599298337352E-4</v>
      </c>
      <c r="T15" s="28" t="s">
        <v>105</v>
      </c>
      <c r="U15" s="1">
        <v>11.2</v>
      </c>
      <c r="V15" s="1" t="s">
        <v>106</v>
      </c>
    </row>
    <row r="16" spans="1:22" ht="27.6" customHeight="1" x14ac:dyDescent="0.25">
      <c r="A16" s="6">
        <v>12</v>
      </c>
      <c r="B16" s="7" t="s">
        <v>35</v>
      </c>
      <c r="C16" s="47" t="s">
        <v>19</v>
      </c>
      <c r="D16" s="6" t="s">
        <v>16</v>
      </c>
      <c r="E16" s="9">
        <v>0.13</v>
      </c>
      <c r="F16" s="44">
        <v>53.864899999999999</v>
      </c>
      <c r="G16" s="11" t="s">
        <v>13</v>
      </c>
      <c r="H16" s="13">
        <v>53.226100000000002</v>
      </c>
      <c r="I16" s="13" t="s">
        <v>13</v>
      </c>
      <c r="J16" s="13">
        <v>51.48</v>
      </c>
      <c r="K16" s="14" t="s">
        <v>13</v>
      </c>
      <c r="L16" s="51" t="s">
        <v>106</v>
      </c>
      <c r="M16" s="15" t="s">
        <v>34</v>
      </c>
      <c r="N16" s="19">
        <f t="shared" si="0"/>
        <v>-1.7461000000000055</v>
      </c>
      <c r="O16" s="20">
        <f t="shared" si="1"/>
        <v>-3.2805334225126499E-2</v>
      </c>
      <c r="Q16" s="1">
        <v>53.864899999999999</v>
      </c>
      <c r="R16" s="26">
        <f t="shared" si="2"/>
        <v>1.2001630778884725E-2</v>
      </c>
      <c r="S16" s="45">
        <f t="shared" si="3"/>
        <v>2.25483940752464E-4</v>
      </c>
      <c r="T16" s="28" t="s">
        <v>105</v>
      </c>
      <c r="U16" s="1">
        <v>51.48</v>
      </c>
      <c r="V16" s="1" t="s">
        <v>106</v>
      </c>
    </row>
    <row r="17" spans="1:22" ht="27.6" customHeight="1" x14ac:dyDescent="0.25">
      <c r="A17" s="6">
        <v>13</v>
      </c>
      <c r="B17" s="7" t="s">
        <v>36</v>
      </c>
      <c r="C17" s="47" t="s">
        <v>21</v>
      </c>
      <c r="D17" s="6" t="s">
        <v>16</v>
      </c>
      <c r="E17" s="9">
        <v>0.13</v>
      </c>
      <c r="F17" s="44">
        <v>33.281599999999997</v>
      </c>
      <c r="G17" s="11" t="s">
        <v>13</v>
      </c>
      <c r="H17" s="13">
        <v>32.984699999999997</v>
      </c>
      <c r="I17" s="13" t="s">
        <v>13</v>
      </c>
      <c r="J17" s="13">
        <v>31.69</v>
      </c>
      <c r="K17" s="14" t="s">
        <v>13</v>
      </c>
      <c r="L17" s="51" t="s">
        <v>106</v>
      </c>
      <c r="M17" s="15" t="s">
        <v>34</v>
      </c>
      <c r="N17" s="19">
        <f t="shared" si="0"/>
        <v>-1.2946999999999953</v>
      </c>
      <c r="O17" s="20">
        <f t="shared" si="1"/>
        <v>-3.9251531770790563E-2</v>
      </c>
      <c r="Q17" s="1">
        <v>33.281599999999997</v>
      </c>
      <c r="R17" s="26">
        <f t="shared" si="2"/>
        <v>9.0011429541575604E-3</v>
      </c>
      <c r="S17" s="45">
        <f t="shared" si="3"/>
        <v>2.7288842870050543E-4</v>
      </c>
      <c r="T17" s="28" t="s">
        <v>105</v>
      </c>
      <c r="U17" s="1">
        <v>31.69</v>
      </c>
      <c r="V17" s="1" t="s">
        <v>106</v>
      </c>
    </row>
    <row r="18" spans="1:22" ht="27.6" customHeight="1" x14ac:dyDescent="0.25">
      <c r="A18" s="6">
        <v>14</v>
      </c>
      <c r="B18" s="7" t="s">
        <v>37</v>
      </c>
      <c r="C18" s="47" t="s">
        <v>23</v>
      </c>
      <c r="D18" s="6" t="s">
        <v>16</v>
      </c>
      <c r="E18" s="9">
        <v>0.13</v>
      </c>
      <c r="F18" s="44">
        <v>32.591900000000003</v>
      </c>
      <c r="G18" s="11" t="s">
        <v>13</v>
      </c>
      <c r="H18" s="13">
        <v>32.301200000000001</v>
      </c>
      <c r="I18" s="13" t="s">
        <v>13</v>
      </c>
      <c r="J18" s="13">
        <v>31.07</v>
      </c>
      <c r="K18" s="14" t="s">
        <v>13</v>
      </c>
      <c r="L18" s="51" t="s">
        <v>106</v>
      </c>
      <c r="M18" s="15" t="s">
        <v>34</v>
      </c>
      <c r="N18" s="19">
        <f t="shared" si="0"/>
        <v>-1.2312000000000012</v>
      </c>
      <c r="O18" s="20">
        <f t="shared" si="1"/>
        <v>-3.8116230975939011E-2</v>
      </c>
      <c r="Q18" s="1">
        <v>32.591900000000003</v>
      </c>
      <c r="R18" s="26">
        <f t="shared" si="2"/>
        <v>8.9996656470967343E-3</v>
      </c>
      <c r="S18" s="45">
        <f t="shared" si="3"/>
        <v>2.7861706831624626E-4</v>
      </c>
      <c r="T18" s="28" t="s">
        <v>105</v>
      </c>
      <c r="U18" s="1">
        <v>31.07</v>
      </c>
      <c r="V18" s="1" t="s">
        <v>106</v>
      </c>
    </row>
    <row r="19" spans="1:22" ht="27.6" customHeight="1" x14ac:dyDescent="0.25">
      <c r="A19" s="6">
        <v>15</v>
      </c>
      <c r="B19" s="7" t="s">
        <v>38</v>
      </c>
      <c r="C19" s="47" t="s">
        <v>25</v>
      </c>
      <c r="D19" s="6" t="s">
        <v>16</v>
      </c>
      <c r="E19" s="9">
        <v>0.13</v>
      </c>
      <c r="F19" s="44">
        <v>59.445599999999999</v>
      </c>
      <c r="G19" s="11" t="s">
        <v>13</v>
      </c>
      <c r="H19" s="13">
        <v>51.931600000000003</v>
      </c>
      <c r="I19" s="13" t="s">
        <v>13</v>
      </c>
      <c r="J19" s="13">
        <v>49.87</v>
      </c>
      <c r="K19" s="14" t="s">
        <v>13</v>
      </c>
      <c r="L19" s="51" t="s">
        <v>106</v>
      </c>
      <c r="M19" s="15" t="s">
        <v>34</v>
      </c>
      <c r="N19" s="19">
        <f t="shared" si="0"/>
        <v>-2.0616000000000057</v>
      </c>
      <c r="O19" s="20">
        <f t="shared" si="1"/>
        <v>-3.9698372474562801E-2</v>
      </c>
      <c r="Q19" s="1">
        <v>59.445599999999999</v>
      </c>
      <c r="R19" s="26">
        <f t="shared" si="2"/>
        <v>0.14469032342542876</v>
      </c>
      <c r="S19" s="45">
        <f t="shared" si="3"/>
        <v>2.7861711063288776E-3</v>
      </c>
      <c r="T19" s="28" t="s">
        <v>105</v>
      </c>
      <c r="U19" s="1">
        <v>49.87</v>
      </c>
      <c r="V19" s="1" t="s">
        <v>106</v>
      </c>
    </row>
    <row r="20" spans="1:22" ht="27.6" customHeight="1" x14ac:dyDescent="0.25">
      <c r="A20" s="6">
        <v>16</v>
      </c>
      <c r="B20" s="7" t="s">
        <v>39</v>
      </c>
      <c r="C20" s="47" t="s">
        <v>27</v>
      </c>
      <c r="D20" s="6" t="s">
        <v>16</v>
      </c>
      <c r="E20" s="9">
        <v>0.13</v>
      </c>
      <c r="F20" s="44">
        <v>52.0471</v>
      </c>
      <c r="G20" s="11" t="s">
        <v>13</v>
      </c>
      <c r="H20" s="13">
        <v>51.480800000000002</v>
      </c>
      <c r="I20" s="13" t="s">
        <v>13</v>
      </c>
      <c r="J20" s="13">
        <v>49.29</v>
      </c>
      <c r="K20" s="14" t="s">
        <v>13</v>
      </c>
      <c r="L20" s="51" t="s">
        <v>106</v>
      </c>
      <c r="M20" s="15" t="s">
        <v>34</v>
      </c>
      <c r="N20" s="19">
        <f t="shared" si="0"/>
        <v>-2.190800000000003</v>
      </c>
      <c r="O20" s="20">
        <f t="shared" si="1"/>
        <v>-4.2555671240540216E-2</v>
      </c>
      <c r="Q20" s="1">
        <v>52.0471</v>
      </c>
      <c r="R20" s="26">
        <f t="shared" si="2"/>
        <v>1.1000217556836689E-2</v>
      </c>
      <c r="S20" s="45">
        <f t="shared" si="3"/>
        <v>2.1367611919077963E-4</v>
      </c>
      <c r="T20" s="28" t="s">
        <v>105</v>
      </c>
      <c r="U20" s="1">
        <v>49.29</v>
      </c>
      <c r="V20" s="1" t="s">
        <v>106</v>
      </c>
    </row>
    <row r="21" spans="1:22" ht="27.6" customHeight="1" x14ac:dyDescent="0.25">
      <c r="A21" s="6">
        <v>17</v>
      </c>
      <c r="B21" s="7" t="s">
        <v>40</v>
      </c>
      <c r="C21" s="47" t="s">
        <v>29</v>
      </c>
      <c r="D21" s="6" t="s">
        <v>16</v>
      </c>
      <c r="E21" s="9">
        <v>0.13</v>
      </c>
      <c r="F21" s="44">
        <v>55.4512</v>
      </c>
      <c r="G21" s="11" t="s">
        <v>13</v>
      </c>
      <c r="H21" s="13">
        <v>54.847900000000003</v>
      </c>
      <c r="I21" s="13" t="s">
        <v>13</v>
      </c>
      <c r="J21" s="13">
        <v>52.18</v>
      </c>
      <c r="K21" s="14" t="s">
        <v>13</v>
      </c>
      <c r="L21" s="51" t="s">
        <v>106</v>
      </c>
      <c r="M21" s="15" t="s">
        <v>34</v>
      </c>
      <c r="N21" s="19">
        <f t="shared" si="0"/>
        <v>-2.667900000000003</v>
      </c>
      <c r="O21" s="20">
        <f t="shared" si="1"/>
        <v>-4.8641789384826092E-2</v>
      </c>
      <c r="Q21" s="1">
        <v>55.4512</v>
      </c>
      <c r="R21" s="26">
        <f t="shared" si="2"/>
        <v>1.0999509552781369E-2</v>
      </c>
      <c r="S21" s="45">
        <f t="shared" si="3"/>
        <v>2.0054568274776915E-4</v>
      </c>
      <c r="T21" s="28" t="s">
        <v>105</v>
      </c>
      <c r="U21" s="1">
        <v>52.18</v>
      </c>
      <c r="V21" s="1" t="s">
        <v>106</v>
      </c>
    </row>
    <row r="22" spans="1:22" s="3" customFormat="1" ht="27.6" customHeight="1" x14ac:dyDescent="0.25">
      <c r="A22" s="6">
        <v>18</v>
      </c>
      <c r="B22" s="7" t="s">
        <v>41</v>
      </c>
      <c r="C22" s="47" t="s">
        <v>31</v>
      </c>
      <c r="D22" s="6" t="s">
        <v>16</v>
      </c>
      <c r="E22" s="9">
        <v>0.13</v>
      </c>
      <c r="F22" s="44">
        <v>59.942700000000002</v>
      </c>
      <c r="G22" s="11" t="s">
        <v>13</v>
      </c>
      <c r="H22" s="13">
        <v>59.231900000000003</v>
      </c>
      <c r="I22" s="13" t="s">
        <v>13</v>
      </c>
      <c r="J22" s="13">
        <v>56.59</v>
      </c>
      <c r="K22" s="14" t="s">
        <v>13</v>
      </c>
      <c r="L22" s="51" t="s">
        <v>106</v>
      </c>
      <c r="M22" s="15" t="s">
        <v>34</v>
      </c>
      <c r="N22" s="19">
        <f t="shared" si="0"/>
        <v>-2.6418999999999997</v>
      </c>
      <c r="O22" s="20">
        <f t="shared" si="1"/>
        <v>-4.4602654988274891E-2</v>
      </c>
      <c r="Q22" s="3">
        <v>59.942700000000002</v>
      </c>
      <c r="R22" s="26">
        <f t="shared" si="2"/>
        <v>1.2000290384066676E-2</v>
      </c>
      <c r="S22" s="45">
        <f t="shared" si="3"/>
        <v>2.0259843739719096E-4</v>
      </c>
      <c r="T22" s="28" t="s">
        <v>105</v>
      </c>
      <c r="U22" s="3">
        <v>56.59</v>
      </c>
      <c r="V22" s="3" t="s">
        <v>106</v>
      </c>
    </row>
    <row r="23" spans="1:22" s="3" customFormat="1" ht="27.6" customHeight="1" x14ac:dyDescent="0.25">
      <c r="A23" s="6">
        <v>19</v>
      </c>
      <c r="B23" s="7" t="s">
        <v>42</v>
      </c>
      <c r="C23" s="47" t="s">
        <v>33</v>
      </c>
      <c r="D23" s="6" t="s">
        <v>16</v>
      </c>
      <c r="E23" s="9">
        <v>0.13</v>
      </c>
      <c r="F23" s="44">
        <v>64.900300000000001</v>
      </c>
      <c r="G23" s="11" t="s">
        <v>13</v>
      </c>
      <c r="H23" s="13">
        <v>64.130799999999994</v>
      </c>
      <c r="I23" s="13" t="s">
        <v>13</v>
      </c>
      <c r="J23" s="13">
        <v>61.13</v>
      </c>
      <c r="K23" s="14" t="s">
        <v>13</v>
      </c>
      <c r="L23" s="51" t="s">
        <v>106</v>
      </c>
      <c r="M23" s="15" t="s">
        <v>34</v>
      </c>
      <c r="N23" s="19">
        <f t="shared" si="0"/>
        <v>-3.000799999999991</v>
      </c>
      <c r="O23" s="20">
        <f t="shared" si="1"/>
        <v>-4.6791869117490989E-2</v>
      </c>
      <c r="Q23" s="3">
        <v>64.900300000000001</v>
      </c>
      <c r="R23" s="26">
        <f t="shared" si="2"/>
        <v>1.1998914718045119E-2</v>
      </c>
      <c r="S23" s="45">
        <f t="shared" si="3"/>
        <v>1.8710065550476713E-4</v>
      </c>
      <c r="T23" s="28" t="s">
        <v>105</v>
      </c>
      <c r="U23" s="3">
        <v>61.13</v>
      </c>
      <c r="V23" s="3" t="s">
        <v>106</v>
      </c>
    </row>
    <row r="24" spans="1:22" s="3" customFormat="1" ht="27.6" customHeight="1" x14ac:dyDescent="0.25">
      <c r="A24" s="6">
        <v>20</v>
      </c>
      <c r="B24" s="7" t="s">
        <v>43</v>
      </c>
      <c r="C24" s="47" t="s">
        <v>15</v>
      </c>
      <c r="D24" s="6" t="s">
        <v>16</v>
      </c>
      <c r="E24" s="9">
        <v>0.13</v>
      </c>
      <c r="F24" s="44">
        <v>7.3861999999999997</v>
      </c>
      <c r="G24" s="11" t="s">
        <v>13</v>
      </c>
      <c r="H24" s="13">
        <v>7.3059000000000003</v>
      </c>
      <c r="I24" s="13" t="s">
        <v>13</v>
      </c>
      <c r="J24" s="13">
        <v>7.1</v>
      </c>
      <c r="K24" s="14" t="s">
        <v>13</v>
      </c>
      <c r="L24" s="51" t="s">
        <v>106</v>
      </c>
      <c r="M24" s="15" t="s">
        <v>44</v>
      </c>
      <c r="N24" s="19">
        <f t="shared" si="0"/>
        <v>-0.20590000000000064</v>
      </c>
      <c r="O24" s="20">
        <f t="shared" si="1"/>
        <v>-2.8182701652089494E-2</v>
      </c>
      <c r="Q24" s="3">
        <v>7.3861999999999997</v>
      </c>
      <c r="R24" s="26">
        <f t="shared" si="2"/>
        <v>1.0991116768638958E-2</v>
      </c>
      <c r="S24" s="45">
        <f t="shared" si="3"/>
        <v>1.5044165357641027E-3</v>
      </c>
      <c r="T24" s="28" t="s">
        <v>105</v>
      </c>
      <c r="U24" s="3">
        <v>7.1</v>
      </c>
      <c r="V24" s="3" t="s">
        <v>106</v>
      </c>
    </row>
    <row r="25" spans="1:22" s="3" customFormat="1" ht="27.6" customHeight="1" x14ac:dyDescent="0.25">
      <c r="A25" s="6">
        <v>21</v>
      </c>
      <c r="B25" s="7" t="s">
        <v>45</v>
      </c>
      <c r="C25" s="47" t="s">
        <v>19</v>
      </c>
      <c r="D25" s="6" t="s">
        <v>16</v>
      </c>
      <c r="E25" s="9">
        <v>0.13</v>
      </c>
      <c r="F25" s="44">
        <v>34.8889</v>
      </c>
      <c r="G25" s="11" t="s">
        <v>13</v>
      </c>
      <c r="H25" s="13">
        <v>34.475200000000001</v>
      </c>
      <c r="I25" s="13" t="s">
        <v>13</v>
      </c>
      <c r="J25" s="13">
        <v>33.229999999999997</v>
      </c>
      <c r="K25" s="14" t="s">
        <v>13</v>
      </c>
      <c r="L25" s="51" t="s">
        <v>106</v>
      </c>
      <c r="M25" s="15" t="s">
        <v>44</v>
      </c>
      <c r="N25" s="19">
        <f t="shared" si="0"/>
        <v>-1.2452000000000041</v>
      </c>
      <c r="O25" s="20">
        <f t="shared" si="1"/>
        <v>-3.6118717222815358E-2</v>
      </c>
      <c r="Q25" s="3">
        <v>34.8889</v>
      </c>
      <c r="R25" s="26">
        <f t="shared" si="2"/>
        <v>1.1999930384740294E-2</v>
      </c>
      <c r="S25" s="45">
        <f t="shared" si="3"/>
        <v>3.4807427903943395E-4</v>
      </c>
      <c r="T25" s="28" t="s">
        <v>105</v>
      </c>
      <c r="U25" s="3">
        <v>33.229999999999997</v>
      </c>
      <c r="V25" s="3" t="s">
        <v>106</v>
      </c>
    </row>
    <row r="26" spans="1:22" s="3" customFormat="1" ht="27.6" customHeight="1" x14ac:dyDescent="0.25">
      <c r="A26" s="6">
        <v>22</v>
      </c>
      <c r="B26" s="7" t="s">
        <v>46</v>
      </c>
      <c r="C26" s="47" t="s">
        <v>91</v>
      </c>
      <c r="D26" s="6" t="s">
        <v>16</v>
      </c>
      <c r="E26" s="9">
        <v>0.13</v>
      </c>
      <c r="F26" s="44">
        <v>32.4589</v>
      </c>
      <c r="G26" s="11" t="s">
        <v>13</v>
      </c>
      <c r="H26" s="13">
        <v>32.073999999999998</v>
      </c>
      <c r="I26" s="13" t="s">
        <v>13</v>
      </c>
      <c r="J26" s="13">
        <v>30.7</v>
      </c>
      <c r="K26" s="14" t="s">
        <v>13</v>
      </c>
      <c r="L26" s="51" t="s">
        <v>106</v>
      </c>
      <c r="M26" s="15" t="s">
        <v>44</v>
      </c>
      <c r="N26" s="19">
        <f t="shared" si="0"/>
        <v>-1.3739999999999988</v>
      </c>
      <c r="O26" s="20">
        <f t="shared" si="1"/>
        <v>-4.2838436116480604E-2</v>
      </c>
      <c r="Q26" s="3">
        <v>32.4589</v>
      </c>
      <c r="R26" s="26">
        <f t="shared" si="2"/>
        <v>1.2000374134813301E-2</v>
      </c>
      <c r="S26" s="45">
        <f t="shared" si="3"/>
        <v>3.7414647798258093E-4</v>
      </c>
      <c r="T26" s="28" t="s">
        <v>105</v>
      </c>
      <c r="U26" s="3">
        <v>30.7</v>
      </c>
      <c r="V26" s="3" t="s">
        <v>106</v>
      </c>
    </row>
    <row r="27" spans="1:22" ht="27.6" customHeight="1" x14ac:dyDescent="0.25">
      <c r="A27" s="6">
        <v>23</v>
      </c>
      <c r="B27" s="7" t="s">
        <v>48</v>
      </c>
      <c r="C27" s="47" t="s">
        <v>21</v>
      </c>
      <c r="D27" s="6" t="s">
        <v>16</v>
      </c>
      <c r="E27" s="9">
        <v>0.13</v>
      </c>
      <c r="F27" s="44">
        <v>22.696000000000002</v>
      </c>
      <c r="G27" s="11" t="s">
        <v>13</v>
      </c>
      <c r="H27" s="13">
        <v>22.493600000000001</v>
      </c>
      <c r="I27" s="13" t="s">
        <v>13</v>
      </c>
      <c r="J27" s="13">
        <v>21.24</v>
      </c>
      <c r="K27" s="14" t="s">
        <v>13</v>
      </c>
      <c r="L27" s="51" t="s">
        <v>106</v>
      </c>
      <c r="M27" s="15" t="s">
        <v>44</v>
      </c>
      <c r="N27" s="19">
        <f t="shared" si="0"/>
        <v>-1.2536000000000023</v>
      </c>
      <c r="O27" s="20">
        <f t="shared" si="1"/>
        <v>-5.5731408044955105E-2</v>
      </c>
      <c r="Q27" s="1">
        <v>22.696000000000002</v>
      </c>
      <c r="R27" s="26">
        <f t="shared" si="2"/>
        <v>8.9981150193833258E-3</v>
      </c>
      <c r="S27" s="45">
        <f t="shared" si="3"/>
        <v>4.0003000939748751E-4</v>
      </c>
      <c r="T27" s="28" t="s">
        <v>105</v>
      </c>
      <c r="U27" s="1">
        <v>21.24</v>
      </c>
      <c r="V27" s="1" t="s">
        <v>106</v>
      </c>
    </row>
    <row r="28" spans="1:22" ht="27.6" customHeight="1" x14ac:dyDescent="0.25">
      <c r="A28" s="6">
        <v>24</v>
      </c>
      <c r="B28" s="7" t="s">
        <v>52</v>
      </c>
      <c r="C28" s="47" t="s">
        <v>23</v>
      </c>
      <c r="D28" s="6" t="s">
        <v>16</v>
      </c>
      <c r="E28" s="9">
        <v>0.13</v>
      </c>
      <c r="F28" s="44">
        <v>22.1584</v>
      </c>
      <c r="G28" s="11" t="s">
        <v>13</v>
      </c>
      <c r="H28" s="13">
        <v>21.960699999999999</v>
      </c>
      <c r="I28" s="13" t="s">
        <v>13</v>
      </c>
      <c r="J28" s="13">
        <v>20.76</v>
      </c>
      <c r="K28" s="14" t="s">
        <v>13</v>
      </c>
      <c r="L28" s="51" t="s">
        <v>106</v>
      </c>
      <c r="M28" s="15" t="s">
        <v>44</v>
      </c>
      <c r="N28" s="19">
        <f t="shared" si="0"/>
        <v>-1.2006999999999977</v>
      </c>
      <c r="O28" s="20">
        <f t="shared" si="1"/>
        <v>-5.4674942055581002E-2</v>
      </c>
      <c r="Q28" s="1">
        <v>22.1584</v>
      </c>
      <c r="R28" s="26">
        <f t="shared" si="2"/>
        <v>9.0024452772453113E-3</v>
      </c>
      <c r="S28" s="45">
        <f t="shared" si="3"/>
        <v>4.099343498725137E-4</v>
      </c>
      <c r="T28" s="28" t="s">
        <v>105</v>
      </c>
      <c r="U28" s="1">
        <v>20.76</v>
      </c>
      <c r="V28" s="1" t="s">
        <v>106</v>
      </c>
    </row>
    <row r="29" spans="1:22" ht="27.6" customHeight="1" x14ac:dyDescent="0.25">
      <c r="A29" s="6">
        <v>25</v>
      </c>
      <c r="B29" s="7" t="s">
        <v>53</v>
      </c>
      <c r="C29" s="47" t="s">
        <v>25</v>
      </c>
      <c r="D29" s="6" t="s">
        <v>16</v>
      </c>
      <c r="E29" s="9">
        <v>0.13</v>
      </c>
      <c r="F29" s="44">
        <v>36.694800000000001</v>
      </c>
      <c r="G29" s="11" t="s">
        <v>13</v>
      </c>
      <c r="H29" s="13">
        <v>36.2239</v>
      </c>
      <c r="I29" s="13" t="s">
        <v>13</v>
      </c>
      <c r="J29" s="13">
        <v>35.6</v>
      </c>
      <c r="K29" s="14" t="s">
        <v>13</v>
      </c>
      <c r="L29" s="51" t="s">
        <v>106</v>
      </c>
      <c r="M29" s="15" t="s">
        <v>44</v>
      </c>
      <c r="N29" s="19">
        <f t="shared" si="0"/>
        <v>-0.62389999999999901</v>
      </c>
      <c r="O29" s="20">
        <f t="shared" si="1"/>
        <v>-1.7223435356215067E-2</v>
      </c>
      <c r="Q29" s="1">
        <v>36.694800000000001</v>
      </c>
      <c r="R29" s="26">
        <f t="shared" si="2"/>
        <v>1.2999704614908949E-2</v>
      </c>
      <c r="S29" s="45">
        <f t="shared" si="3"/>
        <v>3.5887092816921836E-4</v>
      </c>
      <c r="T29" s="28" t="s">
        <v>105</v>
      </c>
      <c r="U29" s="1">
        <v>35.6</v>
      </c>
      <c r="V29" s="1" t="s">
        <v>106</v>
      </c>
    </row>
    <row r="30" spans="1:22" ht="27.6" customHeight="1" x14ac:dyDescent="0.25">
      <c r="A30" s="22">
        <v>26</v>
      </c>
      <c r="B30" s="7" t="s">
        <v>54</v>
      </c>
      <c r="C30" s="47" t="s">
        <v>92</v>
      </c>
      <c r="D30" s="6" t="s">
        <v>16</v>
      </c>
      <c r="E30" s="9">
        <v>0.13</v>
      </c>
      <c r="F30" s="44">
        <v>34.2624</v>
      </c>
      <c r="G30" s="11" t="s">
        <v>13</v>
      </c>
      <c r="H30" s="13">
        <v>33.822699999999998</v>
      </c>
      <c r="I30" s="13" t="s">
        <v>13</v>
      </c>
      <c r="J30" s="13">
        <v>33</v>
      </c>
      <c r="K30" s="14" t="s">
        <v>13</v>
      </c>
      <c r="L30" s="51" t="s">
        <v>106</v>
      </c>
      <c r="M30" s="15" t="s">
        <v>44</v>
      </c>
      <c r="N30" s="19">
        <f t="shared" si="0"/>
        <v>-0.82269999999999754</v>
      </c>
      <c r="O30" s="20">
        <f t="shared" si="1"/>
        <v>-2.4323900812176367E-2</v>
      </c>
      <c r="Q30" s="1">
        <v>34.2624</v>
      </c>
      <c r="R30" s="26">
        <f t="shared" si="2"/>
        <v>1.3000144873117818E-2</v>
      </c>
      <c r="S30" s="45">
        <f t="shared" si="3"/>
        <v>3.8436153450545991E-4</v>
      </c>
      <c r="T30" s="28" t="s">
        <v>105</v>
      </c>
      <c r="U30" s="1">
        <v>33</v>
      </c>
      <c r="V30" s="1" t="s">
        <v>106</v>
      </c>
    </row>
    <row r="31" spans="1:22" ht="27.6" customHeight="1" x14ac:dyDescent="0.25">
      <c r="A31" s="6">
        <v>27</v>
      </c>
      <c r="B31" s="7" t="s">
        <v>56</v>
      </c>
      <c r="C31" s="47" t="s">
        <v>27</v>
      </c>
      <c r="D31" s="6" t="s">
        <v>16</v>
      </c>
      <c r="E31" s="9">
        <v>0.13</v>
      </c>
      <c r="F31" s="44">
        <v>36.593699999999998</v>
      </c>
      <c r="G31" s="11" t="s">
        <v>13</v>
      </c>
      <c r="H31" s="13">
        <v>36.195500000000003</v>
      </c>
      <c r="I31" s="13" t="s">
        <v>13</v>
      </c>
      <c r="J31" s="13">
        <v>35.1</v>
      </c>
      <c r="K31" s="14" t="s">
        <v>13</v>
      </c>
      <c r="L31" s="51" t="s">
        <v>106</v>
      </c>
      <c r="M31" s="15" t="s">
        <v>44</v>
      </c>
      <c r="N31" s="19">
        <f t="shared" si="0"/>
        <v>-1.0955000000000013</v>
      </c>
      <c r="O31" s="20">
        <f t="shared" si="1"/>
        <v>-3.0266193311323263E-2</v>
      </c>
      <c r="Q31" s="1">
        <v>36.593699999999998</v>
      </c>
      <c r="R31" s="26">
        <f t="shared" si="2"/>
        <v>1.1001367573317005E-2</v>
      </c>
      <c r="S31" s="45">
        <f t="shared" si="3"/>
        <v>3.0394296454854897E-4</v>
      </c>
      <c r="T31" s="28" t="s">
        <v>105</v>
      </c>
      <c r="U31" s="1">
        <v>35.1</v>
      </c>
      <c r="V31" s="1" t="s">
        <v>106</v>
      </c>
    </row>
    <row r="32" spans="1:22" ht="27.6" customHeight="1" x14ac:dyDescent="0.25">
      <c r="A32" s="6">
        <v>28</v>
      </c>
      <c r="B32" s="7" t="s">
        <v>57</v>
      </c>
      <c r="C32" s="47" t="s">
        <v>29</v>
      </c>
      <c r="D32" s="6" t="s">
        <v>16</v>
      </c>
      <c r="E32" s="9">
        <v>0.13</v>
      </c>
      <c r="F32" s="44">
        <v>39.786799999999999</v>
      </c>
      <c r="G32" s="11" t="s">
        <v>13</v>
      </c>
      <c r="H32" s="13">
        <v>39.353900000000003</v>
      </c>
      <c r="I32" s="13" t="s">
        <v>13</v>
      </c>
      <c r="J32" s="13">
        <v>38.299999999999997</v>
      </c>
      <c r="K32" s="14" t="s">
        <v>13</v>
      </c>
      <c r="L32" s="51" t="s">
        <v>106</v>
      </c>
      <c r="M32" s="15" t="s">
        <v>44</v>
      </c>
      <c r="N32" s="19">
        <f t="shared" si="0"/>
        <v>-1.0539000000000058</v>
      </c>
      <c r="O32" s="20">
        <f t="shared" si="1"/>
        <v>-2.6780064999911209E-2</v>
      </c>
      <c r="Q32" s="1">
        <v>39.786799999999999</v>
      </c>
      <c r="R32" s="26">
        <f t="shared" si="2"/>
        <v>1.1000180414139298E-2</v>
      </c>
      <c r="S32" s="45">
        <f t="shared" si="3"/>
        <v>2.7951944824119838E-4</v>
      </c>
      <c r="T32" s="28" t="s">
        <v>105</v>
      </c>
      <c r="U32" s="1">
        <v>38.299999999999997</v>
      </c>
      <c r="V32" s="1" t="s">
        <v>106</v>
      </c>
    </row>
    <row r="33" spans="1:22" ht="27.6" customHeight="1" x14ac:dyDescent="0.25">
      <c r="A33" s="6">
        <v>29</v>
      </c>
      <c r="B33" s="7" t="s">
        <v>58</v>
      </c>
      <c r="C33" s="47" t="s">
        <v>31</v>
      </c>
      <c r="D33" s="6" t="s">
        <v>16</v>
      </c>
      <c r="E33" s="9">
        <v>0.13</v>
      </c>
      <c r="F33" s="44">
        <v>39.389800000000001</v>
      </c>
      <c r="G33" s="11" t="s">
        <v>13</v>
      </c>
      <c r="H33" s="13">
        <v>38.922699999999999</v>
      </c>
      <c r="I33" s="13" t="s">
        <v>13</v>
      </c>
      <c r="J33" s="13">
        <v>37.9</v>
      </c>
      <c r="K33" s="14" t="s">
        <v>13</v>
      </c>
      <c r="L33" s="51" t="s">
        <v>106</v>
      </c>
      <c r="M33" s="15" t="s">
        <v>44</v>
      </c>
      <c r="N33" s="19">
        <f t="shared" si="0"/>
        <v>-1.0227000000000004</v>
      </c>
      <c r="O33" s="20">
        <f t="shared" si="1"/>
        <v>-2.6275155628977444E-2</v>
      </c>
      <c r="Q33" s="1">
        <v>39.389800000000001</v>
      </c>
      <c r="R33" s="26">
        <f t="shared" si="2"/>
        <v>1.2000709097775902E-2</v>
      </c>
      <c r="S33" s="45">
        <f t="shared" si="3"/>
        <v>3.0832159890695925E-4</v>
      </c>
      <c r="T33" s="28" t="s">
        <v>105</v>
      </c>
      <c r="U33" s="1">
        <v>37.9</v>
      </c>
      <c r="V33" s="1" t="s">
        <v>106</v>
      </c>
    </row>
    <row r="34" spans="1:22" ht="27.6" customHeight="1" x14ac:dyDescent="0.25">
      <c r="A34" s="6">
        <v>30</v>
      </c>
      <c r="B34" s="7" t="s">
        <v>59</v>
      </c>
      <c r="C34" s="47" t="s">
        <v>33</v>
      </c>
      <c r="D34" s="6" t="s">
        <v>16</v>
      </c>
      <c r="E34" s="9">
        <v>0.13</v>
      </c>
      <c r="F34" s="44">
        <v>41.997100000000003</v>
      </c>
      <c r="G34" s="11" t="s">
        <v>13</v>
      </c>
      <c r="H34" s="13">
        <v>41.499200000000002</v>
      </c>
      <c r="I34" s="13" t="s">
        <v>13</v>
      </c>
      <c r="J34" s="13">
        <v>39.32</v>
      </c>
      <c r="K34" s="14" t="s">
        <v>13</v>
      </c>
      <c r="L34" s="51" t="s">
        <v>106</v>
      </c>
      <c r="M34" s="15" t="s">
        <v>44</v>
      </c>
      <c r="N34" s="19">
        <f t="shared" si="0"/>
        <v>-2.1792000000000016</v>
      </c>
      <c r="O34" s="20">
        <f t="shared" si="1"/>
        <v>-5.2511855650229436E-2</v>
      </c>
      <c r="Q34" s="1">
        <v>41.997100000000003</v>
      </c>
      <c r="R34" s="26">
        <f t="shared" si="2"/>
        <v>1.1997821644754629E-2</v>
      </c>
      <c r="S34" s="45">
        <f t="shared" si="3"/>
        <v>2.8910970921739766E-4</v>
      </c>
      <c r="T34" s="28" t="s">
        <v>105</v>
      </c>
      <c r="U34" s="1">
        <v>39.32</v>
      </c>
      <c r="V34" s="1" t="s">
        <v>106</v>
      </c>
    </row>
    <row r="35" spans="1:22" ht="27.6" customHeight="1" x14ac:dyDescent="0.25">
      <c r="A35" s="6">
        <v>31</v>
      </c>
      <c r="B35" s="7" t="s">
        <v>60</v>
      </c>
      <c r="C35" s="47" t="s">
        <v>15</v>
      </c>
      <c r="D35" s="6" t="s">
        <v>16</v>
      </c>
      <c r="E35" s="9">
        <v>0.13</v>
      </c>
      <c r="F35" s="44">
        <v>11.837300000000001</v>
      </c>
      <c r="G35" s="11" t="s">
        <v>13</v>
      </c>
      <c r="H35" s="13">
        <v>11.708500000000001</v>
      </c>
      <c r="I35" s="13" t="s">
        <v>13</v>
      </c>
      <c r="J35" s="13">
        <v>11.04</v>
      </c>
      <c r="K35" s="14" t="s">
        <v>13</v>
      </c>
      <c r="L35" s="51" t="s">
        <v>106</v>
      </c>
      <c r="M35" s="15" t="s">
        <v>61</v>
      </c>
      <c r="N35" s="19">
        <f t="shared" si="0"/>
        <v>-0.66850000000000165</v>
      </c>
      <c r="O35" s="20">
        <f t="shared" si="1"/>
        <v>-5.7095272665157931E-2</v>
      </c>
      <c r="Q35" s="1">
        <v>11.837300000000001</v>
      </c>
      <c r="R35" s="26">
        <f t="shared" si="2"/>
        <v>1.1000555152239827E-2</v>
      </c>
      <c r="S35" s="45">
        <f t="shared" si="3"/>
        <v>9.3953582032197346E-4</v>
      </c>
      <c r="T35" s="28" t="s">
        <v>105</v>
      </c>
      <c r="U35" s="1">
        <v>11.04</v>
      </c>
      <c r="V35" s="1" t="s">
        <v>106</v>
      </c>
    </row>
    <row r="36" spans="1:22" ht="27.6" customHeight="1" x14ac:dyDescent="0.25">
      <c r="A36" s="6">
        <v>32</v>
      </c>
      <c r="B36" s="7" t="s">
        <v>62</v>
      </c>
      <c r="C36" s="47" t="s">
        <v>19</v>
      </c>
      <c r="D36" s="6" t="s">
        <v>16</v>
      </c>
      <c r="E36" s="9">
        <v>0.13</v>
      </c>
      <c r="F36" s="44">
        <v>55.945799999999998</v>
      </c>
      <c r="G36" s="11" t="s">
        <v>13</v>
      </c>
      <c r="H36" s="13">
        <v>55.282400000000003</v>
      </c>
      <c r="I36" s="13" t="s">
        <v>13</v>
      </c>
      <c r="J36" s="13">
        <v>52.11</v>
      </c>
      <c r="K36" s="14" t="s">
        <v>13</v>
      </c>
      <c r="L36" s="51" t="s">
        <v>106</v>
      </c>
      <c r="M36" s="15" t="s">
        <v>61</v>
      </c>
      <c r="N36" s="19">
        <f t="shared" si="0"/>
        <v>-3.1724000000000032</v>
      </c>
      <c r="O36" s="20">
        <f t="shared" si="1"/>
        <v>-5.7385352300189631E-2</v>
      </c>
      <c r="Q36" s="1">
        <v>55.945799999999998</v>
      </c>
      <c r="R36" s="26">
        <f t="shared" si="2"/>
        <v>1.2000202596124549E-2</v>
      </c>
      <c r="S36" s="27">
        <f t="shared" si="3"/>
        <v>2.1707094113360758E-4</v>
      </c>
      <c r="T36" s="28" t="s">
        <v>105</v>
      </c>
      <c r="U36" s="1">
        <v>52.11</v>
      </c>
      <c r="V36" s="1" t="s">
        <v>106</v>
      </c>
    </row>
    <row r="37" spans="1:22" ht="27.6" customHeight="1" x14ac:dyDescent="0.25">
      <c r="A37" s="6">
        <v>33</v>
      </c>
      <c r="B37" s="7" t="s">
        <v>63</v>
      </c>
      <c r="C37" s="47" t="s">
        <v>47</v>
      </c>
      <c r="D37" s="6" t="s">
        <v>16</v>
      </c>
      <c r="E37" s="9">
        <v>0.13</v>
      </c>
      <c r="F37" s="44">
        <v>53.466200000000001</v>
      </c>
      <c r="G37" s="11" t="s">
        <v>13</v>
      </c>
      <c r="H37" s="13">
        <v>52.8322</v>
      </c>
      <c r="I37" s="13" t="s">
        <v>13</v>
      </c>
      <c r="J37" s="13">
        <v>51.06</v>
      </c>
      <c r="K37" s="14" t="s">
        <v>13</v>
      </c>
      <c r="L37" s="51" t="s">
        <v>106</v>
      </c>
      <c r="M37" s="15" t="s">
        <v>61</v>
      </c>
      <c r="N37" s="19">
        <f t="shared" si="0"/>
        <v>-1.772199999999998</v>
      </c>
      <c r="O37" s="20">
        <f t="shared" si="1"/>
        <v>-3.3543937220104368E-2</v>
      </c>
      <c r="Q37" s="1">
        <v>53.466200000000001</v>
      </c>
      <c r="R37" s="26">
        <f t="shared" si="2"/>
        <v>1.2000257418771134E-2</v>
      </c>
      <c r="S37" s="27">
        <f t="shared" si="3"/>
        <v>2.2713908220310972E-4</v>
      </c>
      <c r="T37" s="28" t="s">
        <v>105</v>
      </c>
      <c r="U37" s="1">
        <v>51.06</v>
      </c>
      <c r="V37" s="1" t="s">
        <v>106</v>
      </c>
    </row>
    <row r="38" spans="1:22" ht="27.6" customHeight="1" x14ac:dyDescent="0.25">
      <c r="A38" s="6">
        <v>34</v>
      </c>
      <c r="B38" s="7" t="s">
        <v>64</v>
      </c>
      <c r="C38" s="47" t="s">
        <v>21</v>
      </c>
      <c r="D38" s="6" t="s">
        <v>16</v>
      </c>
      <c r="E38" s="9">
        <v>0.13</v>
      </c>
      <c r="F38" s="44">
        <v>34.840499999999999</v>
      </c>
      <c r="G38" s="11" t="s">
        <v>13</v>
      </c>
      <c r="H38" s="13">
        <v>34.529800000000002</v>
      </c>
      <c r="I38" s="13" t="s">
        <v>13</v>
      </c>
      <c r="J38" s="13">
        <v>33.14</v>
      </c>
      <c r="K38" s="14" t="s">
        <v>13</v>
      </c>
      <c r="L38" s="51" t="s">
        <v>106</v>
      </c>
      <c r="M38" s="15" t="s">
        <v>61</v>
      </c>
      <c r="N38" s="19">
        <f t="shared" si="0"/>
        <v>-1.389800000000001</v>
      </c>
      <c r="O38" s="20">
        <f t="shared" si="1"/>
        <v>-4.0249291915968266E-2</v>
      </c>
      <c r="Q38" s="1">
        <v>34.840499999999999</v>
      </c>
      <c r="R38" s="26">
        <f t="shared" si="2"/>
        <v>8.9980248944389208E-3</v>
      </c>
      <c r="S38" s="27">
        <f t="shared" si="3"/>
        <v>2.6058722884114363E-4</v>
      </c>
      <c r="T38" s="28" t="s">
        <v>105</v>
      </c>
      <c r="U38" s="1">
        <v>33.14</v>
      </c>
      <c r="V38" s="1" t="s">
        <v>106</v>
      </c>
    </row>
    <row r="39" spans="1:22" ht="27.6" customHeight="1" x14ac:dyDescent="0.25">
      <c r="A39" s="6">
        <v>35</v>
      </c>
      <c r="B39" s="7" t="s">
        <v>65</v>
      </c>
      <c r="C39" s="47" t="s">
        <v>23</v>
      </c>
      <c r="D39" s="6" t="s">
        <v>16</v>
      </c>
      <c r="E39" s="9">
        <v>0.13</v>
      </c>
      <c r="F39" s="44">
        <v>34.067999999999998</v>
      </c>
      <c r="G39" s="11" t="s">
        <v>13</v>
      </c>
      <c r="H39" s="13">
        <v>33.764200000000002</v>
      </c>
      <c r="I39" s="13" t="s">
        <v>13</v>
      </c>
      <c r="J39" s="13">
        <v>32.700000000000003</v>
      </c>
      <c r="K39" s="14" t="s">
        <v>13</v>
      </c>
      <c r="L39" s="51" t="s">
        <v>106</v>
      </c>
      <c r="M39" s="15" t="s">
        <v>61</v>
      </c>
      <c r="N39" s="19">
        <f t="shared" si="0"/>
        <v>-1.0641999999999996</v>
      </c>
      <c r="O39" s="20">
        <f t="shared" si="1"/>
        <v>-3.1518590696655024E-2</v>
      </c>
      <c r="Q39" s="1">
        <v>34.067999999999998</v>
      </c>
      <c r="R39" s="26">
        <f t="shared" si="2"/>
        <v>8.9976957842921017E-3</v>
      </c>
      <c r="S39" s="27">
        <f t="shared" si="3"/>
        <v>2.6648627197718591E-4</v>
      </c>
      <c r="T39" s="28" t="s">
        <v>105</v>
      </c>
      <c r="U39" s="1">
        <v>32.700000000000003</v>
      </c>
      <c r="V39" s="1" t="s">
        <v>106</v>
      </c>
    </row>
    <row r="40" spans="1:22" ht="27.6" customHeight="1" x14ac:dyDescent="0.25">
      <c r="A40" s="6">
        <v>36</v>
      </c>
      <c r="B40" s="7" t="s">
        <v>66</v>
      </c>
      <c r="C40" s="47" t="s">
        <v>25</v>
      </c>
      <c r="D40" s="6" t="s">
        <v>16</v>
      </c>
      <c r="E40" s="9">
        <v>0.13</v>
      </c>
      <c r="F40" s="44">
        <v>51.598500000000001</v>
      </c>
      <c r="G40" s="11" t="s">
        <v>13</v>
      </c>
      <c r="H40" s="13">
        <v>50.936399999999999</v>
      </c>
      <c r="I40" s="13" t="s">
        <v>13</v>
      </c>
      <c r="J40" s="13">
        <v>47.86</v>
      </c>
      <c r="K40" s="14" t="s">
        <v>13</v>
      </c>
      <c r="L40" s="51" t="s">
        <v>106</v>
      </c>
      <c r="M40" s="15" t="s">
        <v>61</v>
      </c>
      <c r="N40" s="19">
        <f t="shared" si="0"/>
        <v>-3.0763999999999996</v>
      </c>
      <c r="O40" s="20">
        <f t="shared" si="1"/>
        <v>-6.0396887098420768E-2</v>
      </c>
      <c r="Q40" s="1">
        <v>51.598500000000001</v>
      </c>
      <c r="R40" s="26">
        <f t="shared" si="2"/>
        <v>1.2998562913751312E-2</v>
      </c>
      <c r="S40" s="27">
        <f t="shared" si="3"/>
        <v>2.5519202208541071E-4</v>
      </c>
      <c r="T40" s="28" t="s">
        <v>105</v>
      </c>
      <c r="U40" s="1">
        <v>47.86</v>
      </c>
      <c r="V40" s="1" t="s">
        <v>106</v>
      </c>
    </row>
    <row r="41" spans="1:22" ht="27.6" customHeight="1" x14ac:dyDescent="0.25">
      <c r="A41" s="6">
        <v>37</v>
      </c>
      <c r="B41" s="7" t="s">
        <v>67</v>
      </c>
      <c r="C41" s="47" t="s">
        <v>55</v>
      </c>
      <c r="D41" s="6" t="s">
        <v>16</v>
      </c>
      <c r="E41" s="9">
        <v>0.13</v>
      </c>
      <c r="F41" s="44">
        <v>49.116399999999999</v>
      </c>
      <c r="G41" s="11" t="s">
        <v>13</v>
      </c>
      <c r="H41" s="13">
        <v>48.4861</v>
      </c>
      <c r="I41" s="13" t="s">
        <v>13</v>
      </c>
      <c r="J41" s="13">
        <v>46.81</v>
      </c>
      <c r="K41" s="14" t="s">
        <v>13</v>
      </c>
      <c r="L41" s="51" t="s">
        <v>106</v>
      </c>
      <c r="M41" s="15" t="s">
        <v>61</v>
      </c>
      <c r="N41" s="19">
        <f t="shared" si="0"/>
        <v>-1.6760999999999981</v>
      </c>
      <c r="O41" s="20">
        <f t="shared" si="1"/>
        <v>-3.4568670196200524E-2</v>
      </c>
      <c r="Q41" s="1">
        <v>49.116399999999999</v>
      </c>
      <c r="R41" s="26">
        <f t="shared" si="2"/>
        <v>1.2999601947774688E-2</v>
      </c>
      <c r="S41" s="27">
        <f t="shared" si="3"/>
        <v>2.6810986958684425E-4</v>
      </c>
      <c r="T41" s="28" t="s">
        <v>105</v>
      </c>
      <c r="U41" s="1">
        <v>46.81</v>
      </c>
      <c r="V41" s="1" t="s">
        <v>106</v>
      </c>
    </row>
    <row r="42" spans="1:22" ht="27.6" customHeight="1" x14ac:dyDescent="0.25">
      <c r="A42" s="6">
        <v>38</v>
      </c>
      <c r="B42" s="7" t="s">
        <v>68</v>
      </c>
      <c r="C42" s="47" t="s">
        <v>27</v>
      </c>
      <c r="D42" s="6" t="s">
        <v>16</v>
      </c>
      <c r="E42" s="9">
        <v>0.13</v>
      </c>
      <c r="F42" s="44">
        <v>53.389699999999998</v>
      </c>
      <c r="G42" s="11" t="s">
        <v>13</v>
      </c>
      <c r="H42" s="13">
        <v>52.808799999999998</v>
      </c>
      <c r="I42" s="13" t="s">
        <v>13</v>
      </c>
      <c r="J42" s="13">
        <v>50.8</v>
      </c>
      <c r="K42" s="14" t="s">
        <v>13</v>
      </c>
      <c r="L42" s="51" t="s">
        <v>106</v>
      </c>
      <c r="M42" s="15" t="s">
        <v>61</v>
      </c>
      <c r="N42" s="19">
        <f t="shared" si="0"/>
        <v>-2.0088000000000008</v>
      </c>
      <c r="O42" s="20">
        <f t="shared" si="1"/>
        <v>-3.8039114693005728E-2</v>
      </c>
      <c r="Q42" s="1">
        <v>53.389699999999998</v>
      </c>
      <c r="R42" s="26">
        <f t="shared" si="2"/>
        <v>1.1000060595961274E-2</v>
      </c>
      <c r="S42" s="27">
        <f t="shared" si="3"/>
        <v>2.0829976435672226E-4</v>
      </c>
      <c r="T42" s="28" t="s">
        <v>105</v>
      </c>
      <c r="U42" s="1">
        <v>50.8</v>
      </c>
      <c r="V42" s="1" t="s">
        <v>106</v>
      </c>
    </row>
    <row r="43" spans="1:22" ht="27.6" customHeight="1" x14ac:dyDescent="0.25">
      <c r="A43" s="6">
        <v>39</v>
      </c>
      <c r="B43" s="7" t="s">
        <v>69</v>
      </c>
      <c r="C43" s="47" t="s">
        <v>29</v>
      </c>
      <c r="D43" s="6" t="s">
        <v>16</v>
      </c>
      <c r="E43" s="9">
        <v>0.13</v>
      </c>
      <c r="F43" s="44">
        <v>56.7348</v>
      </c>
      <c r="G43" s="11" t="s">
        <v>13</v>
      </c>
      <c r="H43" s="13">
        <v>56.1175</v>
      </c>
      <c r="I43" s="13" t="s">
        <v>13</v>
      </c>
      <c r="J43" s="13">
        <v>53.63</v>
      </c>
      <c r="K43" s="14" t="s">
        <v>13</v>
      </c>
      <c r="L43" s="51" t="s">
        <v>106</v>
      </c>
      <c r="M43" s="15" t="s">
        <v>61</v>
      </c>
      <c r="N43" s="19">
        <f t="shared" si="0"/>
        <v>-2.4874999999999972</v>
      </c>
      <c r="O43" s="20">
        <f t="shared" si="1"/>
        <v>-4.4326636076090296E-2</v>
      </c>
      <c r="Q43" s="1">
        <v>56.7348</v>
      </c>
      <c r="R43" s="26">
        <f t="shared" si="2"/>
        <v>1.1000133648148976E-2</v>
      </c>
      <c r="S43" s="27">
        <f t="shared" si="3"/>
        <v>1.9601966673763043E-4</v>
      </c>
      <c r="T43" s="28" t="s">
        <v>105</v>
      </c>
      <c r="U43" s="1">
        <v>53.63</v>
      </c>
      <c r="V43" s="1" t="s">
        <v>106</v>
      </c>
    </row>
    <row r="44" spans="1:22" ht="27.6" customHeight="1" x14ac:dyDescent="0.25">
      <c r="A44" s="6">
        <v>40</v>
      </c>
      <c r="B44" s="7" t="s">
        <v>70</v>
      </c>
      <c r="C44" s="47" t="s">
        <v>31</v>
      </c>
      <c r="D44" s="6" t="s">
        <v>16</v>
      </c>
      <c r="E44" s="9">
        <v>0.13</v>
      </c>
      <c r="F44" s="44">
        <v>59.554299999999998</v>
      </c>
      <c r="G44" s="11" t="s">
        <v>13</v>
      </c>
      <c r="H44" s="13">
        <v>58.848199999999999</v>
      </c>
      <c r="I44" s="13" t="s">
        <v>13</v>
      </c>
      <c r="J44" s="13">
        <v>56.52</v>
      </c>
      <c r="K44" s="14" t="s">
        <v>13</v>
      </c>
      <c r="L44" s="51" t="s">
        <v>106</v>
      </c>
      <c r="M44" s="15" t="s">
        <v>61</v>
      </c>
      <c r="N44" s="19">
        <f t="shared" si="0"/>
        <v>-2.3281999999999954</v>
      </c>
      <c r="O44" s="20">
        <f t="shared" si="1"/>
        <v>-3.956280735859373E-2</v>
      </c>
      <c r="Q44" s="1">
        <v>59.554299999999998</v>
      </c>
      <c r="R44" s="26">
        <f t="shared" si="2"/>
        <v>1.1998667758741971E-2</v>
      </c>
      <c r="S44" s="27">
        <f t="shared" si="3"/>
        <v>2.0389183966105967E-4</v>
      </c>
      <c r="T44" s="28" t="s">
        <v>105</v>
      </c>
      <c r="U44" s="1">
        <v>56.52</v>
      </c>
      <c r="V44" s="1" t="s">
        <v>106</v>
      </c>
    </row>
    <row r="45" spans="1:22" ht="27.6" customHeight="1" x14ac:dyDescent="0.25">
      <c r="A45" s="6">
        <v>41</v>
      </c>
      <c r="B45" s="7" t="s">
        <v>71</v>
      </c>
      <c r="C45" s="47" t="s">
        <v>33</v>
      </c>
      <c r="D45" s="6" t="s">
        <v>16</v>
      </c>
      <c r="E45" s="9">
        <v>0.13</v>
      </c>
      <c r="F45" s="44">
        <v>64.887600000000006</v>
      </c>
      <c r="G45" s="11" t="s">
        <v>13</v>
      </c>
      <c r="H45" s="13">
        <v>64.118200000000002</v>
      </c>
      <c r="I45" s="13" t="s">
        <v>13</v>
      </c>
      <c r="J45" s="13">
        <v>60.56</v>
      </c>
      <c r="K45" s="14" t="s">
        <v>13</v>
      </c>
      <c r="L45" s="51" t="s">
        <v>106</v>
      </c>
      <c r="M45" s="15" t="s">
        <v>61</v>
      </c>
      <c r="N45" s="19">
        <f t="shared" si="0"/>
        <v>-3.5581999999999994</v>
      </c>
      <c r="O45" s="20">
        <f t="shared" si="1"/>
        <v>-5.5494383809901078E-2</v>
      </c>
      <c r="Q45" s="1">
        <v>64.887600000000006</v>
      </c>
      <c r="R45" s="26">
        <f t="shared" si="2"/>
        <v>1.1999713029997793E-2</v>
      </c>
      <c r="S45" s="27">
        <f t="shared" si="3"/>
        <v>1.871498736707798E-4</v>
      </c>
      <c r="T45" s="28" t="s">
        <v>105</v>
      </c>
      <c r="U45" s="1">
        <v>60.56</v>
      </c>
      <c r="V45" s="1" t="s">
        <v>106</v>
      </c>
    </row>
    <row r="46" spans="1:22" ht="46.5" customHeight="1" x14ac:dyDescent="0.25">
      <c r="A46" s="31" t="s">
        <v>96</v>
      </c>
      <c r="B46" s="32"/>
      <c r="C46" s="32"/>
      <c r="D46" s="31"/>
      <c r="E46" s="31"/>
      <c r="F46" s="31"/>
      <c r="G46" s="31"/>
      <c r="H46" s="31"/>
      <c r="I46" s="31"/>
      <c r="J46" s="31"/>
      <c r="K46" s="31"/>
      <c r="L46" s="31"/>
      <c r="M46" s="31"/>
      <c r="O46" s="23">
        <f>SUM(O5:O45)</f>
        <v>-1.7816318784119582</v>
      </c>
      <c r="P46" s="24">
        <f>1.78/41</f>
        <v>4.3414634146341467E-2</v>
      </c>
      <c r="R46" s="26"/>
      <c r="S46" s="27"/>
    </row>
    <row r="47" spans="1:22" ht="39" customHeight="1" x14ac:dyDescent="0.25">
      <c r="A47" s="12">
        <v>1</v>
      </c>
      <c r="B47" s="12" t="s">
        <v>97</v>
      </c>
      <c r="C47" s="31" t="s">
        <v>98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R47" s="26"/>
      <c r="S47" s="27"/>
    </row>
    <row r="48" spans="1:22" ht="39" customHeight="1" x14ac:dyDescent="0.25">
      <c r="A48" s="12">
        <v>2</v>
      </c>
      <c r="B48" s="12" t="s">
        <v>86</v>
      </c>
      <c r="C48" s="31" t="s">
        <v>99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R48" s="26"/>
      <c r="S48" s="27"/>
    </row>
    <row r="49" spans="1:19" ht="39" customHeight="1" x14ac:dyDescent="0.25">
      <c r="A49" s="12">
        <v>3</v>
      </c>
      <c r="B49" s="12" t="s">
        <v>100</v>
      </c>
      <c r="C49" s="31" t="s">
        <v>93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R49" s="26"/>
      <c r="S49" s="27"/>
    </row>
    <row r="50" spans="1:19" ht="39" customHeight="1" x14ac:dyDescent="0.25">
      <c r="A50" s="12">
        <v>4</v>
      </c>
      <c r="B50" s="12" t="s">
        <v>101</v>
      </c>
      <c r="C50" s="31" t="s">
        <v>102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R50" s="26"/>
      <c r="S50" s="27"/>
    </row>
    <row r="51" spans="1:19" ht="45" customHeight="1" x14ac:dyDescent="0.25">
      <c r="A51" s="12">
        <v>5</v>
      </c>
      <c r="B51" s="12" t="s">
        <v>6</v>
      </c>
      <c r="C51" s="33" t="s">
        <v>103</v>
      </c>
      <c r="D51" s="34"/>
      <c r="E51" s="34"/>
      <c r="F51" s="34"/>
      <c r="G51" s="34"/>
      <c r="H51" s="34"/>
      <c r="I51" s="34"/>
      <c r="J51" s="34"/>
      <c r="K51" s="34"/>
      <c r="L51" s="34"/>
      <c r="M51" s="35"/>
      <c r="R51" s="26"/>
      <c r="S51" s="27"/>
    </row>
    <row r="52" spans="1:19" ht="113.25" customHeight="1" x14ac:dyDescent="0.25">
      <c r="A52" s="29" t="s">
        <v>49</v>
      </c>
      <c r="B52" s="30"/>
      <c r="C52" s="30"/>
      <c r="D52" s="29" t="s">
        <v>72</v>
      </c>
      <c r="E52" s="29"/>
      <c r="F52" s="29"/>
      <c r="G52" s="29"/>
      <c r="H52" s="29"/>
      <c r="I52" s="29" t="s">
        <v>50</v>
      </c>
      <c r="J52" s="29"/>
      <c r="K52" s="29"/>
      <c r="L52" s="29" t="s">
        <v>51</v>
      </c>
      <c r="M52" s="29"/>
      <c r="R52" s="26"/>
      <c r="S52" s="27"/>
    </row>
    <row r="54" spans="1:19" x14ac:dyDescent="0.25">
      <c r="A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9" x14ac:dyDescent="0.25">
      <c r="A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9" x14ac:dyDescent="0.25">
      <c r="A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9" x14ac:dyDescent="0.25">
      <c r="A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9" x14ac:dyDescent="0.25">
      <c r="A58" s="3"/>
      <c r="D58" s="3"/>
      <c r="E58" s="3"/>
      <c r="F58" s="3"/>
      <c r="G58" s="3"/>
      <c r="H58" s="3"/>
      <c r="I58" s="3"/>
      <c r="J58" s="3"/>
      <c r="K58" s="3"/>
      <c r="L58" s="3"/>
      <c r="M58" s="3"/>
    </row>
  </sheetData>
  <mergeCells count="22">
    <mergeCell ref="C50:M50"/>
    <mergeCell ref="C51:M51"/>
    <mergeCell ref="A52:C52"/>
    <mergeCell ref="D52:H52"/>
    <mergeCell ref="I52:K52"/>
    <mergeCell ref="L52:M52"/>
    <mergeCell ref="L3:L4"/>
    <mergeCell ref="M3:M4"/>
    <mergeCell ref="A46:M46"/>
    <mergeCell ref="C47:M47"/>
    <mergeCell ref="C48:M48"/>
    <mergeCell ref="C49:M49"/>
    <mergeCell ref="A1:M1"/>
    <mergeCell ref="A2:M2"/>
    <mergeCell ref="A3:A4"/>
    <mergeCell ref="B3:B4"/>
    <mergeCell ref="C3:C4"/>
    <mergeCell ref="D3:D4"/>
    <mergeCell ref="E3:E4"/>
    <mergeCell ref="F3:G3"/>
    <mergeCell ref="H3:I3"/>
    <mergeCell ref="J3:K3"/>
  </mergeCells>
  <phoneticPr fontId="10" type="noConversion"/>
  <pageMargins left="0.156944444444444" right="0.118055555555556" top="0.118055555555556" bottom="0.156944444444444" header="3.8888888888888903E-2" footer="7.8472222222222193E-2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F7DE-F017-4EC3-A278-1D97C9D0407D}">
  <sheetPr>
    <pageSetUpPr fitToPage="1"/>
  </sheetPr>
  <dimension ref="A1:AA58"/>
  <sheetViews>
    <sheetView tabSelected="1" topLeftCell="A28" zoomScale="60" zoomScaleNormal="60" workbookViewId="0">
      <selection activeCell="G37" sqref="G37"/>
    </sheetView>
  </sheetViews>
  <sheetFormatPr defaultColWidth="9" defaultRowHeight="15.6" x14ac:dyDescent="0.25"/>
  <cols>
    <col min="1" max="1" width="8.19921875" style="1" customWidth="1"/>
    <col min="2" max="2" width="16.8984375" style="3" customWidth="1"/>
    <col min="3" max="3" width="36.69921875" style="49" customWidth="1"/>
    <col min="4" max="4" width="9" style="1"/>
    <col min="5" max="5" width="9" style="1" customWidth="1"/>
    <col min="6" max="6" width="16.3984375" style="1" customWidth="1"/>
    <col min="7" max="7" width="13.69921875" style="1" customWidth="1"/>
    <col min="8" max="8" width="15.59765625" style="1" customWidth="1"/>
    <col min="9" max="9" width="14.5" style="1" customWidth="1"/>
    <col min="10" max="10" width="18.296875" style="1" customWidth="1"/>
    <col min="11" max="11" width="16" style="1" customWidth="1"/>
    <col min="12" max="12" width="35.19921875" style="1" customWidth="1"/>
    <col min="13" max="13" width="27.3984375" style="1" customWidth="1"/>
    <col min="14" max="14" width="14.5" style="1" customWidth="1"/>
    <col min="15" max="15" width="11.69921875" style="1" customWidth="1"/>
    <col min="16" max="16" width="9" style="1"/>
    <col min="17" max="17" width="0" style="1" hidden="1" customWidth="1"/>
    <col min="18" max="18" width="9.69921875" style="1" hidden="1" customWidth="1"/>
    <col min="19" max="20" width="0" style="1" hidden="1" customWidth="1"/>
    <col min="21" max="21" width="12.796875" style="1" customWidth="1"/>
    <col min="22" max="25" width="9" style="1"/>
    <col min="26" max="26" width="14.09765625" style="1" customWidth="1"/>
    <col min="27" max="16384" width="9" style="1"/>
  </cols>
  <sheetData>
    <row r="1" spans="1:27" ht="60.75" customHeight="1" x14ac:dyDescent="0.25">
      <c r="A1" s="36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7" ht="45.75" customHeight="1" x14ac:dyDescent="0.25">
      <c r="A2" s="38" t="s">
        <v>73</v>
      </c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7" s="2" customFormat="1" ht="30.75" customHeight="1" x14ac:dyDescent="0.25">
      <c r="A3" s="41" t="s">
        <v>0</v>
      </c>
      <c r="B3" s="41" t="s">
        <v>1</v>
      </c>
      <c r="C3" s="46" t="s">
        <v>2</v>
      </c>
      <c r="D3" s="41" t="s">
        <v>3</v>
      </c>
      <c r="E3" s="41" t="s">
        <v>4</v>
      </c>
      <c r="F3" s="41" t="s">
        <v>7</v>
      </c>
      <c r="G3" s="41"/>
      <c r="H3" s="42" t="s">
        <v>85</v>
      </c>
      <c r="I3" s="43"/>
      <c r="J3" s="41" t="s">
        <v>8</v>
      </c>
      <c r="K3" s="41"/>
      <c r="L3" s="41" t="s">
        <v>5</v>
      </c>
      <c r="M3" s="41" t="s">
        <v>6</v>
      </c>
    </row>
    <row r="4" spans="1:27" s="2" customFormat="1" ht="27" customHeight="1" x14ac:dyDescent="0.25">
      <c r="A4" s="41"/>
      <c r="B4" s="41"/>
      <c r="C4" s="46"/>
      <c r="D4" s="41"/>
      <c r="E4" s="41"/>
      <c r="F4" s="5" t="s">
        <v>10</v>
      </c>
      <c r="G4" s="5" t="s">
        <v>11</v>
      </c>
      <c r="H4" s="5" t="s">
        <v>9</v>
      </c>
      <c r="I4" s="5" t="s">
        <v>11</v>
      </c>
      <c r="J4" s="4" t="s">
        <v>94</v>
      </c>
      <c r="K4" s="5" t="s">
        <v>12</v>
      </c>
      <c r="L4" s="41"/>
      <c r="M4" s="41"/>
      <c r="N4" s="18" t="s">
        <v>110</v>
      </c>
      <c r="O4" s="18" t="s">
        <v>89</v>
      </c>
      <c r="U4" s="18" t="s">
        <v>108</v>
      </c>
      <c r="Z4" s="18" t="s">
        <v>109</v>
      </c>
      <c r="AA4" s="18" t="s">
        <v>89</v>
      </c>
    </row>
    <row r="5" spans="1:27" ht="27.6" customHeight="1" x14ac:dyDescent="0.25">
      <c r="A5" s="6">
        <v>1</v>
      </c>
      <c r="B5" s="7" t="s">
        <v>14</v>
      </c>
      <c r="C5" s="47" t="s">
        <v>15</v>
      </c>
      <c r="D5" s="6" t="s">
        <v>16</v>
      </c>
      <c r="E5" s="9">
        <v>0.13</v>
      </c>
      <c r="F5" s="44">
        <v>9.0702999999999996</v>
      </c>
      <c r="G5" s="11" t="s">
        <v>13</v>
      </c>
      <c r="H5" s="13">
        <v>8.9717000000000002</v>
      </c>
      <c r="I5" s="13" t="s">
        <v>13</v>
      </c>
      <c r="J5" s="13">
        <f>H5*0.98</f>
        <v>8.7922659999999997</v>
      </c>
      <c r="K5" s="14" t="s">
        <v>13</v>
      </c>
      <c r="L5" s="25" t="s">
        <v>107</v>
      </c>
      <c r="M5" s="15" t="s">
        <v>17</v>
      </c>
      <c r="N5" s="19">
        <f>J5-H5</f>
        <v>-0.17943400000000054</v>
      </c>
      <c r="O5" s="20">
        <f>N5/H5</f>
        <v>-2.0000000000000059E-2</v>
      </c>
      <c r="Q5" s="1">
        <v>9.0702999999999996</v>
      </c>
      <c r="R5" s="26">
        <f>(Q5-H5)/H5</f>
        <v>1.0990113356442965E-2</v>
      </c>
      <c r="S5" s="45">
        <f>R5/H5</f>
        <v>1.2249755739094001E-3</v>
      </c>
      <c r="T5" s="28" t="s">
        <v>105</v>
      </c>
      <c r="U5" s="52">
        <v>8.6999999999999993</v>
      </c>
      <c r="V5" s="1" t="s">
        <v>106</v>
      </c>
      <c r="Z5" s="53">
        <f>U5-H5</f>
        <v>-0.27170000000000094</v>
      </c>
      <c r="AA5" s="50">
        <f>Z5/H5</f>
        <v>-3.0284115607967378E-2</v>
      </c>
    </row>
    <row r="6" spans="1:27" ht="27.6" customHeight="1" x14ac:dyDescent="0.25">
      <c r="A6" s="6">
        <v>2</v>
      </c>
      <c r="B6" s="7" t="s">
        <v>18</v>
      </c>
      <c r="C6" s="48" t="s">
        <v>74</v>
      </c>
      <c r="D6" s="6" t="s">
        <v>16</v>
      </c>
      <c r="E6" s="9">
        <v>0.13</v>
      </c>
      <c r="F6" s="44">
        <v>38.373600000000003</v>
      </c>
      <c r="G6" s="11" t="s">
        <v>13</v>
      </c>
      <c r="H6" s="13">
        <v>37.918599999999998</v>
      </c>
      <c r="I6" s="13" t="s">
        <v>13</v>
      </c>
      <c r="J6" s="13">
        <f t="shared" ref="J6:J45" si="0">H6*0.98</f>
        <v>37.160227999999996</v>
      </c>
      <c r="K6" s="14" t="s">
        <v>13</v>
      </c>
      <c r="L6" s="25" t="s">
        <v>107</v>
      </c>
      <c r="M6" s="15" t="s">
        <v>17</v>
      </c>
      <c r="N6" s="19">
        <f t="shared" ref="N6:N45" si="1">J6-H6</f>
        <v>-0.75837200000000138</v>
      </c>
      <c r="O6" s="20">
        <f t="shared" ref="O6:O45" si="2">N6/H6</f>
        <v>-2.0000000000000039E-2</v>
      </c>
      <c r="Q6" s="1">
        <v>38.373600000000003</v>
      </c>
      <c r="R6" s="26">
        <f t="shared" ref="R6:R45" si="3">(Q6-H6)/H6</f>
        <v>1.1999388163065235E-2</v>
      </c>
      <c r="S6" s="45">
        <f t="shared" ref="S6:S45" si="4">R6/H6</f>
        <v>3.1645124458880958E-4</v>
      </c>
      <c r="T6" s="28" t="s">
        <v>105</v>
      </c>
      <c r="U6" s="52">
        <v>36.44</v>
      </c>
      <c r="V6" s="1" t="s">
        <v>106</v>
      </c>
      <c r="Z6" s="53">
        <f t="shared" ref="Z6:Z45" si="5">U6-H6</f>
        <v>-1.4786000000000001</v>
      </c>
      <c r="AA6" s="50">
        <f t="shared" ref="AA6:AA45" si="6">Z6/H6</f>
        <v>-3.8994055687709993E-2</v>
      </c>
    </row>
    <row r="7" spans="1:27" ht="27.6" customHeight="1" x14ac:dyDescent="0.25">
      <c r="A7" s="6">
        <v>3</v>
      </c>
      <c r="B7" s="7" t="s">
        <v>20</v>
      </c>
      <c r="C7" s="48" t="s">
        <v>75</v>
      </c>
      <c r="D7" s="6" t="s">
        <v>16</v>
      </c>
      <c r="E7" s="9">
        <v>0.13</v>
      </c>
      <c r="F7" s="44">
        <v>25.6143</v>
      </c>
      <c r="G7" s="11" t="s">
        <v>13</v>
      </c>
      <c r="H7" s="13">
        <v>25.3858</v>
      </c>
      <c r="I7" s="13" t="s">
        <v>13</v>
      </c>
      <c r="J7" s="13">
        <f t="shared" si="0"/>
        <v>24.878083999999998</v>
      </c>
      <c r="K7" s="14" t="s">
        <v>13</v>
      </c>
      <c r="L7" s="25" t="s">
        <v>107</v>
      </c>
      <c r="M7" s="15" t="s">
        <v>17</v>
      </c>
      <c r="N7" s="19">
        <f t="shared" si="1"/>
        <v>-0.50771600000000205</v>
      </c>
      <c r="O7" s="20">
        <f t="shared" si="2"/>
        <v>-2.000000000000008E-2</v>
      </c>
      <c r="Q7" s="1">
        <v>25.6143</v>
      </c>
      <c r="R7" s="26">
        <f t="shared" si="3"/>
        <v>9.0010951004104809E-3</v>
      </c>
      <c r="S7" s="45">
        <f t="shared" si="4"/>
        <v>3.5457204816907408E-4</v>
      </c>
      <c r="T7" s="28" t="s">
        <v>105</v>
      </c>
      <c r="U7" s="52">
        <v>23.35</v>
      </c>
      <c r="V7" s="1" t="s">
        <v>106</v>
      </c>
      <c r="Z7" s="53">
        <f t="shared" si="5"/>
        <v>-2.0357999999999983</v>
      </c>
      <c r="AA7" s="50">
        <f t="shared" si="6"/>
        <v>-8.0194439411009233E-2</v>
      </c>
    </row>
    <row r="8" spans="1:27" ht="27.6" customHeight="1" x14ac:dyDescent="0.25">
      <c r="A8" s="6">
        <v>4</v>
      </c>
      <c r="B8" s="7" t="s">
        <v>22</v>
      </c>
      <c r="C8" s="48" t="s">
        <v>76</v>
      </c>
      <c r="D8" s="6" t="s">
        <v>16</v>
      </c>
      <c r="E8" s="9">
        <v>0.13</v>
      </c>
      <c r="F8" s="44">
        <v>25.130500000000001</v>
      </c>
      <c r="G8" s="11" t="s">
        <v>13</v>
      </c>
      <c r="H8" s="13">
        <v>24.906400000000001</v>
      </c>
      <c r="I8" s="13" t="s">
        <v>13</v>
      </c>
      <c r="J8" s="13">
        <f t="shared" si="0"/>
        <v>24.408272</v>
      </c>
      <c r="K8" s="14" t="s">
        <v>13</v>
      </c>
      <c r="L8" s="25" t="s">
        <v>107</v>
      </c>
      <c r="M8" s="15" t="s">
        <v>17</v>
      </c>
      <c r="N8" s="19">
        <f t="shared" si="1"/>
        <v>-0.49812800000000124</v>
      </c>
      <c r="O8" s="20">
        <f t="shared" si="2"/>
        <v>-2.0000000000000049E-2</v>
      </c>
      <c r="Q8" s="1">
        <v>25.130500000000001</v>
      </c>
      <c r="R8" s="26">
        <f t="shared" si="3"/>
        <v>8.9976873414062235E-3</v>
      </c>
      <c r="S8" s="45">
        <f t="shared" si="4"/>
        <v>3.6126005128827221E-4</v>
      </c>
      <c r="T8" s="28" t="s">
        <v>105</v>
      </c>
      <c r="U8" s="52">
        <v>23.42</v>
      </c>
      <c r="V8" s="1" t="s">
        <v>106</v>
      </c>
      <c r="Z8" s="53">
        <f t="shared" si="5"/>
        <v>-1.4863999999999997</v>
      </c>
      <c r="AA8" s="50">
        <f t="shared" si="6"/>
        <v>-5.9679439822696162E-2</v>
      </c>
    </row>
    <row r="9" spans="1:27" ht="27.6" customHeight="1" x14ac:dyDescent="0.25">
      <c r="A9" s="6">
        <v>5</v>
      </c>
      <c r="B9" s="7" t="s">
        <v>24</v>
      </c>
      <c r="C9" s="48" t="s">
        <v>77</v>
      </c>
      <c r="D9" s="6" t="s">
        <v>16</v>
      </c>
      <c r="E9" s="9">
        <v>0.13</v>
      </c>
      <c r="F9" s="44">
        <v>44.665199999999999</v>
      </c>
      <c r="G9" s="11" t="s">
        <v>13</v>
      </c>
      <c r="H9" s="13">
        <v>44.091999999999999</v>
      </c>
      <c r="I9" s="13" t="s">
        <v>13</v>
      </c>
      <c r="J9" s="13">
        <f t="shared" si="0"/>
        <v>43.210159999999995</v>
      </c>
      <c r="K9" s="14" t="s">
        <v>13</v>
      </c>
      <c r="L9" s="25" t="s">
        <v>107</v>
      </c>
      <c r="M9" s="15" t="s">
        <v>17</v>
      </c>
      <c r="N9" s="19">
        <f t="shared" si="1"/>
        <v>-0.88184000000000395</v>
      </c>
      <c r="O9" s="20">
        <f t="shared" si="2"/>
        <v>-2.0000000000000091E-2</v>
      </c>
      <c r="Q9" s="1">
        <v>44.665199999999999</v>
      </c>
      <c r="R9" s="26">
        <f t="shared" si="3"/>
        <v>1.300009071940488E-2</v>
      </c>
      <c r="S9" s="45">
        <f t="shared" si="4"/>
        <v>2.9484012336489343E-4</v>
      </c>
      <c r="T9" s="28" t="s">
        <v>105</v>
      </c>
      <c r="U9" s="52">
        <v>41.74</v>
      </c>
      <c r="V9" s="1" t="s">
        <v>106</v>
      </c>
      <c r="Z9" s="53">
        <f t="shared" si="5"/>
        <v>-2.3519999999999968</v>
      </c>
      <c r="AA9" s="50">
        <f t="shared" si="6"/>
        <v>-5.3343010069853869E-2</v>
      </c>
    </row>
    <row r="10" spans="1:27" ht="27.6" customHeight="1" x14ac:dyDescent="0.25">
      <c r="A10" s="6">
        <v>6</v>
      </c>
      <c r="B10" s="21" t="s">
        <v>84</v>
      </c>
      <c r="C10" s="47" t="s">
        <v>90</v>
      </c>
      <c r="D10" s="6" t="s">
        <v>16</v>
      </c>
      <c r="E10" s="9">
        <v>0.13</v>
      </c>
      <c r="F10" s="44" t="s">
        <v>104</v>
      </c>
      <c r="G10" s="11" t="s">
        <v>13</v>
      </c>
      <c r="H10" s="13">
        <v>44.091999999999999</v>
      </c>
      <c r="I10" s="13" t="s">
        <v>13</v>
      </c>
      <c r="J10" s="13">
        <f t="shared" si="0"/>
        <v>43.210159999999995</v>
      </c>
      <c r="K10" s="14" t="s">
        <v>13</v>
      </c>
      <c r="L10" s="25" t="s">
        <v>107</v>
      </c>
      <c r="M10" s="15" t="s">
        <v>17</v>
      </c>
      <c r="N10" s="19">
        <f t="shared" si="1"/>
        <v>-0.88184000000000395</v>
      </c>
      <c r="O10" s="20">
        <f t="shared" si="2"/>
        <v>-2.0000000000000091E-2</v>
      </c>
      <c r="Q10" s="1" t="s">
        <v>104</v>
      </c>
      <c r="R10" s="26" t="e">
        <f t="shared" si="3"/>
        <v>#VALUE!</v>
      </c>
      <c r="S10" s="45"/>
      <c r="T10" s="28" t="s">
        <v>105</v>
      </c>
      <c r="U10" s="52">
        <v>41.74</v>
      </c>
      <c r="V10" s="1" t="s">
        <v>106</v>
      </c>
      <c r="Z10" s="53">
        <f t="shared" si="5"/>
        <v>-2.3519999999999968</v>
      </c>
      <c r="AA10" s="50">
        <f t="shared" si="6"/>
        <v>-5.3343010069853869E-2</v>
      </c>
    </row>
    <row r="11" spans="1:27" ht="27.6" customHeight="1" x14ac:dyDescent="0.25">
      <c r="A11" s="6">
        <v>7</v>
      </c>
      <c r="B11" s="7" t="s">
        <v>26</v>
      </c>
      <c r="C11" s="48" t="s">
        <v>78</v>
      </c>
      <c r="D11" s="6" t="s">
        <v>16</v>
      </c>
      <c r="E11" s="9">
        <v>0.13</v>
      </c>
      <c r="F11" s="44">
        <v>41.045400000000001</v>
      </c>
      <c r="G11" s="11" t="s">
        <v>13</v>
      </c>
      <c r="H11" s="13">
        <v>40.598799999999997</v>
      </c>
      <c r="I11" s="13" t="s">
        <v>13</v>
      </c>
      <c r="J11" s="13">
        <f t="shared" si="0"/>
        <v>39.786823999999996</v>
      </c>
      <c r="K11" s="14" t="s">
        <v>13</v>
      </c>
      <c r="L11" s="25" t="s">
        <v>107</v>
      </c>
      <c r="M11" s="15" t="s">
        <v>17</v>
      </c>
      <c r="N11" s="19">
        <f t="shared" si="1"/>
        <v>-0.81197600000000136</v>
      </c>
      <c r="O11" s="20">
        <f t="shared" si="2"/>
        <v>-2.0000000000000035E-2</v>
      </c>
      <c r="Q11" s="1">
        <v>41.045400000000001</v>
      </c>
      <c r="R11" s="26">
        <f t="shared" si="3"/>
        <v>1.1000325132762636E-2</v>
      </c>
      <c r="S11" s="45">
        <f t="shared" si="4"/>
        <v>2.7095197722008129E-4</v>
      </c>
      <c r="T11" s="28" t="s">
        <v>105</v>
      </c>
      <c r="U11" s="52">
        <v>38.159999999999997</v>
      </c>
      <c r="V11" s="1" t="s">
        <v>106</v>
      </c>
      <c r="Z11" s="53">
        <f t="shared" si="5"/>
        <v>-2.4388000000000005</v>
      </c>
      <c r="AA11" s="50">
        <f t="shared" si="6"/>
        <v>-6.0070741007123382E-2</v>
      </c>
    </row>
    <row r="12" spans="1:27" ht="27.6" customHeight="1" x14ac:dyDescent="0.25">
      <c r="A12" s="6">
        <v>8</v>
      </c>
      <c r="B12" s="7" t="s">
        <v>28</v>
      </c>
      <c r="C12" s="48" t="s">
        <v>79</v>
      </c>
      <c r="D12" s="6" t="s">
        <v>16</v>
      </c>
      <c r="E12" s="9">
        <v>0.13</v>
      </c>
      <c r="F12" s="44">
        <v>43.953899999999997</v>
      </c>
      <c r="G12" s="11" t="s">
        <v>13</v>
      </c>
      <c r="H12" s="13">
        <v>43.475700000000003</v>
      </c>
      <c r="I12" s="13" t="s">
        <v>13</v>
      </c>
      <c r="J12" s="13">
        <f t="shared" si="0"/>
        <v>42.606186000000001</v>
      </c>
      <c r="K12" s="14" t="s">
        <v>13</v>
      </c>
      <c r="L12" s="25" t="s">
        <v>107</v>
      </c>
      <c r="M12" s="15" t="s">
        <v>17</v>
      </c>
      <c r="N12" s="19">
        <f t="shared" si="1"/>
        <v>-0.86951400000000234</v>
      </c>
      <c r="O12" s="20">
        <f t="shared" si="2"/>
        <v>-2.0000000000000052E-2</v>
      </c>
      <c r="Q12" s="1">
        <v>43.953899999999997</v>
      </c>
      <c r="R12" s="26">
        <f t="shared" si="3"/>
        <v>1.0999247855698561E-2</v>
      </c>
      <c r="S12" s="45">
        <f t="shared" si="4"/>
        <v>2.5299760223983881E-4</v>
      </c>
      <c r="T12" s="28" t="s">
        <v>105</v>
      </c>
      <c r="U12" s="52">
        <v>41.56</v>
      </c>
      <c r="V12" s="1" t="s">
        <v>106</v>
      </c>
      <c r="Z12" s="53">
        <f t="shared" si="5"/>
        <v>-1.9157000000000011</v>
      </c>
      <c r="AA12" s="50">
        <f t="shared" si="6"/>
        <v>-4.4063695351656232E-2</v>
      </c>
    </row>
    <row r="13" spans="1:27" ht="27.6" customHeight="1" x14ac:dyDescent="0.25">
      <c r="A13" s="6">
        <v>9</v>
      </c>
      <c r="B13" s="7" t="s">
        <v>30</v>
      </c>
      <c r="C13" s="48" t="s">
        <v>80</v>
      </c>
      <c r="D13" s="6" t="s">
        <v>16</v>
      </c>
      <c r="E13" s="9">
        <v>0.13</v>
      </c>
      <c r="F13" s="44">
        <v>44.621099999999998</v>
      </c>
      <c r="G13" s="11" t="s">
        <v>13</v>
      </c>
      <c r="H13" s="13">
        <v>44.091999999999999</v>
      </c>
      <c r="I13" s="13" t="s">
        <v>13</v>
      </c>
      <c r="J13" s="13">
        <f t="shared" si="0"/>
        <v>43.210159999999995</v>
      </c>
      <c r="K13" s="14" t="s">
        <v>13</v>
      </c>
      <c r="L13" s="25" t="s">
        <v>107</v>
      </c>
      <c r="M13" s="15" t="s">
        <v>17</v>
      </c>
      <c r="N13" s="19">
        <f t="shared" si="1"/>
        <v>-0.88184000000000395</v>
      </c>
      <c r="O13" s="20">
        <f t="shared" si="2"/>
        <v>-2.0000000000000091E-2</v>
      </c>
      <c r="Q13" s="1">
        <v>44.621099999999998</v>
      </c>
      <c r="R13" s="26">
        <f t="shared" si="3"/>
        <v>1.1999909280595113E-2</v>
      </c>
      <c r="S13" s="45">
        <f t="shared" si="4"/>
        <v>2.7215615713950634E-4</v>
      </c>
      <c r="T13" s="28" t="s">
        <v>105</v>
      </c>
      <c r="U13" s="52">
        <v>41.97</v>
      </c>
      <c r="V13" s="1" t="s">
        <v>106</v>
      </c>
      <c r="Z13" s="53">
        <f t="shared" si="5"/>
        <v>-2.1219999999999999</v>
      </c>
      <c r="AA13" s="50">
        <f t="shared" si="6"/>
        <v>-4.8126644289213462E-2</v>
      </c>
    </row>
    <row r="14" spans="1:27" ht="27.6" customHeight="1" x14ac:dyDescent="0.25">
      <c r="A14" s="6">
        <v>10</v>
      </c>
      <c r="B14" s="7" t="s">
        <v>32</v>
      </c>
      <c r="C14" s="48" t="s">
        <v>81</v>
      </c>
      <c r="D14" s="6" t="s">
        <v>16</v>
      </c>
      <c r="E14" s="9">
        <v>0.13</v>
      </c>
      <c r="F14" s="44">
        <v>46.947800000000001</v>
      </c>
      <c r="G14" s="11" t="s">
        <v>13</v>
      </c>
      <c r="H14" s="13">
        <v>46.391100000000002</v>
      </c>
      <c r="I14" s="13" t="s">
        <v>13</v>
      </c>
      <c r="J14" s="13">
        <f t="shared" si="0"/>
        <v>45.463278000000003</v>
      </c>
      <c r="K14" s="14" t="s">
        <v>13</v>
      </c>
      <c r="L14" s="25" t="s">
        <v>107</v>
      </c>
      <c r="M14" s="15" t="s">
        <v>17</v>
      </c>
      <c r="N14" s="19">
        <f t="shared" si="1"/>
        <v>-0.92782199999999904</v>
      </c>
      <c r="O14" s="20">
        <f t="shared" si="2"/>
        <v>-1.999999999999998E-2</v>
      </c>
      <c r="Q14" s="1">
        <v>46.947800000000001</v>
      </c>
      <c r="R14" s="26">
        <f t="shared" si="3"/>
        <v>1.2000146579839652E-2</v>
      </c>
      <c r="S14" s="45">
        <f t="shared" si="4"/>
        <v>2.5867346494995056E-4</v>
      </c>
      <c r="T14" s="28" t="s">
        <v>105</v>
      </c>
      <c r="U14" s="52">
        <v>44.75</v>
      </c>
      <c r="V14" s="1" t="s">
        <v>106</v>
      </c>
      <c r="Z14" s="53">
        <f t="shared" si="5"/>
        <v>-1.6411000000000016</v>
      </c>
      <c r="AA14" s="50">
        <f t="shared" si="6"/>
        <v>-3.5375319835054604E-2</v>
      </c>
    </row>
    <row r="15" spans="1:27" ht="27.6" customHeight="1" x14ac:dyDescent="0.25">
      <c r="A15" s="6">
        <v>11</v>
      </c>
      <c r="B15" s="21" t="s">
        <v>82</v>
      </c>
      <c r="C15" s="47" t="s">
        <v>15</v>
      </c>
      <c r="D15" s="6" t="s">
        <v>16</v>
      </c>
      <c r="E15" s="9">
        <v>0.13</v>
      </c>
      <c r="F15" s="44">
        <v>12.027900000000001</v>
      </c>
      <c r="G15" s="11" t="s">
        <v>13</v>
      </c>
      <c r="H15" s="13">
        <v>11.897</v>
      </c>
      <c r="I15" s="13" t="s">
        <v>13</v>
      </c>
      <c r="J15" s="13">
        <f t="shared" si="0"/>
        <v>11.65906</v>
      </c>
      <c r="K15" s="14" t="s">
        <v>13</v>
      </c>
      <c r="L15" s="25" t="s">
        <v>107</v>
      </c>
      <c r="M15" s="15" t="s">
        <v>34</v>
      </c>
      <c r="N15" s="19">
        <f t="shared" si="1"/>
        <v>-0.23794000000000004</v>
      </c>
      <c r="O15" s="20">
        <f t="shared" si="2"/>
        <v>-2.0000000000000004E-2</v>
      </c>
      <c r="Q15" s="1">
        <v>12.027900000000001</v>
      </c>
      <c r="R15" s="26">
        <f t="shared" si="3"/>
        <v>1.1002773808523195E-2</v>
      </c>
      <c r="S15" s="45">
        <f t="shared" si="4"/>
        <v>9.2483599298337352E-4</v>
      </c>
      <c r="T15" s="28" t="s">
        <v>105</v>
      </c>
      <c r="U15" s="52">
        <v>11.2</v>
      </c>
      <c r="V15" s="1" t="s">
        <v>106</v>
      </c>
      <c r="Z15" s="53">
        <f t="shared" si="5"/>
        <v>-0.69700000000000095</v>
      </c>
      <c r="AA15" s="50">
        <f t="shared" si="6"/>
        <v>-5.8586198201227277E-2</v>
      </c>
    </row>
    <row r="16" spans="1:27" ht="27.6" customHeight="1" x14ac:dyDescent="0.25">
      <c r="A16" s="6">
        <v>12</v>
      </c>
      <c r="B16" s="7" t="s">
        <v>35</v>
      </c>
      <c r="C16" s="47" t="s">
        <v>19</v>
      </c>
      <c r="D16" s="6" t="s">
        <v>16</v>
      </c>
      <c r="E16" s="9">
        <v>0.13</v>
      </c>
      <c r="F16" s="44">
        <v>53.864899999999999</v>
      </c>
      <c r="G16" s="11" t="s">
        <v>13</v>
      </c>
      <c r="H16" s="13">
        <v>53.226100000000002</v>
      </c>
      <c r="I16" s="13" t="s">
        <v>13</v>
      </c>
      <c r="J16" s="13">
        <f t="shared" si="0"/>
        <v>52.161577999999999</v>
      </c>
      <c r="K16" s="14" t="s">
        <v>13</v>
      </c>
      <c r="L16" s="25" t="s">
        <v>107</v>
      </c>
      <c r="M16" s="15" t="s">
        <v>34</v>
      </c>
      <c r="N16" s="19">
        <f t="shared" si="1"/>
        <v>-1.0645220000000037</v>
      </c>
      <c r="O16" s="20">
        <f t="shared" si="2"/>
        <v>-2.000000000000007E-2</v>
      </c>
      <c r="Q16" s="1">
        <v>53.864899999999999</v>
      </c>
      <c r="R16" s="26">
        <f t="shared" si="3"/>
        <v>1.2001630778884725E-2</v>
      </c>
      <c r="S16" s="45">
        <f t="shared" si="4"/>
        <v>2.25483940752464E-4</v>
      </c>
      <c r="T16" s="28" t="s">
        <v>105</v>
      </c>
      <c r="U16" s="52">
        <v>51.48</v>
      </c>
      <c r="V16" s="1" t="s">
        <v>106</v>
      </c>
      <c r="Z16" s="53">
        <f t="shared" si="5"/>
        <v>-1.7461000000000055</v>
      </c>
      <c r="AA16" s="50">
        <f t="shared" si="6"/>
        <v>-3.2805334225126499E-2</v>
      </c>
    </row>
    <row r="17" spans="1:27" ht="27.6" customHeight="1" x14ac:dyDescent="0.25">
      <c r="A17" s="6">
        <v>13</v>
      </c>
      <c r="B17" s="7" t="s">
        <v>36</v>
      </c>
      <c r="C17" s="47" t="s">
        <v>21</v>
      </c>
      <c r="D17" s="6" t="s">
        <v>16</v>
      </c>
      <c r="E17" s="9">
        <v>0.13</v>
      </c>
      <c r="F17" s="44">
        <v>33.281599999999997</v>
      </c>
      <c r="G17" s="11" t="s">
        <v>13</v>
      </c>
      <c r="H17" s="13">
        <v>32.984699999999997</v>
      </c>
      <c r="I17" s="13" t="s">
        <v>13</v>
      </c>
      <c r="J17" s="13">
        <f t="shared" si="0"/>
        <v>32.325005999999995</v>
      </c>
      <c r="K17" s="14" t="s">
        <v>13</v>
      </c>
      <c r="L17" s="25" t="s">
        <v>107</v>
      </c>
      <c r="M17" s="15" t="s">
        <v>34</v>
      </c>
      <c r="N17" s="19">
        <f t="shared" si="1"/>
        <v>-0.65969400000000178</v>
      </c>
      <c r="O17" s="20">
        <f t="shared" si="2"/>
        <v>-2.0000000000000056E-2</v>
      </c>
      <c r="Q17" s="1">
        <v>33.281599999999997</v>
      </c>
      <c r="R17" s="26">
        <f t="shared" si="3"/>
        <v>9.0011429541575604E-3</v>
      </c>
      <c r="S17" s="45">
        <f t="shared" si="4"/>
        <v>2.7288842870050543E-4</v>
      </c>
      <c r="T17" s="28" t="s">
        <v>105</v>
      </c>
      <c r="U17" s="52">
        <v>31.69</v>
      </c>
      <c r="V17" s="1" t="s">
        <v>106</v>
      </c>
      <c r="Z17" s="53">
        <f t="shared" si="5"/>
        <v>-1.2946999999999953</v>
      </c>
      <c r="AA17" s="50">
        <f t="shared" si="6"/>
        <v>-3.9251531770790563E-2</v>
      </c>
    </row>
    <row r="18" spans="1:27" ht="27.6" customHeight="1" x14ac:dyDescent="0.25">
      <c r="A18" s="6">
        <v>14</v>
      </c>
      <c r="B18" s="7" t="s">
        <v>37</v>
      </c>
      <c r="C18" s="47" t="s">
        <v>23</v>
      </c>
      <c r="D18" s="6" t="s">
        <v>16</v>
      </c>
      <c r="E18" s="9">
        <v>0.13</v>
      </c>
      <c r="F18" s="44">
        <v>32.591900000000003</v>
      </c>
      <c r="G18" s="11" t="s">
        <v>13</v>
      </c>
      <c r="H18" s="13">
        <v>32.301200000000001</v>
      </c>
      <c r="I18" s="13" t="s">
        <v>13</v>
      </c>
      <c r="J18" s="13">
        <f t="shared" si="0"/>
        <v>31.655176000000001</v>
      </c>
      <c r="K18" s="14" t="s">
        <v>13</v>
      </c>
      <c r="L18" s="25" t="s">
        <v>107</v>
      </c>
      <c r="M18" s="15" t="s">
        <v>34</v>
      </c>
      <c r="N18" s="19">
        <f t="shared" si="1"/>
        <v>-0.6460240000000006</v>
      </c>
      <c r="O18" s="20">
        <f t="shared" si="2"/>
        <v>-2.0000000000000018E-2</v>
      </c>
      <c r="Q18" s="1">
        <v>32.591900000000003</v>
      </c>
      <c r="R18" s="26">
        <f t="shared" si="3"/>
        <v>8.9996656470967343E-3</v>
      </c>
      <c r="S18" s="45">
        <f t="shared" si="4"/>
        <v>2.7861706831624626E-4</v>
      </c>
      <c r="T18" s="28" t="s">
        <v>105</v>
      </c>
      <c r="U18" s="52">
        <v>31.07</v>
      </c>
      <c r="V18" s="1" t="s">
        <v>106</v>
      </c>
      <c r="Z18" s="53">
        <f t="shared" si="5"/>
        <v>-1.2312000000000012</v>
      </c>
      <c r="AA18" s="50">
        <f t="shared" si="6"/>
        <v>-3.8116230975939011E-2</v>
      </c>
    </row>
    <row r="19" spans="1:27" ht="27.6" customHeight="1" x14ac:dyDescent="0.25">
      <c r="A19" s="6">
        <v>15</v>
      </c>
      <c r="B19" s="7" t="s">
        <v>38</v>
      </c>
      <c r="C19" s="47" t="s">
        <v>25</v>
      </c>
      <c r="D19" s="6" t="s">
        <v>16</v>
      </c>
      <c r="E19" s="9">
        <v>0.13</v>
      </c>
      <c r="F19" s="44">
        <v>59.445599999999999</v>
      </c>
      <c r="G19" s="11" t="s">
        <v>13</v>
      </c>
      <c r="H19" s="13">
        <v>51.931600000000003</v>
      </c>
      <c r="I19" s="13" t="s">
        <v>13</v>
      </c>
      <c r="J19" s="13">
        <f t="shared" si="0"/>
        <v>50.892968000000003</v>
      </c>
      <c r="K19" s="14" t="s">
        <v>13</v>
      </c>
      <c r="L19" s="25" t="s">
        <v>107</v>
      </c>
      <c r="M19" s="15" t="s">
        <v>34</v>
      </c>
      <c r="N19" s="19">
        <f t="shared" si="1"/>
        <v>-1.0386319999999998</v>
      </c>
      <c r="O19" s="20">
        <f t="shared" si="2"/>
        <v>-1.9999999999999993E-2</v>
      </c>
      <c r="Q19" s="1">
        <v>59.445599999999999</v>
      </c>
      <c r="R19" s="26">
        <f t="shared" si="3"/>
        <v>0.14469032342542876</v>
      </c>
      <c r="S19" s="45">
        <f t="shared" si="4"/>
        <v>2.7861711063288776E-3</v>
      </c>
      <c r="T19" s="28" t="s">
        <v>105</v>
      </c>
      <c r="U19" s="52">
        <v>49.87</v>
      </c>
      <c r="V19" s="1" t="s">
        <v>106</v>
      </c>
      <c r="Z19" s="53">
        <f t="shared" si="5"/>
        <v>-2.0616000000000057</v>
      </c>
      <c r="AA19" s="50">
        <f t="shared" si="6"/>
        <v>-3.9698372474562801E-2</v>
      </c>
    </row>
    <row r="20" spans="1:27" ht="27.6" customHeight="1" x14ac:dyDescent="0.25">
      <c r="A20" s="6">
        <v>16</v>
      </c>
      <c r="B20" s="7" t="s">
        <v>39</v>
      </c>
      <c r="C20" s="47" t="s">
        <v>27</v>
      </c>
      <c r="D20" s="6" t="s">
        <v>16</v>
      </c>
      <c r="E20" s="9">
        <v>0.13</v>
      </c>
      <c r="F20" s="44">
        <v>52.0471</v>
      </c>
      <c r="G20" s="11" t="s">
        <v>13</v>
      </c>
      <c r="H20" s="13">
        <v>51.480800000000002</v>
      </c>
      <c r="I20" s="13" t="s">
        <v>13</v>
      </c>
      <c r="J20" s="13">
        <f t="shared" si="0"/>
        <v>50.451183999999998</v>
      </c>
      <c r="K20" s="14" t="s">
        <v>13</v>
      </c>
      <c r="L20" s="25" t="s">
        <v>107</v>
      </c>
      <c r="M20" s="15" t="s">
        <v>34</v>
      </c>
      <c r="N20" s="19">
        <f t="shared" si="1"/>
        <v>-1.0296160000000043</v>
      </c>
      <c r="O20" s="20">
        <f t="shared" si="2"/>
        <v>-2.0000000000000084E-2</v>
      </c>
      <c r="Q20" s="1">
        <v>52.0471</v>
      </c>
      <c r="R20" s="26">
        <f t="shared" si="3"/>
        <v>1.1000217556836689E-2</v>
      </c>
      <c r="S20" s="45">
        <f t="shared" si="4"/>
        <v>2.1367611919077963E-4</v>
      </c>
      <c r="T20" s="28" t="s">
        <v>105</v>
      </c>
      <c r="U20" s="52">
        <v>49.29</v>
      </c>
      <c r="V20" s="1" t="s">
        <v>106</v>
      </c>
      <c r="Z20" s="53">
        <f t="shared" si="5"/>
        <v>-2.190800000000003</v>
      </c>
      <c r="AA20" s="50">
        <f t="shared" si="6"/>
        <v>-4.2555671240540216E-2</v>
      </c>
    </row>
    <row r="21" spans="1:27" ht="27.6" customHeight="1" x14ac:dyDescent="0.25">
      <c r="A21" s="6">
        <v>17</v>
      </c>
      <c r="B21" s="7" t="s">
        <v>40</v>
      </c>
      <c r="C21" s="47" t="s">
        <v>29</v>
      </c>
      <c r="D21" s="6" t="s">
        <v>16</v>
      </c>
      <c r="E21" s="9">
        <v>0.13</v>
      </c>
      <c r="F21" s="44">
        <v>55.4512</v>
      </c>
      <c r="G21" s="11" t="s">
        <v>13</v>
      </c>
      <c r="H21" s="13">
        <v>54.847900000000003</v>
      </c>
      <c r="I21" s="13" t="s">
        <v>13</v>
      </c>
      <c r="J21" s="13">
        <f t="shared" si="0"/>
        <v>53.750942000000002</v>
      </c>
      <c r="K21" s="14" t="s">
        <v>13</v>
      </c>
      <c r="L21" s="25" t="s">
        <v>107</v>
      </c>
      <c r="M21" s="15" t="s">
        <v>34</v>
      </c>
      <c r="N21" s="19">
        <f t="shared" si="1"/>
        <v>-1.0969580000000008</v>
      </c>
      <c r="O21" s="20">
        <f t="shared" si="2"/>
        <v>-2.0000000000000014E-2</v>
      </c>
      <c r="Q21" s="1">
        <v>55.4512</v>
      </c>
      <c r="R21" s="26">
        <f t="shared" si="3"/>
        <v>1.0999509552781369E-2</v>
      </c>
      <c r="S21" s="45">
        <f t="shared" si="4"/>
        <v>2.0054568274776915E-4</v>
      </c>
      <c r="T21" s="28" t="s">
        <v>105</v>
      </c>
      <c r="U21" s="52">
        <v>52.18</v>
      </c>
      <c r="V21" s="1" t="s">
        <v>106</v>
      </c>
      <c r="Z21" s="53">
        <f t="shared" si="5"/>
        <v>-2.667900000000003</v>
      </c>
      <c r="AA21" s="50">
        <f t="shared" si="6"/>
        <v>-4.8641789384826092E-2</v>
      </c>
    </row>
    <row r="22" spans="1:27" s="3" customFormat="1" ht="27.6" customHeight="1" x14ac:dyDescent="0.25">
      <c r="A22" s="6">
        <v>18</v>
      </c>
      <c r="B22" s="7" t="s">
        <v>41</v>
      </c>
      <c r="C22" s="47" t="s">
        <v>31</v>
      </c>
      <c r="D22" s="6" t="s">
        <v>16</v>
      </c>
      <c r="E22" s="9">
        <v>0.13</v>
      </c>
      <c r="F22" s="44">
        <v>59.942700000000002</v>
      </c>
      <c r="G22" s="11" t="s">
        <v>13</v>
      </c>
      <c r="H22" s="13">
        <v>59.231900000000003</v>
      </c>
      <c r="I22" s="13" t="s">
        <v>13</v>
      </c>
      <c r="J22" s="13">
        <f t="shared" si="0"/>
        <v>58.047262000000003</v>
      </c>
      <c r="K22" s="14" t="s">
        <v>13</v>
      </c>
      <c r="L22" s="25" t="s">
        <v>107</v>
      </c>
      <c r="M22" s="15" t="s">
        <v>34</v>
      </c>
      <c r="N22" s="19">
        <f t="shared" si="1"/>
        <v>-1.1846379999999996</v>
      </c>
      <c r="O22" s="20">
        <f t="shared" si="2"/>
        <v>-1.9999999999999993E-2</v>
      </c>
      <c r="Q22" s="3">
        <v>59.942700000000002</v>
      </c>
      <c r="R22" s="26">
        <f t="shared" si="3"/>
        <v>1.2000290384066676E-2</v>
      </c>
      <c r="S22" s="45">
        <f t="shared" si="4"/>
        <v>2.0259843739719096E-4</v>
      </c>
      <c r="T22" s="28" t="s">
        <v>105</v>
      </c>
      <c r="U22" s="54">
        <v>56.59</v>
      </c>
      <c r="V22" s="1" t="s">
        <v>83</v>
      </c>
      <c r="Z22" s="53">
        <f t="shared" si="5"/>
        <v>-2.6418999999999997</v>
      </c>
      <c r="AA22" s="50">
        <f t="shared" si="6"/>
        <v>-4.4602654988274891E-2</v>
      </c>
    </row>
    <row r="23" spans="1:27" s="3" customFormat="1" ht="27.6" customHeight="1" x14ac:dyDescent="0.25">
      <c r="A23" s="6">
        <v>19</v>
      </c>
      <c r="B23" s="7" t="s">
        <v>42</v>
      </c>
      <c r="C23" s="47" t="s">
        <v>33</v>
      </c>
      <c r="D23" s="6" t="s">
        <v>16</v>
      </c>
      <c r="E23" s="9">
        <v>0.13</v>
      </c>
      <c r="F23" s="44">
        <v>64.900300000000001</v>
      </c>
      <c r="G23" s="11" t="s">
        <v>13</v>
      </c>
      <c r="H23" s="13">
        <v>64.130799999999994</v>
      </c>
      <c r="I23" s="13" t="s">
        <v>13</v>
      </c>
      <c r="J23" s="13">
        <f t="shared" si="0"/>
        <v>62.848183999999989</v>
      </c>
      <c r="K23" s="14" t="s">
        <v>13</v>
      </c>
      <c r="L23" s="25" t="s">
        <v>107</v>
      </c>
      <c r="M23" s="15" t="s">
        <v>34</v>
      </c>
      <c r="N23" s="19">
        <f t="shared" si="1"/>
        <v>-1.2826160000000044</v>
      </c>
      <c r="O23" s="20">
        <f t="shared" si="2"/>
        <v>-2.000000000000007E-2</v>
      </c>
      <c r="Q23" s="3">
        <v>64.900300000000001</v>
      </c>
      <c r="R23" s="26">
        <f t="shared" si="3"/>
        <v>1.1998914718045119E-2</v>
      </c>
      <c r="S23" s="45">
        <f t="shared" si="4"/>
        <v>1.8710065550476713E-4</v>
      </c>
      <c r="T23" s="28" t="s">
        <v>105</v>
      </c>
      <c r="U23" s="54">
        <v>61.13</v>
      </c>
      <c r="V23" s="1" t="s">
        <v>106</v>
      </c>
      <c r="Z23" s="53">
        <f t="shared" si="5"/>
        <v>-3.000799999999991</v>
      </c>
      <c r="AA23" s="50">
        <f t="shared" si="6"/>
        <v>-4.6791869117490989E-2</v>
      </c>
    </row>
    <row r="24" spans="1:27" s="3" customFormat="1" ht="27.6" customHeight="1" x14ac:dyDescent="0.25">
      <c r="A24" s="6">
        <v>20</v>
      </c>
      <c r="B24" s="7" t="s">
        <v>43</v>
      </c>
      <c r="C24" s="47" t="s">
        <v>15</v>
      </c>
      <c r="D24" s="6" t="s">
        <v>16</v>
      </c>
      <c r="E24" s="9">
        <v>0.13</v>
      </c>
      <c r="F24" s="44">
        <v>7.3861999999999997</v>
      </c>
      <c r="G24" s="11" t="s">
        <v>13</v>
      </c>
      <c r="H24" s="13">
        <v>7.3059000000000003</v>
      </c>
      <c r="I24" s="13" t="s">
        <v>13</v>
      </c>
      <c r="J24" s="13">
        <f t="shared" si="0"/>
        <v>7.1597819999999999</v>
      </c>
      <c r="K24" s="14" t="s">
        <v>13</v>
      </c>
      <c r="L24" s="25" t="s">
        <v>107</v>
      </c>
      <c r="M24" s="15" t="s">
        <v>44</v>
      </c>
      <c r="N24" s="19">
        <f t="shared" si="1"/>
        <v>-0.14611800000000041</v>
      </c>
      <c r="O24" s="20">
        <f t="shared" si="2"/>
        <v>-2.0000000000000056E-2</v>
      </c>
      <c r="Q24" s="3">
        <v>7.3861999999999997</v>
      </c>
      <c r="R24" s="26">
        <f t="shared" si="3"/>
        <v>1.0991116768638958E-2</v>
      </c>
      <c r="S24" s="45">
        <f t="shared" si="4"/>
        <v>1.5044165357641027E-3</v>
      </c>
      <c r="T24" s="28" t="s">
        <v>105</v>
      </c>
      <c r="U24" s="54">
        <v>7.1</v>
      </c>
      <c r="V24" s="1" t="s">
        <v>106</v>
      </c>
      <c r="Z24" s="53">
        <f t="shared" si="5"/>
        <v>-0.20590000000000064</v>
      </c>
      <c r="AA24" s="50">
        <f t="shared" si="6"/>
        <v>-2.8182701652089494E-2</v>
      </c>
    </row>
    <row r="25" spans="1:27" s="3" customFormat="1" ht="27.6" customHeight="1" x14ac:dyDescent="0.25">
      <c r="A25" s="6">
        <v>21</v>
      </c>
      <c r="B25" s="7" t="s">
        <v>45</v>
      </c>
      <c r="C25" s="47" t="s">
        <v>19</v>
      </c>
      <c r="D25" s="6" t="s">
        <v>16</v>
      </c>
      <c r="E25" s="9">
        <v>0.13</v>
      </c>
      <c r="F25" s="44">
        <v>34.8889</v>
      </c>
      <c r="G25" s="11" t="s">
        <v>13</v>
      </c>
      <c r="H25" s="13">
        <v>34.475200000000001</v>
      </c>
      <c r="I25" s="13" t="s">
        <v>13</v>
      </c>
      <c r="J25" s="13">
        <f t="shared" si="0"/>
        <v>33.785696000000002</v>
      </c>
      <c r="K25" s="14" t="s">
        <v>13</v>
      </c>
      <c r="L25" s="25" t="s">
        <v>107</v>
      </c>
      <c r="M25" s="15" t="s">
        <v>44</v>
      </c>
      <c r="N25" s="19">
        <f t="shared" si="1"/>
        <v>-0.68950399999999945</v>
      </c>
      <c r="O25" s="20">
        <f t="shared" si="2"/>
        <v>-1.9999999999999983E-2</v>
      </c>
      <c r="Q25" s="3">
        <v>34.8889</v>
      </c>
      <c r="R25" s="26">
        <f t="shared" si="3"/>
        <v>1.1999930384740294E-2</v>
      </c>
      <c r="S25" s="45">
        <f t="shared" si="4"/>
        <v>3.4807427903943395E-4</v>
      </c>
      <c r="T25" s="28" t="s">
        <v>105</v>
      </c>
      <c r="U25" s="54">
        <v>33.229999999999997</v>
      </c>
      <c r="V25" s="1" t="s">
        <v>106</v>
      </c>
      <c r="Z25" s="53">
        <f t="shared" si="5"/>
        <v>-1.2452000000000041</v>
      </c>
      <c r="AA25" s="50">
        <f t="shared" si="6"/>
        <v>-3.6118717222815358E-2</v>
      </c>
    </row>
    <row r="26" spans="1:27" s="3" customFormat="1" ht="27.6" customHeight="1" x14ac:dyDescent="0.25">
      <c r="A26" s="6">
        <v>22</v>
      </c>
      <c r="B26" s="7" t="s">
        <v>46</v>
      </c>
      <c r="C26" s="47" t="s">
        <v>91</v>
      </c>
      <c r="D26" s="6" t="s">
        <v>16</v>
      </c>
      <c r="E26" s="9">
        <v>0.13</v>
      </c>
      <c r="F26" s="44">
        <v>32.4589</v>
      </c>
      <c r="G26" s="11" t="s">
        <v>13</v>
      </c>
      <c r="H26" s="13">
        <v>32.073999999999998</v>
      </c>
      <c r="I26" s="13" t="s">
        <v>13</v>
      </c>
      <c r="J26" s="13">
        <f t="shared" si="0"/>
        <v>31.432519999999997</v>
      </c>
      <c r="K26" s="14" t="s">
        <v>13</v>
      </c>
      <c r="L26" s="25" t="s">
        <v>107</v>
      </c>
      <c r="M26" s="15" t="s">
        <v>44</v>
      </c>
      <c r="N26" s="19">
        <f t="shared" si="1"/>
        <v>-0.64148000000000138</v>
      </c>
      <c r="O26" s="20">
        <f t="shared" si="2"/>
        <v>-2.0000000000000046E-2</v>
      </c>
      <c r="Q26" s="3">
        <v>32.4589</v>
      </c>
      <c r="R26" s="26">
        <f t="shared" si="3"/>
        <v>1.2000374134813301E-2</v>
      </c>
      <c r="S26" s="45">
        <f t="shared" si="4"/>
        <v>3.7414647798258093E-4</v>
      </c>
      <c r="T26" s="28" t="s">
        <v>105</v>
      </c>
      <c r="U26" s="54">
        <v>30.7</v>
      </c>
      <c r="V26" s="1" t="s">
        <v>106</v>
      </c>
      <c r="Z26" s="53">
        <f t="shared" si="5"/>
        <v>-1.3739999999999988</v>
      </c>
      <c r="AA26" s="50">
        <f t="shared" si="6"/>
        <v>-4.2838436116480604E-2</v>
      </c>
    </row>
    <row r="27" spans="1:27" ht="27.6" customHeight="1" x14ac:dyDescent="0.25">
      <c r="A27" s="6">
        <v>23</v>
      </c>
      <c r="B27" s="7" t="s">
        <v>48</v>
      </c>
      <c r="C27" s="47" t="s">
        <v>21</v>
      </c>
      <c r="D27" s="6" t="s">
        <v>16</v>
      </c>
      <c r="E27" s="9">
        <v>0.13</v>
      </c>
      <c r="F27" s="44">
        <v>22.696000000000002</v>
      </c>
      <c r="G27" s="11" t="s">
        <v>13</v>
      </c>
      <c r="H27" s="13">
        <v>22.493600000000001</v>
      </c>
      <c r="I27" s="13" t="s">
        <v>13</v>
      </c>
      <c r="J27" s="13">
        <f t="shared" si="0"/>
        <v>22.043728000000002</v>
      </c>
      <c r="K27" s="14" t="s">
        <v>13</v>
      </c>
      <c r="L27" s="25" t="s">
        <v>107</v>
      </c>
      <c r="M27" s="15" t="s">
        <v>44</v>
      </c>
      <c r="N27" s="19">
        <f t="shared" si="1"/>
        <v>-0.44987199999999916</v>
      </c>
      <c r="O27" s="20">
        <f t="shared" si="2"/>
        <v>-1.9999999999999962E-2</v>
      </c>
      <c r="Q27" s="1">
        <v>22.696000000000002</v>
      </c>
      <c r="R27" s="26">
        <f t="shared" si="3"/>
        <v>8.9981150193833258E-3</v>
      </c>
      <c r="S27" s="45">
        <f t="shared" si="4"/>
        <v>4.0003000939748751E-4</v>
      </c>
      <c r="T27" s="28" t="s">
        <v>105</v>
      </c>
      <c r="U27" s="52">
        <v>21.24</v>
      </c>
      <c r="V27" s="1" t="s">
        <v>106</v>
      </c>
      <c r="Z27" s="53">
        <f t="shared" si="5"/>
        <v>-1.2536000000000023</v>
      </c>
      <c r="AA27" s="50">
        <f t="shared" si="6"/>
        <v>-5.5731408044955105E-2</v>
      </c>
    </row>
    <row r="28" spans="1:27" ht="27.6" customHeight="1" x14ac:dyDescent="0.25">
      <c r="A28" s="6">
        <v>24</v>
      </c>
      <c r="B28" s="7" t="s">
        <v>52</v>
      </c>
      <c r="C28" s="47" t="s">
        <v>23</v>
      </c>
      <c r="D28" s="6" t="s">
        <v>16</v>
      </c>
      <c r="E28" s="9">
        <v>0.13</v>
      </c>
      <c r="F28" s="44">
        <v>22.1584</v>
      </c>
      <c r="G28" s="11" t="s">
        <v>13</v>
      </c>
      <c r="H28" s="13">
        <v>21.960699999999999</v>
      </c>
      <c r="I28" s="13" t="s">
        <v>13</v>
      </c>
      <c r="J28" s="13">
        <f t="shared" si="0"/>
        <v>21.521485999999999</v>
      </c>
      <c r="K28" s="14" t="s">
        <v>13</v>
      </c>
      <c r="L28" s="25" t="s">
        <v>107</v>
      </c>
      <c r="M28" s="15" t="s">
        <v>44</v>
      </c>
      <c r="N28" s="19">
        <f t="shared" si="1"/>
        <v>-0.43921399999999977</v>
      </c>
      <c r="O28" s="20">
        <f t="shared" si="2"/>
        <v>-1.999999999999999E-2</v>
      </c>
      <c r="Q28" s="1">
        <v>22.1584</v>
      </c>
      <c r="R28" s="26">
        <f t="shared" si="3"/>
        <v>9.0024452772453113E-3</v>
      </c>
      <c r="S28" s="45">
        <f t="shared" si="4"/>
        <v>4.099343498725137E-4</v>
      </c>
      <c r="T28" s="28" t="s">
        <v>105</v>
      </c>
      <c r="U28" s="52">
        <v>20.76</v>
      </c>
      <c r="V28" s="1" t="s">
        <v>106</v>
      </c>
      <c r="Z28" s="53">
        <f t="shared" si="5"/>
        <v>-1.2006999999999977</v>
      </c>
      <c r="AA28" s="50">
        <f t="shared" si="6"/>
        <v>-5.4674942055581002E-2</v>
      </c>
    </row>
    <row r="29" spans="1:27" ht="27.6" customHeight="1" x14ac:dyDescent="0.25">
      <c r="A29" s="6">
        <v>25</v>
      </c>
      <c r="B29" s="7" t="s">
        <v>53</v>
      </c>
      <c r="C29" s="47" t="s">
        <v>25</v>
      </c>
      <c r="D29" s="6" t="s">
        <v>16</v>
      </c>
      <c r="E29" s="9">
        <v>0.13</v>
      </c>
      <c r="F29" s="44">
        <v>36.694800000000001</v>
      </c>
      <c r="G29" s="11" t="s">
        <v>13</v>
      </c>
      <c r="H29" s="13">
        <v>36.2239</v>
      </c>
      <c r="I29" s="13" t="s">
        <v>13</v>
      </c>
      <c r="J29" s="13">
        <f t="shared" si="0"/>
        <v>35.499422000000003</v>
      </c>
      <c r="K29" s="14" t="s">
        <v>13</v>
      </c>
      <c r="L29" s="25" t="s">
        <v>107</v>
      </c>
      <c r="M29" s="15" t="s">
        <v>44</v>
      </c>
      <c r="N29" s="19">
        <f t="shared" si="1"/>
        <v>-0.72447799999999773</v>
      </c>
      <c r="O29" s="20">
        <f t="shared" si="2"/>
        <v>-1.9999999999999938E-2</v>
      </c>
      <c r="Q29" s="1">
        <v>36.694800000000001</v>
      </c>
      <c r="R29" s="26">
        <f t="shared" si="3"/>
        <v>1.2999704614908949E-2</v>
      </c>
      <c r="S29" s="45">
        <f t="shared" si="4"/>
        <v>3.5887092816921836E-4</v>
      </c>
      <c r="T29" s="28" t="s">
        <v>105</v>
      </c>
      <c r="U29" s="52">
        <v>35.6</v>
      </c>
      <c r="V29" s="1" t="s">
        <v>106</v>
      </c>
      <c r="Z29" s="53">
        <f t="shared" si="5"/>
        <v>-0.62389999999999901</v>
      </c>
      <c r="AA29" s="50">
        <f t="shared" si="6"/>
        <v>-1.7223435356215067E-2</v>
      </c>
    </row>
    <row r="30" spans="1:27" ht="27.6" customHeight="1" x14ac:dyDescent="0.25">
      <c r="A30" s="22">
        <v>26</v>
      </c>
      <c r="B30" s="7" t="s">
        <v>54</v>
      </c>
      <c r="C30" s="47" t="s">
        <v>92</v>
      </c>
      <c r="D30" s="6" t="s">
        <v>16</v>
      </c>
      <c r="E30" s="9">
        <v>0.13</v>
      </c>
      <c r="F30" s="44">
        <v>34.2624</v>
      </c>
      <c r="G30" s="11" t="s">
        <v>13</v>
      </c>
      <c r="H30" s="13">
        <v>33.822699999999998</v>
      </c>
      <c r="I30" s="13" t="s">
        <v>13</v>
      </c>
      <c r="J30" s="13">
        <f t="shared" si="0"/>
        <v>33.146245999999998</v>
      </c>
      <c r="K30" s="14" t="s">
        <v>13</v>
      </c>
      <c r="L30" s="25" t="s">
        <v>107</v>
      </c>
      <c r="M30" s="15" t="s">
        <v>44</v>
      </c>
      <c r="N30" s="19">
        <f t="shared" si="1"/>
        <v>-0.67645399999999967</v>
      </c>
      <c r="O30" s="20">
        <f t="shared" si="2"/>
        <v>-1.999999999999999E-2</v>
      </c>
      <c r="Q30" s="1">
        <v>34.2624</v>
      </c>
      <c r="R30" s="26">
        <f t="shared" si="3"/>
        <v>1.3000144873117818E-2</v>
      </c>
      <c r="S30" s="45">
        <f t="shared" si="4"/>
        <v>3.8436153450545991E-4</v>
      </c>
      <c r="T30" s="28" t="s">
        <v>105</v>
      </c>
      <c r="U30" s="52">
        <v>33</v>
      </c>
      <c r="V30" s="1" t="s">
        <v>106</v>
      </c>
      <c r="Z30" s="53">
        <f t="shared" si="5"/>
        <v>-0.82269999999999754</v>
      </c>
      <c r="AA30" s="50">
        <f t="shared" si="6"/>
        <v>-2.4323900812176367E-2</v>
      </c>
    </row>
    <row r="31" spans="1:27" ht="27.6" customHeight="1" x14ac:dyDescent="0.25">
      <c r="A31" s="6">
        <v>27</v>
      </c>
      <c r="B31" s="7" t="s">
        <v>56</v>
      </c>
      <c r="C31" s="47" t="s">
        <v>27</v>
      </c>
      <c r="D31" s="6" t="s">
        <v>16</v>
      </c>
      <c r="E31" s="9">
        <v>0.13</v>
      </c>
      <c r="F31" s="44">
        <v>36.593699999999998</v>
      </c>
      <c r="G31" s="11" t="s">
        <v>13</v>
      </c>
      <c r="H31" s="13">
        <v>36.195500000000003</v>
      </c>
      <c r="I31" s="13" t="s">
        <v>13</v>
      </c>
      <c r="J31" s="13">
        <f t="shared" si="0"/>
        <v>35.471589999999999</v>
      </c>
      <c r="K31" s="14" t="s">
        <v>13</v>
      </c>
      <c r="L31" s="25" t="s">
        <v>107</v>
      </c>
      <c r="M31" s="15" t="s">
        <v>44</v>
      </c>
      <c r="N31" s="19">
        <f t="shared" si="1"/>
        <v>-0.72391000000000361</v>
      </c>
      <c r="O31" s="20">
        <f t="shared" si="2"/>
        <v>-2.0000000000000098E-2</v>
      </c>
      <c r="Q31" s="1">
        <v>36.593699999999998</v>
      </c>
      <c r="R31" s="26">
        <f t="shared" si="3"/>
        <v>1.1001367573317005E-2</v>
      </c>
      <c r="S31" s="45">
        <f t="shared" si="4"/>
        <v>3.0394296454854897E-4</v>
      </c>
      <c r="T31" s="28" t="s">
        <v>105</v>
      </c>
      <c r="U31" s="52">
        <v>35.1</v>
      </c>
      <c r="V31" s="1" t="s">
        <v>106</v>
      </c>
      <c r="Z31" s="53">
        <f t="shared" si="5"/>
        <v>-1.0955000000000013</v>
      </c>
      <c r="AA31" s="50">
        <f t="shared" si="6"/>
        <v>-3.0266193311323263E-2</v>
      </c>
    </row>
    <row r="32" spans="1:27" ht="27.6" customHeight="1" x14ac:dyDescent="0.25">
      <c r="A32" s="6">
        <v>28</v>
      </c>
      <c r="B32" s="7" t="s">
        <v>57</v>
      </c>
      <c r="C32" s="47" t="s">
        <v>29</v>
      </c>
      <c r="D32" s="6" t="s">
        <v>16</v>
      </c>
      <c r="E32" s="9">
        <v>0.13</v>
      </c>
      <c r="F32" s="44">
        <v>39.786799999999999</v>
      </c>
      <c r="G32" s="11" t="s">
        <v>13</v>
      </c>
      <c r="H32" s="13">
        <v>39.353900000000003</v>
      </c>
      <c r="I32" s="13" t="s">
        <v>13</v>
      </c>
      <c r="J32" s="13">
        <f t="shared" si="0"/>
        <v>38.566822000000002</v>
      </c>
      <c r="K32" s="14" t="s">
        <v>13</v>
      </c>
      <c r="L32" s="25" t="s">
        <v>107</v>
      </c>
      <c r="M32" s="15" t="s">
        <v>44</v>
      </c>
      <c r="N32" s="19">
        <f t="shared" si="1"/>
        <v>-0.78707800000000105</v>
      </c>
      <c r="O32" s="20">
        <f t="shared" si="2"/>
        <v>-2.0000000000000025E-2</v>
      </c>
      <c r="Q32" s="1">
        <v>39.786799999999999</v>
      </c>
      <c r="R32" s="26">
        <f t="shared" si="3"/>
        <v>1.1000180414139298E-2</v>
      </c>
      <c r="S32" s="45">
        <f t="shared" si="4"/>
        <v>2.7951944824119838E-4</v>
      </c>
      <c r="T32" s="28" t="s">
        <v>105</v>
      </c>
      <c r="U32" s="52">
        <v>38.299999999999997</v>
      </c>
      <c r="V32" s="1" t="s">
        <v>106</v>
      </c>
      <c r="Z32" s="53">
        <f t="shared" si="5"/>
        <v>-1.0539000000000058</v>
      </c>
      <c r="AA32" s="50">
        <f t="shared" si="6"/>
        <v>-2.6780064999911209E-2</v>
      </c>
    </row>
    <row r="33" spans="1:27" ht="27.6" customHeight="1" x14ac:dyDescent="0.25">
      <c r="A33" s="6">
        <v>29</v>
      </c>
      <c r="B33" s="7" t="s">
        <v>58</v>
      </c>
      <c r="C33" s="47" t="s">
        <v>31</v>
      </c>
      <c r="D33" s="6" t="s">
        <v>16</v>
      </c>
      <c r="E33" s="9">
        <v>0.13</v>
      </c>
      <c r="F33" s="44">
        <v>39.389800000000001</v>
      </c>
      <c r="G33" s="11" t="s">
        <v>13</v>
      </c>
      <c r="H33" s="13">
        <v>38.922699999999999</v>
      </c>
      <c r="I33" s="13" t="s">
        <v>13</v>
      </c>
      <c r="J33" s="13">
        <f t="shared" si="0"/>
        <v>38.144245999999995</v>
      </c>
      <c r="K33" s="14" t="s">
        <v>13</v>
      </c>
      <c r="L33" s="25" t="s">
        <v>107</v>
      </c>
      <c r="M33" s="15" t="s">
        <v>44</v>
      </c>
      <c r="N33" s="19">
        <f t="shared" si="1"/>
        <v>-0.77845400000000353</v>
      </c>
      <c r="O33" s="20">
        <f t="shared" si="2"/>
        <v>-2.0000000000000091E-2</v>
      </c>
      <c r="Q33" s="1">
        <v>39.389800000000001</v>
      </c>
      <c r="R33" s="26">
        <f t="shared" si="3"/>
        <v>1.2000709097775902E-2</v>
      </c>
      <c r="S33" s="45">
        <f t="shared" si="4"/>
        <v>3.0832159890695925E-4</v>
      </c>
      <c r="T33" s="28" t="s">
        <v>105</v>
      </c>
      <c r="U33" s="52">
        <v>37.9</v>
      </c>
      <c r="V33" s="1" t="s">
        <v>106</v>
      </c>
      <c r="Z33" s="53">
        <f t="shared" si="5"/>
        <v>-1.0227000000000004</v>
      </c>
      <c r="AA33" s="50">
        <f t="shared" si="6"/>
        <v>-2.6275155628977444E-2</v>
      </c>
    </row>
    <row r="34" spans="1:27" ht="27.6" customHeight="1" x14ac:dyDescent="0.25">
      <c r="A34" s="6">
        <v>30</v>
      </c>
      <c r="B34" s="7" t="s">
        <v>59</v>
      </c>
      <c r="C34" s="47" t="s">
        <v>33</v>
      </c>
      <c r="D34" s="6" t="s">
        <v>16</v>
      </c>
      <c r="E34" s="9">
        <v>0.13</v>
      </c>
      <c r="F34" s="44">
        <v>41.997100000000003</v>
      </c>
      <c r="G34" s="11" t="s">
        <v>13</v>
      </c>
      <c r="H34" s="13">
        <v>41.499200000000002</v>
      </c>
      <c r="I34" s="13" t="s">
        <v>13</v>
      </c>
      <c r="J34" s="13">
        <f t="shared" si="0"/>
        <v>40.669215999999999</v>
      </c>
      <c r="K34" s="14" t="s">
        <v>13</v>
      </c>
      <c r="L34" s="25" t="s">
        <v>107</v>
      </c>
      <c r="M34" s="15" t="s">
        <v>44</v>
      </c>
      <c r="N34" s="19">
        <f t="shared" si="1"/>
        <v>-0.82998400000000316</v>
      </c>
      <c r="O34" s="20">
        <f t="shared" si="2"/>
        <v>-2.0000000000000077E-2</v>
      </c>
      <c r="Q34" s="1">
        <v>41.997100000000003</v>
      </c>
      <c r="R34" s="26">
        <f t="shared" si="3"/>
        <v>1.1997821644754629E-2</v>
      </c>
      <c r="S34" s="45">
        <f t="shared" si="4"/>
        <v>2.8910970921739766E-4</v>
      </c>
      <c r="T34" s="28" t="s">
        <v>105</v>
      </c>
      <c r="U34" s="52">
        <v>39.32</v>
      </c>
      <c r="V34" s="1" t="s">
        <v>106</v>
      </c>
      <c r="Z34" s="53">
        <f t="shared" si="5"/>
        <v>-2.1792000000000016</v>
      </c>
      <c r="AA34" s="50">
        <f t="shared" si="6"/>
        <v>-5.2511855650229436E-2</v>
      </c>
    </row>
    <row r="35" spans="1:27" ht="27.6" customHeight="1" x14ac:dyDescent="0.25">
      <c r="A35" s="6">
        <v>31</v>
      </c>
      <c r="B35" s="7" t="s">
        <v>60</v>
      </c>
      <c r="C35" s="47" t="s">
        <v>15</v>
      </c>
      <c r="D35" s="6" t="s">
        <v>16</v>
      </c>
      <c r="E35" s="9">
        <v>0.13</v>
      </c>
      <c r="F35" s="44">
        <v>11.837300000000001</v>
      </c>
      <c r="G35" s="11" t="s">
        <v>13</v>
      </c>
      <c r="H35" s="13">
        <v>11.708500000000001</v>
      </c>
      <c r="I35" s="13" t="s">
        <v>13</v>
      </c>
      <c r="J35" s="13">
        <f t="shared" si="0"/>
        <v>11.47433</v>
      </c>
      <c r="K35" s="14" t="s">
        <v>13</v>
      </c>
      <c r="L35" s="25" t="s">
        <v>107</v>
      </c>
      <c r="M35" s="15" t="s">
        <v>61</v>
      </c>
      <c r="N35" s="19">
        <f t="shared" si="1"/>
        <v>-0.23417000000000066</v>
      </c>
      <c r="O35" s="20">
        <f t="shared" si="2"/>
        <v>-2.0000000000000056E-2</v>
      </c>
      <c r="Q35" s="1">
        <v>11.837300000000001</v>
      </c>
      <c r="R35" s="26">
        <f t="shared" si="3"/>
        <v>1.1000555152239827E-2</v>
      </c>
      <c r="S35" s="45">
        <f t="shared" si="4"/>
        <v>9.3953582032197346E-4</v>
      </c>
      <c r="T35" s="28" t="s">
        <v>105</v>
      </c>
      <c r="U35" s="52">
        <v>11.04</v>
      </c>
      <c r="V35" s="1" t="s">
        <v>106</v>
      </c>
      <c r="Z35" s="53">
        <f t="shared" si="5"/>
        <v>-0.66850000000000165</v>
      </c>
      <c r="AA35" s="50">
        <f t="shared" si="6"/>
        <v>-5.7095272665157931E-2</v>
      </c>
    </row>
    <row r="36" spans="1:27" ht="27.6" customHeight="1" x14ac:dyDescent="0.25">
      <c r="A36" s="6">
        <v>32</v>
      </c>
      <c r="B36" s="7" t="s">
        <v>62</v>
      </c>
      <c r="C36" s="47" t="s">
        <v>19</v>
      </c>
      <c r="D36" s="6" t="s">
        <v>16</v>
      </c>
      <c r="E36" s="9">
        <v>0.13</v>
      </c>
      <c r="F36" s="44">
        <v>55.945799999999998</v>
      </c>
      <c r="G36" s="11" t="s">
        <v>13</v>
      </c>
      <c r="H36" s="13">
        <v>55.282400000000003</v>
      </c>
      <c r="I36" s="13" t="s">
        <v>13</v>
      </c>
      <c r="J36" s="13">
        <f t="shared" si="0"/>
        <v>54.176752</v>
      </c>
      <c r="K36" s="14" t="s">
        <v>13</v>
      </c>
      <c r="L36" s="25" t="s">
        <v>107</v>
      </c>
      <c r="M36" s="15" t="s">
        <v>61</v>
      </c>
      <c r="N36" s="19">
        <f t="shared" si="1"/>
        <v>-1.1056480000000022</v>
      </c>
      <c r="O36" s="20">
        <f t="shared" si="2"/>
        <v>-2.0000000000000039E-2</v>
      </c>
      <c r="Q36" s="1">
        <v>55.945799999999998</v>
      </c>
      <c r="R36" s="26">
        <f t="shared" si="3"/>
        <v>1.2000202596124549E-2</v>
      </c>
      <c r="S36" s="27">
        <f t="shared" si="4"/>
        <v>2.1707094113360758E-4</v>
      </c>
      <c r="T36" s="28" t="s">
        <v>105</v>
      </c>
      <c r="U36" s="52">
        <v>52.11</v>
      </c>
      <c r="V36" s="1" t="s">
        <v>106</v>
      </c>
      <c r="Z36" s="53">
        <f t="shared" si="5"/>
        <v>-3.1724000000000032</v>
      </c>
      <c r="AA36" s="50">
        <f t="shared" si="6"/>
        <v>-5.7385352300189631E-2</v>
      </c>
    </row>
    <row r="37" spans="1:27" ht="27.6" customHeight="1" x14ac:dyDescent="0.25">
      <c r="A37" s="6">
        <v>33</v>
      </c>
      <c r="B37" s="7" t="s">
        <v>63</v>
      </c>
      <c r="C37" s="47" t="s">
        <v>47</v>
      </c>
      <c r="D37" s="6" t="s">
        <v>16</v>
      </c>
      <c r="E37" s="9">
        <v>0.13</v>
      </c>
      <c r="F37" s="44">
        <v>53.466200000000001</v>
      </c>
      <c r="G37" s="11" t="s">
        <v>13</v>
      </c>
      <c r="H37" s="13">
        <v>52.8322</v>
      </c>
      <c r="I37" s="13" t="s">
        <v>13</v>
      </c>
      <c r="J37" s="13">
        <f t="shared" si="0"/>
        <v>51.775556000000002</v>
      </c>
      <c r="K37" s="14" t="s">
        <v>13</v>
      </c>
      <c r="L37" s="25" t="s">
        <v>107</v>
      </c>
      <c r="M37" s="15" t="s">
        <v>61</v>
      </c>
      <c r="N37" s="19">
        <f t="shared" si="1"/>
        <v>-1.0566439999999986</v>
      </c>
      <c r="O37" s="20">
        <f t="shared" si="2"/>
        <v>-1.9999999999999973E-2</v>
      </c>
      <c r="Q37" s="1">
        <v>53.466200000000001</v>
      </c>
      <c r="R37" s="26">
        <f t="shared" si="3"/>
        <v>1.2000257418771134E-2</v>
      </c>
      <c r="S37" s="27">
        <f t="shared" si="4"/>
        <v>2.2713908220310972E-4</v>
      </c>
      <c r="T37" s="28" t="s">
        <v>105</v>
      </c>
      <c r="U37" s="52">
        <v>51.06</v>
      </c>
      <c r="V37" s="1" t="s">
        <v>106</v>
      </c>
      <c r="Z37" s="53">
        <f t="shared" si="5"/>
        <v>-1.772199999999998</v>
      </c>
      <c r="AA37" s="50">
        <f t="shared" si="6"/>
        <v>-3.3543937220104368E-2</v>
      </c>
    </row>
    <row r="38" spans="1:27" ht="27.6" customHeight="1" x14ac:dyDescent="0.25">
      <c r="A38" s="6">
        <v>34</v>
      </c>
      <c r="B38" s="7" t="s">
        <v>64</v>
      </c>
      <c r="C38" s="47" t="s">
        <v>21</v>
      </c>
      <c r="D38" s="6" t="s">
        <v>16</v>
      </c>
      <c r="E38" s="9">
        <v>0.13</v>
      </c>
      <c r="F38" s="44">
        <v>34.840499999999999</v>
      </c>
      <c r="G38" s="11" t="s">
        <v>13</v>
      </c>
      <c r="H38" s="13">
        <v>34.529800000000002</v>
      </c>
      <c r="I38" s="13" t="s">
        <v>13</v>
      </c>
      <c r="J38" s="13">
        <f t="shared" si="0"/>
        <v>33.839204000000002</v>
      </c>
      <c r="K38" s="14" t="s">
        <v>13</v>
      </c>
      <c r="L38" s="25" t="s">
        <v>107</v>
      </c>
      <c r="M38" s="15" t="s">
        <v>61</v>
      </c>
      <c r="N38" s="19">
        <f t="shared" si="1"/>
        <v>-0.69059599999999932</v>
      </c>
      <c r="O38" s="20">
        <f t="shared" si="2"/>
        <v>-1.999999999999998E-2</v>
      </c>
      <c r="Q38" s="1">
        <v>34.840499999999999</v>
      </c>
      <c r="R38" s="26">
        <f t="shared" si="3"/>
        <v>8.9980248944389208E-3</v>
      </c>
      <c r="S38" s="27">
        <f t="shared" si="4"/>
        <v>2.6058722884114363E-4</v>
      </c>
      <c r="T38" s="28" t="s">
        <v>105</v>
      </c>
      <c r="U38" s="52">
        <v>33.14</v>
      </c>
      <c r="V38" s="1" t="s">
        <v>106</v>
      </c>
      <c r="Z38" s="53">
        <f t="shared" si="5"/>
        <v>-1.389800000000001</v>
      </c>
      <c r="AA38" s="50">
        <f t="shared" si="6"/>
        <v>-4.0249291915968266E-2</v>
      </c>
    </row>
    <row r="39" spans="1:27" ht="27.6" customHeight="1" x14ac:dyDescent="0.25">
      <c r="A39" s="6">
        <v>35</v>
      </c>
      <c r="B39" s="7" t="s">
        <v>65</v>
      </c>
      <c r="C39" s="47" t="s">
        <v>23</v>
      </c>
      <c r="D39" s="6" t="s">
        <v>16</v>
      </c>
      <c r="E39" s="9">
        <v>0.13</v>
      </c>
      <c r="F39" s="44">
        <v>34.067999999999998</v>
      </c>
      <c r="G39" s="11" t="s">
        <v>13</v>
      </c>
      <c r="H39" s="13">
        <v>33.764200000000002</v>
      </c>
      <c r="I39" s="13" t="s">
        <v>13</v>
      </c>
      <c r="J39" s="13">
        <f t="shared" si="0"/>
        <v>33.088916000000005</v>
      </c>
      <c r="K39" s="14" t="s">
        <v>13</v>
      </c>
      <c r="L39" s="25" t="s">
        <v>107</v>
      </c>
      <c r="M39" s="15" t="s">
        <v>61</v>
      </c>
      <c r="N39" s="19">
        <f t="shared" si="1"/>
        <v>-0.67528399999999777</v>
      </c>
      <c r="O39" s="20">
        <f t="shared" si="2"/>
        <v>-1.9999999999999931E-2</v>
      </c>
      <c r="Q39" s="1">
        <v>34.067999999999998</v>
      </c>
      <c r="R39" s="26">
        <f t="shared" si="3"/>
        <v>8.9976957842921017E-3</v>
      </c>
      <c r="S39" s="27">
        <f t="shared" si="4"/>
        <v>2.6648627197718591E-4</v>
      </c>
      <c r="T39" s="28" t="s">
        <v>105</v>
      </c>
      <c r="U39" s="52">
        <v>32.700000000000003</v>
      </c>
      <c r="V39" s="1" t="s">
        <v>106</v>
      </c>
      <c r="Z39" s="53">
        <f t="shared" si="5"/>
        <v>-1.0641999999999996</v>
      </c>
      <c r="AA39" s="50">
        <f t="shared" si="6"/>
        <v>-3.1518590696655024E-2</v>
      </c>
    </row>
    <row r="40" spans="1:27" ht="27.6" customHeight="1" x14ac:dyDescent="0.25">
      <c r="A40" s="6">
        <v>36</v>
      </c>
      <c r="B40" s="7" t="s">
        <v>66</v>
      </c>
      <c r="C40" s="47" t="s">
        <v>25</v>
      </c>
      <c r="D40" s="6" t="s">
        <v>16</v>
      </c>
      <c r="E40" s="9">
        <v>0.13</v>
      </c>
      <c r="F40" s="44">
        <v>51.598500000000001</v>
      </c>
      <c r="G40" s="11" t="s">
        <v>13</v>
      </c>
      <c r="H40" s="13">
        <v>50.936399999999999</v>
      </c>
      <c r="I40" s="13" t="s">
        <v>13</v>
      </c>
      <c r="J40" s="13">
        <f t="shared" si="0"/>
        <v>49.917671999999996</v>
      </c>
      <c r="K40" s="14" t="s">
        <v>13</v>
      </c>
      <c r="L40" s="25" t="s">
        <v>107</v>
      </c>
      <c r="M40" s="15" t="s">
        <v>61</v>
      </c>
      <c r="N40" s="19">
        <f t="shared" si="1"/>
        <v>-1.018728000000003</v>
      </c>
      <c r="O40" s="20">
        <f t="shared" si="2"/>
        <v>-2.0000000000000059E-2</v>
      </c>
      <c r="Q40" s="1">
        <v>51.598500000000001</v>
      </c>
      <c r="R40" s="26">
        <f t="shared" si="3"/>
        <v>1.2998562913751312E-2</v>
      </c>
      <c r="S40" s="27">
        <f t="shared" si="4"/>
        <v>2.5519202208541071E-4</v>
      </c>
      <c r="T40" s="28" t="s">
        <v>105</v>
      </c>
      <c r="U40" s="52">
        <v>47.86</v>
      </c>
      <c r="V40" s="1" t="s">
        <v>106</v>
      </c>
      <c r="Z40" s="53">
        <f t="shared" si="5"/>
        <v>-3.0763999999999996</v>
      </c>
      <c r="AA40" s="50">
        <f t="shared" si="6"/>
        <v>-6.0396887098420768E-2</v>
      </c>
    </row>
    <row r="41" spans="1:27" ht="27.6" customHeight="1" x14ac:dyDescent="0.25">
      <c r="A41" s="6">
        <v>37</v>
      </c>
      <c r="B41" s="7" t="s">
        <v>67</v>
      </c>
      <c r="C41" s="47" t="s">
        <v>55</v>
      </c>
      <c r="D41" s="6" t="s">
        <v>16</v>
      </c>
      <c r="E41" s="9">
        <v>0.13</v>
      </c>
      <c r="F41" s="44">
        <v>49.116399999999999</v>
      </c>
      <c r="G41" s="11" t="s">
        <v>13</v>
      </c>
      <c r="H41" s="13">
        <v>48.4861</v>
      </c>
      <c r="I41" s="13" t="s">
        <v>13</v>
      </c>
      <c r="J41" s="13">
        <f t="shared" si="0"/>
        <v>47.516377999999996</v>
      </c>
      <c r="K41" s="14" t="s">
        <v>13</v>
      </c>
      <c r="L41" s="25" t="s">
        <v>107</v>
      </c>
      <c r="M41" s="15" t="s">
        <v>61</v>
      </c>
      <c r="N41" s="19">
        <f t="shared" si="1"/>
        <v>-0.96972200000000441</v>
      </c>
      <c r="O41" s="20">
        <f t="shared" si="2"/>
        <v>-2.0000000000000091E-2</v>
      </c>
      <c r="Q41" s="1">
        <v>49.116399999999999</v>
      </c>
      <c r="R41" s="26">
        <f t="shared" si="3"/>
        <v>1.2999601947774688E-2</v>
      </c>
      <c r="S41" s="27">
        <f t="shared" si="4"/>
        <v>2.6810986958684425E-4</v>
      </c>
      <c r="T41" s="28" t="s">
        <v>105</v>
      </c>
      <c r="U41" s="52">
        <v>46.81</v>
      </c>
      <c r="V41" s="1" t="s">
        <v>106</v>
      </c>
      <c r="Z41" s="53">
        <f t="shared" si="5"/>
        <v>-1.6760999999999981</v>
      </c>
      <c r="AA41" s="50">
        <f t="shared" si="6"/>
        <v>-3.4568670196200524E-2</v>
      </c>
    </row>
    <row r="42" spans="1:27" ht="27.6" customHeight="1" x14ac:dyDescent="0.25">
      <c r="A42" s="6">
        <v>38</v>
      </c>
      <c r="B42" s="7" t="s">
        <v>68</v>
      </c>
      <c r="C42" s="47" t="s">
        <v>27</v>
      </c>
      <c r="D42" s="6" t="s">
        <v>16</v>
      </c>
      <c r="E42" s="9">
        <v>0.13</v>
      </c>
      <c r="F42" s="44">
        <v>53.389699999999998</v>
      </c>
      <c r="G42" s="11" t="s">
        <v>13</v>
      </c>
      <c r="H42" s="13">
        <v>52.808799999999998</v>
      </c>
      <c r="I42" s="13" t="s">
        <v>13</v>
      </c>
      <c r="J42" s="13">
        <f t="shared" si="0"/>
        <v>51.752623999999997</v>
      </c>
      <c r="K42" s="14" t="s">
        <v>13</v>
      </c>
      <c r="L42" s="25" t="s">
        <v>107</v>
      </c>
      <c r="M42" s="15" t="s">
        <v>61</v>
      </c>
      <c r="N42" s="19">
        <f t="shared" si="1"/>
        <v>-1.0561760000000007</v>
      </c>
      <c r="O42" s="20">
        <f t="shared" si="2"/>
        <v>-2.0000000000000014E-2</v>
      </c>
      <c r="Q42" s="1">
        <v>53.389699999999998</v>
      </c>
      <c r="R42" s="26">
        <f t="shared" si="3"/>
        <v>1.1000060595961274E-2</v>
      </c>
      <c r="S42" s="27">
        <f t="shared" si="4"/>
        <v>2.0829976435672226E-4</v>
      </c>
      <c r="T42" s="28" t="s">
        <v>105</v>
      </c>
      <c r="U42" s="52">
        <v>50.8</v>
      </c>
      <c r="V42" s="1" t="s">
        <v>106</v>
      </c>
      <c r="Z42" s="53">
        <f t="shared" si="5"/>
        <v>-2.0088000000000008</v>
      </c>
      <c r="AA42" s="50">
        <f t="shared" si="6"/>
        <v>-3.8039114693005728E-2</v>
      </c>
    </row>
    <row r="43" spans="1:27" ht="27.6" customHeight="1" x14ac:dyDescent="0.25">
      <c r="A43" s="6">
        <v>39</v>
      </c>
      <c r="B43" s="7" t="s">
        <v>69</v>
      </c>
      <c r="C43" s="47" t="s">
        <v>29</v>
      </c>
      <c r="D43" s="6" t="s">
        <v>16</v>
      </c>
      <c r="E43" s="9">
        <v>0.13</v>
      </c>
      <c r="F43" s="44">
        <v>56.7348</v>
      </c>
      <c r="G43" s="11" t="s">
        <v>13</v>
      </c>
      <c r="H43" s="13">
        <v>56.1175</v>
      </c>
      <c r="I43" s="13" t="s">
        <v>13</v>
      </c>
      <c r="J43" s="13">
        <f t="shared" si="0"/>
        <v>54.995149999999995</v>
      </c>
      <c r="K43" s="14" t="s">
        <v>13</v>
      </c>
      <c r="L43" s="25" t="s">
        <v>107</v>
      </c>
      <c r="M43" s="15" t="s">
        <v>61</v>
      </c>
      <c r="N43" s="19">
        <f t="shared" si="1"/>
        <v>-1.1223500000000044</v>
      </c>
      <c r="O43" s="20">
        <f t="shared" si="2"/>
        <v>-2.000000000000008E-2</v>
      </c>
      <c r="Q43" s="1">
        <v>56.7348</v>
      </c>
      <c r="R43" s="26">
        <f t="shared" si="3"/>
        <v>1.1000133648148976E-2</v>
      </c>
      <c r="S43" s="27">
        <f t="shared" si="4"/>
        <v>1.9601966673763043E-4</v>
      </c>
      <c r="T43" s="28" t="s">
        <v>105</v>
      </c>
      <c r="U43" s="52">
        <v>53.63</v>
      </c>
      <c r="V43" s="1" t="s">
        <v>106</v>
      </c>
      <c r="Z43" s="53">
        <f t="shared" si="5"/>
        <v>-2.4874999999999972</v>
      </c>
      <c r="AA43" s="50">
        <f t="shared" si="6"/>
        <v>-4.4326636076090296E-2</v>
      </c>
    </row>
    <row r="44" spans="1:27" ht="27.6" customHeight="1" x14ac:dyDescent="0.25">
      <c r="A44" s="6">
        <v>40</v>
      </c>
      <c r="B44" s="7" t="s">
        <v>70</v>
      </c>
      <c r="C44" s="47" t="s">
        <v>31</v>
      </c>
      <c r="D44" s="6" t="s">
        <v>16</v>
      </c>
      <c r="E44" s="9">
        <v>0.13</v>
      </c>
      <c r="F44" s="44">
        <v>59.554299999999998</v>
      </c>
      <c r="G44" s="11" t="s">
        <v>13</v>
      </c>
      <c r="H44" s="13">
        <v>58.848199999999999</v>
      </c>
      <c r="I44" s="13" t="s">
        <v>13</v>
      </c>
      <c r="J44" s="13">
        <f t="shared" si="0"/>
        <v>57.671236</v>
      </c>
      <c r="K44" s="14" t="s">
        <v>13</v>
      </c>
      <c r="L44" s="25" t="s">
        <v>107</v>
      </c>
      <c r="M44" s="15" t="s">
        <v>61</v>
      </c>
      <c r="N44" s="19">
        <f t="shared" si="1"/>
        <v>-1.1769639999999981</v>
      </c>
      <c r="O44" s="20">
        <f t="shared" si="2"/>
        <v>-1.9999999999999969E-2</v>
      </c>
      <c r="Q44" s="1">
        <v>59.554299999999998</v>
      </c>
      <c r="R44" s="26">
        <f t="shared" si="3"/>
        <v>1.1998667758741971E-2</v>
      </c>
      <c r="S44" s="27">
        <f t="shared" si="4"/>
        <v>2.0389183966105967E-4</v>
      </c>
      <c r="T44" s="28" t="s">
        <v>105</v>
      </c>
      <c r="U44" s="52">
        <v>56.52</v>
      </c>
      <c r="V44" s="1" t="s">
        <v>106</v>
      </c>
      <c r="Z44" s="53">
        <f t="shared" si="5"/>
        <v>-2.3281999999999954</v>
      </c>
      <c r="AA44" s="50">
        <f t="shared" si="6"/>
        <v>-3.956280735859373E-2</v>
      </c>
    </row>
    <row r="45" spans="1:27" ht="27.6" customHeight="1" x14ac:dyDescent="0.25">
      <c r="A45" s="6">
        <v>41</v>
      </c>
      <c r="B45" s="7" t="s">
        <v>71</v>
      </c>
      <c r="C45" s="47" t="s">
        <v>33</v>
      </c>
      <c r="D45" s="6" t="s">
        <v>16</v>
      </c>
      <c r="E45" s="9">
        <v>0.13</v>
      </c>
      <c r="F45" s="44">
        <v>64.887600000000006</v>
      </c>
      <c r="G45" s="11" t="s">
        <v>13</v>
      </c>
      <c r="H45" s="13">
        <v>64.118200000000002</v>
      </c>
      <c r="I45" s="13" t="s">
        <v>13</v>
      </c>
      <c r="J45" s="13">
        <f t="shared" si="0"/>
        <v>62.835836</v>
      </c>
      <c r="K45" s="14" t="s">
        <v>13</v>
      </c>
      <c r="L45" s="25" t="s">
        <v>107</v>
      </c>
      <c r="M45" s="15" t="s">
        <v>61</v>
      </c>
      <c r="N45" s="19">
        <f t="shared" si="1"/>
        <v>-1.2823640000000012</v>
      </c>
      <c r="O45" s="20">
        <f t="shared" si="2"/>
        <v>-2.0000000000000018E-2</v>
      </c>
      <c r="Q45" s="1">
        <v>64.887600000000006</v>
      </c>
      <c r="R45" s="26">
        <f t="shared" si="3"/>
        <v>1.1999713029997793E-2</v>
      </c>
      <c r="S45" s="27">
        <f t="shared" si="4"/>
        <v>1.871498736707798E-4</v>
      </c>
      <c r="T45" s="28" t="s">
        <v>105</v>
      </c>
      <c r="U45" s="52">
        <v>60.56</v>
      </c>
      <c r="V45" s="1" t="s">
        <v>106</v>
      </c>
      <c r="Z45" s="53">
        <f t="shared" si="5"/>
        <v>-3.5581999999999994</v>
      </c>
      <c r="AA45" s="50">
        <f t="shared" si="6"/>
        <v>-5.5494383809901078E-2</v>
      </c>
    </row>
    <row r="46" spans="1:27" ht="46.5" customHeight="1" x14ac:dyDescent="0.25">
      <c r="A46" s="31" t="s">
        <v>111</v>
      </c>
      <c r="B46" s="32"/>
      <c r="C46" s="3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26">
        <f>SUM(N5:N45)</f>
        <v>-32.714314000000051</v>
      </c>
      <c r="O46" s="23">
        <f>SUM(O5:O45)</f>
        <v>-0.82000000000000162</v>
      </c>
      <c r="P46" s="24">
        <f>1.78/41</f>
        <v>4.3414634146341467E-2</v>
      </c>
      <c r="R46" s="26"/>
      <c r="S46" s="27"/>
      <c r="Z46" s="26">
        <f>SUM(Z5:Z45)</f>
        <v>-70.90570000000001</v>
      </c>
    </row>
    <row r="47" spans="1:27" ht="39" customHeight="1" x14ac:dyDescent="0.25">
      <c r="A47" s="12">
        <v>1</v>
      </c>
      <c r="B47" s="12" t="s">
        <v>97</v>
      </c>
      <c r="C47" s="31" t="s">
        <v>107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R47" s="26"/>
      <c r="S47" s="27"/>
    </row>
    <row r="48" spans="1:27" ht="39" customHeight="1" x14ac:dyDescent="0.25">
      <c r="A48" s="12">
        <v>2</v>
      </c>
      <c r="B48" s="12" t="s">
        <v>86</v>
      </c>
      <c r="C48" s="31" t="s">
        <v>112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R48" s="26"/>
      <c r="S48" s="27"/>
    </row>
    <row r="49" spans="1:19" ht="39" customHeight="1" x14ac:dyDescent="0.25">
      <c r="A49" s="12">
        <v>3</v>
      </c>
      <c r="B49" s="12" t="s">
        <v>100</v>
      </c>
      <c r="C49" s="31" t="s">
        <v>113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R49" s="26"/>
      <c r="S49" s="27"/>
    </row>
    <row r="50" spans="1:19" ht="39" customHeight="1" x14ac:dyDescent="0.25">
      <c r="A50" s="12">
        <v>4</v>
      </c>
      <c r="B50" s="12" t="s">
        <v>101</v>
      </c>
      <c r="C50" s="31" t="s">
        <v>114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R50" s="26"/>
      <c r="S50" s="27"/>
    </row>
    <row r="51" spans="1:19" ht="45" customHeight="1" x14ac:dyDescent="0.25">
      <c r="A51" s="12">
        <v>5</v>
      </c>
      <c r="B51" s="12" t="s">
        <v>6</v>
      </c>
      <c r="C51" s="33" t="s">
        <v>103</v>
      </c>
      <c r="D51" s="34"/>
      <c r="E51" s="34"/>
      <c r="F51" s="34"/>
      <c r="G51" s="34"/>
      <c r="H51" s="34"/>
      <c r="I51" s="34"/>
      <c r="J51" s="34"/>
      <c r="K51" s="34"/>
      <c r="L51" s="34"/>
      <c r="M51" s="35"/>
      <c r="R51" s="26"/>
      <c r="S51" s="27"/>
    </row>
    <row r="52" spans="1:19" ht="113.25" customHeight="1" x14ac:dyDescent="0.25">
      <c r="A52" s="29" t="s">
        <v>49</v>
      </c>
      <c r="B52" s="30"/>
      <c r="C52" s="30"/>
      <c r="D52" s="29" t="s">
        <v>72</v>
      </c>
      <c r="E52" s="29"/>
      <c r="F52" s="29"/>
      <c r="G52" s="29"/>
      <c r="H52" s="29"/>
      <c r="I52" s="29" t="s">
        <v>50</v>
      </c>
      <c r="J52" s="29"/>
      <c r="K52" s="29"/>
      <c r="L52" s="29" t="s">
        <v>51</v>
      </c>
      <c r="M52" s="29"/>
      <c r="R52" s="26"/>
      <c r="S52" s="27"/>
    </row>
    <row r="54" spans="1:19" x14ac:dyDescent="0.25">
      <c r="A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9" x14ac:dyDescent="0.25">
      <c r="A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9" x14ac:dyDescent="0.25">
      <c r="A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9" x14ac:dyDescent="0.25">
      <c r="A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9" x14ac:dyDescent="0.25">
      <c r="A58" s="3"/>
      <c r="D58" s="3"/>
      <c r="E58" s="3"/>
      <c r="F58" s="3"/>
      <c r="G58" s="3"/>
      <c r="H58" s="3"/>
      <c r="I58" s="3"/>
      <c r="J58" s="3"/>
      <c r="K58" s="3"/>
      <c r="L58" s="3"/>
      <c r="M58" s="3"/>
    </row>
  </sheetData>
  <mergeCells count="22">
    <mergeCell ref="C50:M50"/>
    <mergeCell ref="C51:M51"/>
    <mergeCell ref="A52:C52"/>
    <mergeCell ref="D52:H52"/>
    <mergeCell ref="I52:K52"/>
    <mergeCell ref="L52:M52"/>
    <mergeCell ref="L3:L4"/>
    <mergeCell ref="M3:M4"/>
    <mergeCell ref="A46:M46"/>
    <mergeCell ref="C47:M47"/>
    <mergeCell ref="C48:M48"/>
    <mergeCell ref="C49:M49"/>
    <mergeCell ref="A1:M1"/>
    <mergeCell ref="A2:M2"/>
    <mergeCell ref="A3:A4"/>
    <mergeCell ref="B3:B4"/>
    <mergeCell ref="C3:C4"/>
    <mergeCell ref="D3:D4"/>
    <mergeCell ref="E3:E4"/>
    <mergeCell ref="F3:G3"/>
    <mergeCell ref="H3:I3"/>
    <mergeCell ref="J3:K3"/>
  </mergeCells>
  <phoneticPr fontId="10" type="noConversion"/>
  <pageMargins left="0.156944444444444" right="0.118055555555556" top="0.118055555555556" bottom="0.156944444444444" header="3.8888888888888903E-2" footer="7.8472222222222193E-2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山东金达</vt:lpstr>
      <vt:lpstr>维尔中达</vt:lpstr>
      <vt:lpstr>泰州洪源</vt:lpstr>
      <vt:lpstr>山东金达!Print_Area</vt:lpstr>
      <vt:lpstr>泰州洪源!Print_Area</vt:lpstr>
      <vt:lpstr>维尔中达!Print_Area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英格 吴</cp:lastModifiedBy>
  <dcterms:created xsi:type="dcterms:W3CDTF">2023-09-07T02:07:09Z</dcterms:created>
  <dcterms:modified xsi:type="dcterms:W3CDTF">2025-03-21T10:42:38Z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73EF57A5F73F442D9FEE84576A3622BA_11</vt:lpwstr>
  </property>
  <property fmtid="{D5CDD505-2E9C-101B-9397-08002B2CF9AE}" pid="3" name="KSOProductBuildVer">
    <vt:lpwstr>2052-11.1.0.14309</vt:lpwstr>
  </property>
</Properties>
</file>