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工作\01 越野车项目\商务协议\B41V\13 外后视镜总成\"/>
    </mc:Choice>
  </mc:AlternateContent>
  <bookViews>
    <workbookView xWindow="0" yWindow="0" windowWidth="28800" windowHeight="121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Sheet1!$A$1:$N$40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52511"/>
</workbook>
</file>

<file path=xl/calcChain.xml><?xml version="1.0" encoding="utf-8"?>
<calcChain xmlns="http://schemas.openxmlformats.org/spreadsheetml/2006/main">
  <c r="M16" i="1" l="1"/>
  <c r="M14" i="1"/>
  <c r="N14" i="1" s="1"/>
  <c r="M15" i="1"/>
  <c r="N15" i="1" s="1"/>
  <c r="M12" i="1"/>
  <c r="M13" i="1"/>
  <c r="M11" i="1"/>
  <c r="N11" i="1" s="1"/>
  <c r="M9" i="1"/>
  <c r="N9" i="1" s="1"/>
  <c r="L21" i="2"/>
  <c r="L20" i="2"/>
  <c r="L19" i="2"/>
  <c r="L18" i="2"/>
  <c r="L17" i="2"/>
  <c r="L16" i="2"/>
  <c r="L15" i="2"/>
  <c r="L14" i="2"/>
  <c r="L13" i="2"/>
  <c r="L12" i="2"/>
  <c r="L11" i="2"/>
  <c r="M10" i="1"/>
  <c r="N10" i="1" s="1"/>
  <c r="N16" i="1"/>
  <c r="N12" i="1"/>
  <c r="N13" i="1" l="1"/>
</calcChain>
</file>

<file path=xl/sharedStrings.xml><?xml version="1.0" encoding="utf-8"?>
<sst xmlns="http://schemas.openxmlformats.org/spreadsheetml/2006/main" count="94" uniqueCount="59">
  <si>
    <t>零部件采购价格协议</t>
  </si>
  <si>
    <t>甲方：北京汽车集团越野车有限公司</t>
  </si>
  <si>
    <t>乙方：北京光华荣昌汽车部件有限公司</t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</si>
  <si>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</si>
  <si>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</si>
  <si>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</si>
  <si>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</si>
  <si>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</si>
  <si>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</si>
  <si>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</si>
  <si>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</si>
  <si>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</si>
  <si>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</si>
  <si>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</si>
  <si>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</si>
  <si>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</si>
  <si>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</si>
  <si>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</si>
  <si>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</si>
  <si>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</si>
  <si>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</si>
  <si>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</si>
  <si>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</si>
  <si>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t>2.任一方对本协议如有任何异议，应在有效期到期日前30日以内书面提出；双方如无任何异议，本协议有效期自动延长至下一个日历年。</t>
  </si>
  <si>
    <t>五、其他约定</t>
  </si>
  <si>
    <t>六、备注</t>
  </si>
  <si>
    <t>甲方（盖章）：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</si>
  <si>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</si>
  <si>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</si>
  <si>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</si>
  <si>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</si>
  <si>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1" type="noConversion"/>
  </si>
  <si>
    <t>管理费用</t>
    <phoneticPr fontId="1" type="noConversion"/>
  </si>
  <si>
    <t>供应商代码：A010X00277</t>
    <phoneticPr fontId="1" type="noConversion"/>
  </si>
  <si>
    <t>管理费用</t>
  </si>
  <si>
    <t>利润</t>
  </si>
  <si>
    <t>左外后视镜总成</t>
    <phoneticPr fontId="1" type="noConversion"/>
  </si>
  <si>
    <t>B41VS</t>
    <phoneticPr fontId="1" type="noConversion"/>
  </si>
  <si>
    <t>B00042925</t>
  </si>
  <si>
    <t>B00042924</t>
  </si>
  <si>
    <t>P01002945</t>
  </si>
  <si>
    <t>P01002946</t>
  </si>
  <si>
    <t>P01003238</t>
  </si>
  <si>
    <t>P01003239</t>
  </si>
  <si>
    <t>一、双方确定的零部件采购价格                                                                                                                                                 单位 元：（RMB）</t>
  </si>
  <si>
    <t xml:space="preserve">二、特别说明的项目 :    </t>
  </si>
  <si>
    <r>
      <t>1.</t>
    </r>
    <r>
      <rPr>
        <b/>
        <sz val="14"/>
        <rFont val="微软雅黑"/>
        <family val="2"/>
        <charset val="134"/>
      </rPr>
      <t>模具摊销费</t>
    </r>
    <r>
      <rPr>
        <sz val="14"/>
        <rFont val="微软雅黑"/>
        <family val="2"/>
        <charset val="134"/>
      </rPr>
      <t>包括工装模具费和研发费，其中工装模具费为</t>
    </r>
    <r>
      <rPr>
        <u/>
        <sz val="14"/>
        <rFont val="微软雅黑"/>
        <family val="2"/>
        <charset val="134"/>
      </rPr>
      <t xml:space="preserve"> 1455600.00 </t>
    </r>
    <r>
      <rPr>
        <sz val="14"/>
        <rFont val="微软雅黑"/>
        <family val="2"/>
        <charset val="134"/>
      </rPr>
      <t>元（不含税） ，研发费为</t>
    </r>
    <r>
      <rPr>
        <u/>
        <sz val="14"/>
        <rFont val="微软雅黑"/>
        <family val="2"/>
        <charset val="134"/>
      </rPr>
      <t xml:space="preserve"> NA </t>
    </r>
    <r>
      <rPr>
        <sz val="14"/>
        <rFont val="微软雅黑"/>
        <family val="2"/>
        <charset val="134"/>
      </rPr>
      <t xml:space="preserve"> 元（不含税）。模具摊销费按</t>
    </r>
    <r>
      <rPr>
        <u/>
        <sz val="14"/>
        <rFont val="微软雅黑"/>
        <family val="2"/>
        <charset val="134"/>
      </rPr>
      <t>_10</t>
    </r>
    <r>
      <rPr>
        <sz val="14"/>
        <rFont val="微软雅黑"/>
        <family val="2"/>
        <charset val="134"/>
      </rPr>
      <t>万辆份摊销。甲方累计采购量一经达到</t>
    </r>
    <r>
      <rPr>
        <u/>
        <sz val="14"/>
        <rFont val="微软雅黑"/>
        <family val="2"/>
        <charset val="134"/>
      </rPr>
      <t xml:space="preserve">_10 </t>
    </r>
    <r>
      <rPr>
        <sz val="14"/>
        <rFont val="微软雅黑"/>
        <family val="2"/>
        <charset val="134"/>
      </rPr>
      <t xml:space="preserve">万辆份，将自动从单价中减去此费用，届时需重新签署价格协议。 </t>
    </r>
  </si>
  <si>
    <r>
      <t>2.汇率：货款以人民币支付, 按1美元=</t>
    </r>
    <r>
      <rPr>
        <u/>
        <sz val="14"/>
        <rFont val="微软雅黑"/>
        <family val="2"/>
        <charset val="134"/>
      </rPr>
      <t>_NA_</t>
    </r>
    <r>
      <rPr>
        <sz val="14"/>
        <rFont val="微软雅黑"/>
        <family val="2"/>
        <charset val="134"/>
      </rPr>
      <t>元人民币的汇率计算。 自SOP开始，每三个月对汇率进行一次核实，若平均汇率波动超过+/-5%时，双方有权调整本价格协议。</t>
    </r>
  </si>
  <si>
    <t>3.关税：关税执行现行有效的中华人民共和国海关进出口税则的相关规定。若关税发生变化，需重新签署价格协议。</t>
  </si>
  <si>
    <r>
      <t>4.双方协商，每年度降价含税单价的</t>
    </r>
    <r>
      <rPr>
        <u/>
        <sz val="14"/>
        <rFont val="微软雅黑"/>
        <family val="2"/>
        <charset val="134"/>
      </rPr>
      <t>_待定_</t>
    </r>
    <r>
      <rPr>
        <sz val="14"/>
        <rFont val="微软雅黑"/>
        <family val="2"/>
        <charset val="134"/>
      </rPr>
      <t>%。</t>
    </r>
  </si>
  <si>
    <t>5.甲方若发现乙方的工艺、材料、消耗定额等与甲乙双方协商确定的订单要求不符时，乙方应与甲方重新签署价格协议。由此给甲方造成损失的，甲方保留向乙方追责的权利。</t>
  </si>
  <si>
    <t>四、价格有效期 ：</t>
  </si>
  <si>
    <r>
      <t>1.本价格有效期为自</t>
    </r>
    <r>
      <rPr>
        <u/>
        <sz val="14"/>
        <rFont val="微软雅黑"/>
        <family val="2"/>
        <charset val="134"/>
      </rPr>
      <t>_2024_</t>
    </r>
    <r>
      <rPr>
        <sz val="14"/>
        <rFont val="微软雅黑"/>
        <family val="2"/>
        <charset val="134"/>
      </rPr>
      <t>年</t>
    </r>
    <r>
      <rPr>
        <u/>
        <sz val="14"/>
        <rFont val="微软雅黑"/>
        <family val="2"/>
        <charset val="134"/>
      </rPr>
      <t>_5_</t>
    </r>
    <r>
      <rPr>
        <sz val="14"/>
        <rFont val="微软雅黑"/>
        <family val="2"/>
        <charset val="134"/>
      </rPr>
      <t>月</t>
    </r>
    <r>
      <rPr>
        <u/>
        <sz val="14"/>
        <rFont val="微软雅黑"/>
        <family val="2"/>
        <charset val="134"/>
      </rPr>
      <t>_14_</t>
    </r>
    <r>
      <rPr>
        <sz val="14"/>
        <rFont val="微软雅黑"/>
        <family val="2"/>
        <charset val="134"/>
      </rPr>
      <t>日起的一个日历年。在合同履行期间，如遇国家税率调整，则不含税价格保持不变，根据新的税率调整合同标的额（价税合计金额）。</t>
    </r>
    <phoneticPr fontId="1" type="noConversion"/>
  </si>
  <si>
    <t>3.在有效期内，如出现《采购通则》约定情形，甲方有权根据市场变化情况对本协议约定价格进行调整，届时双方需另行签订零部件采购价格调整协议。</t>
  </si>
  <si>
    <t>1.本协议未尽事宜，按照双方签署的《采购通则》执行或另行签署书面补充协议。因履行本协议双方产生争议的，任何一方均有权将争议提交（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</si>
  <si>
    <t>2.本协议经双方法定代表人/负责人或授权代表签字并加盖公司公章或合同专用章后生效。本协议一式四份，甲方执三份，乙方持一份，具有同等法律效力。</t>
  </si>
  <si>
    <t>以上条款中不涉及项填写“NA”。</t>
  </si>
  <si>
    <t xml:space="preserve"> 协议编号：PA24B41VS00277I011</t>
    <phoneticPr fontId="1" type="noConversion"/>
  </si>
  <si>
    <r>
      <t>根据甲乙双方签署的编号为</t>
    </r>
    <r>
      <rPr>
        <u/>
        <sz val="14"/>
        <rFont val="微软雅黑"/>
        <family val="2"/>
        <charset val="134"/>
      </rPr>
      <t xml:space="preserve"> SL24B41VS00277I011、GR1500277 </t>
    </r>
    <r>
      <rPr>
        <sz val="14"/>
        <rFont val="微软雅黑"/>
        <family val="2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</si>
</sst>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6" x14ac:knownFonts="1">
    <font>
      <sz val="12"/>
      <name val="宋体"/>
      <charset val="134"/>
    </font>
    <font>
      <sz val="9"/>
      <name val="宋体"/>
      <family val="3"/>
      <charset val="134"/>
    </font>
    <font>
      <b/>
      <sz val="16"/>
      <color rgb="FF000000"/>
      <name val="微软雅黑"/>
      <family val="2"/>
      <charset val="134"/>
    </font>
    <font>
      <sz val="12"/>
      <color indexed="8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2"/>
      <name val="微软雅黑"/>
      <family val="2"/>
      <charset val="134"/>
    </font>
    <font>
      <b/>
      <sz val="16"/>
      <color indexed="8"/>
      <name val="微软雅黑"/>
      <family val="2"/>
      <charset val="134"/>
    </font>
    <font>
      <sz val="16"/>
      <name val="微软雅黑"/>
      <family val="2"/>
      <charset val="134"/>
    </font>
    <font>
      <b/>
      <sz val="24"/>
      <name val="微软雅黑"/>
      <family val="2"/>
      <charset val="134"/>
    </font>
    <font>
      <b/>
      <sz val="14"/>
      <name val="微软雅黑"/>
      <family val="2"/>
      <charset val="134"/>
    </font>
    <font>
      <b/>
      <sz val="12"/>
      <name val="微软雅黑"/>
      <family val="2"/>
      <charset val="134"/>
    </font>
    <font>
      <sz val="14"/>
      <name val="微软雅黑"/>
      <family val="2"/>
      <charset val="134"/>
    </font>
    <font>
      <u/>
      <sz val="14"/>
      <name val="微软雅黑"/>
      <family val="2"/>
      <charset val="134"/>
    </font>
    <font>
      <sz val="10"/>
      <name val="微软雅黑"/>
      <family val="2"/>
      <charset val="134"/>
    </font>
    <font>
      <sz val="12"/>
      <color rgb="FF00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176" fontId="12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shrinkToFi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0" fontId="15" fillId="0" borderId="4" xfId="0" applyFont="1" applyBorder="1" applyAlignment="1">
      <alignment horizontal="center" vertical="center" wrapText="1" readingOrder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10" fontId="6" fillId="0" borderId="0" xfId="0" applyNumberFormat="1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13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showGridLines="0" tabSelected="1" zoomScale="80" zoomScaleNormal="80" zoomScaleSheetLayoutView="80" workbookViewId="0">
      <selection activeCell="Q13" sqref="Q13"/>
    </sheetView>
  </sheetViews>
  <sheetFormatPr defaultColWidth="9" defaultRowHeight="17.25" x14ac:dyDescent="0.15"/>
  <cols>
    <col min="1" max="1" width="20" style="32" customWidth="1"/>
    <col min="2" max="2" width="14.125" style="32" customWidth="1"/>
    <col min="3" max="3" width="7.75" style="32" customWidth="1"/>
    <col min="4" max="4" width="12.875" style="32" customWidth="1"/>
    <col min="5" max="5" width="12.375" style="32" customWidth="1"/>
    <col min="6" max="6" width="14.5" style="27" customWidth="1"/>
    <col min="7" max="8" width="14.5" style="32" customWidth="1"/>
    <col min="9" max="9" width="14.5" style="33" customWidth="1"/>
    <col min="10" max="11" width="14.5" style="32" customWidth="1"/>
    <col min="12" max="12" width="22.5" style="32" customWidth="1"/>
    <col min="13" max="13" width="16.125" style="32" customWidth="1"/>
    <col min="14" max="14" width="16.625" style="32" customWidth="1"/>
    <col min="15" max="16" width="9" style="32"/>
    <col min="17" max="17" width="11.125" style="32"/>
    <col min="18" max="20" width="9" style="32"/>
    <col min="21" max="21" width="9.25" style="32"/>
    <col min="22" max="22" width="11.125" style="32"/>
    <col min="23" max="23" width="17.875" style="32" customWidth="1"/>
    <col min="24" max="16384" width="9" style="32"/>
  </cols>
  <sheetData>
    <row r="1" spans="1:23" s="5" customFormat="1" ht="14.25" customHeight="1" x14ac:dyDescent="0.15">
      <c r="A1" s="44" t="s">
        <v>57</v>
      </c>
      <c r="B1" s="44"/>
      <c r="C1" s="44"/>
      <c r="D1" s="44"/>
      <c r="E1" s="1"/>
      <c r="F1" s="2"/>
      <c r="G1" s="1"/>
      <c r="H1" s="3"/>
      <c r="I1" s="4"/>
      <c r="K1" s="6"/>
      <c r="L1" s="37" t="s">
        <v>33</v>
      </c>
      <c r="M1" s="37"/>
      <c r="N1" s="37"/>
    </row>
    <row r="2" spans="1:23" s="5" customFormat="1" ht="15" customHeight="1" x14ac:dyDescent="0.15">
      <c r="A2" s="44"/>
      <c r="B2" s="44"/>
      <c r="C2" s="44"/>
      <c r="D2" s="44"/>
      <c r="E2" s="1"/>
      <c r="F2" s="2"/>
      <c r="G2" s="1"/>
      <c r="H2" s="1"/>
      <c r="I2" s="7"/>
      <c r="J2" s="8"/>
      <c r="K2" s="8"/>
      <c r="L2" s="37"/>
      <c r="M2" s="37"/>
      <c r="N2" s="37"/>
    </row>
    <row r="3" spans="1:23" s="5" customFormat="1" ht="15" customHeight="1" thickBot="1" x14ac:dyDescent="0.2">
      <c r="A3" s="44"/>
      <c r="B3" s="44"/>
      <c r="C3" s="44"/>
      <c r="D3" s="44"/>
      <c r="E3" s="1"/>
      <c r="F3" s="2"/>
      <c r="G3" s="1"/>
      <c r="H3" s="1"/>
      <c r="I3" s="7"/>
      <c r="J3" s="8"/>
      <c r="K3" s="8"/>
      <c r="L3" s="38"/>
      <c r="M3" s="38"/>
      <c r="N3" s="38"/>
    </row>
    <row r="4" spans="1:23" s="5" customFormat="1" ht="38.25" customHeight="1" thickTop="1" x14ac:dyDescent="0.15">
      <c r="A4" s="45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</row>
    <row r="5" spans="1:23" s="5" customFormat="1" ht="29.1" customHeight="1" x14ac:dyDescent="0.15">
      <c r="A5" s="36" t="s">
        <v>1</v>
      </c>
      <c r="B5" s="36"/>
      <c r="C5" s="36"/>
      <c r="D5" s="46"/>
      <c r="E5" s="46"/>
      <c r="F5" s="46"/>
      <c r="G5" s="46"/>
      <c r="H5" s="46"/>
      <c r="I5" s="9"/>
      <c r="J5" s="10"/>
      <c r="K5" s="47" t="s">
        <v>2</v>
      </c>
      <c r="L5" s="47"/>
      <c r="M5" s="47"/>
      <c r="N5" s="47"/>
    </row>
    <row r="6" spans="1:23" s="5" customFormat="1" ht="46.5" customHeight="1" x14ac:dyDescent="0.15">
      <c r="A6" s="39" t="s">
        <v>58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23" s="5" customFormat="1" ht="25.5" customHeight="1" x14ac:dyDescent="0.15">
      <c r="A7" s="36" t="s">
        <v>44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23" s="14" customFormat="1" ht="37.5" customHeight="1" x14ac:dyDescent="0.15">
      <c r="A8" s="11" t="s">
        <v>3</v>
      </c>
      <c r="B8" s="42" t="s">
        <v>4</v>
      </c>
      <c r="C8" s="43"/>
      <c r="D8" s="12" t="s">
        <v>5</v>
      </c>
      <c r="E8" s="12" t="s">
        <v>6</v>
      </c>
      <c r="F8" s="12" t="s">
        <v>7</v>
      </c>
      <c r="G8" s="12" t="s">
        <v>8</v>
      </c>
      <c r="H8" s="12" t="s">
        <v>32</v>
      </c>
      <c r="I8" s="13" t="s">
        <v>31</v>
      </c>
      <c r="J8" s="12" t="s">
        <v>9</v>
      </c>
      <c r="K8" s="12" t="s">
        <v>10</v>
      </c>
      <c r="L8" s="12" t="s">
        <v>11</v>
      </c>
      <c r="M8" s="12" t="s">
        <v>12</v>
      </c>
      <c r="N8" s="12" t="s">
        <v>13</v>
      </c>
    </row>
    <row r="9" spans="1:23" s="5" customFormat="1" ht="33.75" customHeight="1" x14ac:dyDescent="0.15">
      <c r="A9" s="48" t="s">
        <v>38</v>
      </c>
      <c r="B9" s="49" t="s">
        <v>36</v>
      </c>
      <c r="C9" s="50"/>
      <c r="D9" s="15" t="s">
        <v>37</v>
      </c>
      <c r="E9" s="12">
        <v>1</v>
      </c>
      <c r="F9" s="16">
        <v>263.55</v>
      </c>
      <c r="G9" s="17">
        <v>21.98</v>
      </c>
      <c r="H9" s="17">
        <v>6.28</v>
      </c>
      <c r="I9" s="16">
        <v>9.42</v>
      </c>
      <c r="J9" s="17">
        <v>3</v>
      </c>
      <c r="K9" s="17">
        <v>2.4700000000000002</v>
      </c>
      <c r="L9" s="17">
        <v>7.28</v>
      </c>
      <c r="M9" s="18">
        <f>SUM(F9:L9)</f>
        <v>313.98</v>
      </c>
      <c r="N9" s="16">
        <f>M9*1.13</f>
        <v>354.79739999999998</v>
      </c>
      <c r="Q9" s="51"/>
      <c r="R9" s="51"/>
      <c r="S9" s="51"/>
      <c r="T9" s="51"/>
      <c r="U9" s="51"/>
      <c r="V9" s="51"/>
      <c r="W9" s="51"/>
    </row>
    <row r="10" spans="1:23" s="5" customFormat="1" ht="33.75" customHeight="1" x14ac:dyDescent="0.15">
      <c r="A10" s="48" t="s">
        <v>39</v>
      </c>
      <c r="B10" s="49" t="s">
        <v>16</v>
      </c>
      <c r="C10" s="50"/>
      <c r="D10" s="15" t="s">
        <v>37</v>
      </c>
      <c r="E10" s="12">
        <v>1</v>
      </c>
      <c r="F10" s="16">
        <v>263.55</v>
      </c>
      <c r="G10" s="17">
        <v>21.98</v>
      </c>
      <c r="H10" s="17">
        <v>6.28</v>
      </c>
      <c r="I10" s="16">
        <v>9.42</v>
      </c>
      <c r="J10" s="17">
        <v>3</v>
      </c>
      <c r="K10" s="17">
        <v>2.4700000000000002</v>
      </c>
      <c r="L10" s="17">
        <v>7.28</v>
      </c>
      <c r="M10" s="18">
        <f t="shared" ref="M10:M16" si="0">SUM(F10:L10)</f>
        <v>313.98</v>
      </c>
      <c r="N10" s="16">
        <f t="shared" ref="N10:N16" si="1">M10*1.13</f>
        <v>354.79739999999998</v>
      </c>
    </row>
    <row r="11" spans="1:23" s="5" customFormat="1" ht="33.75" customHeight="1" x14ac:dyDescent="0.15">
      <c r="A11" s="48" t="s">
        <v>20</v>
      </c>
      <c r="B11" s="49" t="s">
        <v>14</v>
      </c>
      <c r="C11" s="50"/>
      <c r="D11" s="15" t="s">
        <v>37</v>
      </c>
      <c r="E11" s="12">
        <v>1</v>
      </c>
      <c r="F11" s="16">
        <v>302.70999999999998</v>
      </c>
      <c r="G11" s="17">
        <v>25.1</v>
      </c>
      <c r="H11" s="17">
        <v>7.17</v>
      </c>
      <c r="I11" s="16">
        <v>10.75</v>
      </c>
      <c r="J11" s="17">
        <v>3</v>
      </c>
      <c r="K11" s="17">
        <v>2.4700000000000002</v>
      </c>
      <c r="L11" s="17">
        <v>7.28</v>
      </c>
      <c r="M11" s="18">
        <f t="shared" si="0"/>
        <v>358.48</v>
      </c>
      <c r="N11" s="16">
        <f t="shared" si="1"/>
        <v>405.08240000000001</v>
      </c>
    </row>
    <row r="12" spans="1:23" s="5" customFormat="1" ht="33.75" customHeight="1" x14ac:dyDescent="0.15">
      <c r="A12" s="48" t="s">
        <v>19</v>
      </c>
      <c r="B12" s="49" t="s">
        <v>16</v>
      </c>
      <c r="C12" s="50"/>
      <c r="D12" s="15" t="s">
        <v>37</v>
      </c>
      <c r="E12" s="12">
        <v>1</v>
      </c>
      <c r="F12" s="16">
        <v>302.70999999999998</v>
      </c>
      <c r="G12" s="17">
        <v>25.1</v>
      </c>
      <c r="H12" s="17">
        <v>7.17</v>
      </c>
      <c r="I12" s="16">
        <v>10.75</v>
      </c>
      <c r="J12" s="17">
        <v>3</v>
      </c>
      <c r="K12" s="17">
        <v>2.4700000000000002</v>
      </c>
      <c r="L12" s="17">
        <v>7.28</v>
      </c>
      <c r="M12" s="18">
        <f t="shared" si="0"/>
        <v>358.48</v>
      </c>
      <c r="N12" s="16">
        <f t="shared" si="1"/>
        <v>405.08240000000001</v>
      </c>
    </row>
    <row r="13" spans="1:23" s="5" customFormat="1" ht="33.75" customHeight="1" x14ac:dyDescent="0.15">
      <c r="A13" s="48" t="s">
        <v>40</v>
      </c>
      <c r="B13" s="49" t="s">
        <v>14</v>
      </c>
      <c r="C13" s="50"/>
      <c r="D13" s="15" t="s">
        <v>37</v>
      </c>
      <c r="E13" s="12">
        <v>1</v>
      </c>
      <c r="F13" s="16">
        <v>428.07</v>
      </c>
      <c r="G13" s="17">
        <v>35.08</v>
      </c>
      <c r="H13" s="17">
        <v>15.1</v>
      </c>
      <c r="I13" s="16">
        <v>10.17</v>
      </c>
      <c r="J13" s="17">
        <v>3</v>
      </c>
      <c r="K13" s="17">
        <v>2.4700000000000002</v>
      </c>
      <c r="L13" s="17">
        <v>7.28</v>
      </c>
      <c r="M13" s="18">
        <f t="shared" si="0"/>
        <v>501.17</v>
      </c>
      <c r="N13" s="16">
        <f>M13*1.13</f>
        <v>566.32209999999998</v>
      </c>
    </row>
    <row r="14" spans="1:23" s="5" customFormat="1" ht="33.75" customHeight="1" x14ac:dyDescent="0.15">
      <c r="A14" s="48" t="s">
        <v>41</v>
      </c>
      <c r="B14" s="49" t="s">
        <v>16</v>
      </c>
      <c r="C14" s="50"/>
      <c r="D14" s="15" t="s">
        <v>37</v>
      </c>
      <c r="E14" s="12">
        <v>1</v>
      </c>
      <c r="F14" s="16">
        <v>428.07</v>
      </c>
      <c r="G14" s="17">
        <v>35.08</v>
      </c>
      <c r="H14" s="17">
        <v>15.1</v>
      </c>
      <c r="I14" s="16">
        <v>10.17</v>
      </c>
      <c r="J14" s="17">
        <v>3</v>
      </c>
      <c r="K14" s="17">
        <v>2.4700000000000002</v>
      </c>
      <c r="L14" s="17">
        <v>7.28</v>
      </c>
      <c r="M14" s="18">
        <f t="shared" si="0"/>
        <v>501.17</v>
      </c>
      <c r="N14" s="16">
        <f>M14*1.13</f>
        <v>566.32209999999998</v>
      </c>
    </row>
    <row r="15" spans="1:23" s="5" customFormat="1" ht="33.75" customHeight="1" x14ac:dyDescent="0.15">
      <c r="A15" s="48" t="s">
        <v>42</v>
      </c>
      <c r="B15" s="49" t="s">
        <v>14</v>
      </c>
      <c r="C15" s="50"/>
      <c r="D15" s="15" t="s">
        <v>37</v>
      </c>
      <c r="E15" s="12">
        <v>1</v>
      </c>
      <c r="F15" s="16">
        <v>389.13</v>
      </c>
      <c r="G15" s="17">
        <v>31.96</v>
      </c>
      <c r="H15" s="17">
        <v>9.1300000000000008</v>
      </c>
      <c r="I15" s="16">
        <v>13.7</v>
      </c>
      <c r="J15" s="17">
        <v>3</v>
      </c>
      <c r="K15" s="17">
        <v>2.4700000000000002</v>
      </c>
      <c r="L15" s="17">
        <v>7.28</v>
      </c>
      <c r="M15" s="18">
        <f t="shared" si="0"/>
        <v>456.66999999999996</v>
      </c>
      <c r="N15" s="16">
        <f t="shared" si="1"/>
        <v>516.0370999999999</v>
      </c>
    </row>
    <row r="16" spans="1:23" s="5" customFormat="1" ht="33.75" customHeight="1" x14ac:dyDescent="0.15">
      <c r="A16" s="48" t="s">
        <v>43</v>
      </c>
      <c r="B16" s="49" t="s">
        <v>16</v>
      </c>
      <c r="C16" s="50"/>
      <c r="D16" s="15" t="s">
        <v>37</v>
      </c>
      <c r="E16" s="12">
        <v>1</v>
      </c>
      <c r="F16" s="16">
        <v>389.13</v>
      </c>
      <c r="G16" s="17">
        <v>31.96</v>
      </c>
      <c r="H16" s="17">
        <v>9.1300000000000008</v>
      </c>
      <c r="I16" s="16">
        <v>13.7</v>
      </c>
      <c r="J16" s="17">
        <v>3</v>
      </c>
      <c r="K16" s="17">
        <v>2.4700000000000002</v>
      </c>
      <c r="L16" s="17">
        <v>7.28</v>
      </c>
      <c r="M16" s="18">
        <f t="shared" si="0"/>
        <v>456.66999999999996</v>
      </c>
      <c r="N16" s="16">
        <f t="shared" si="1"/>
        <v>516.0370999999999</v>
      </c>
    </row>
    <row r="17" spans="1:14" s="5" customFormat="1" ht="25.5" customHeight="1" x14ac:dyDescent="0.15">
      <c r="A17" s="40" t="s">
        <v>45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</row>
    <row r="18" spans="1:14" s="5" customFormat="1" ht="42" customHeight="1" x14ac:dyDescent="0.15">
      <c r="A18" s="39" t="s">
        <v>46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</row>
    <row r="19" spans="1:14" s="5" customFormat="1" ht="24.75" customHeight="1" x14ac:dyDescent="0.15">
      <c r="A19" s="39" t="s">
        <v>47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</row>
    <row r="20" spans="1:14" s="5" customFormat="1" ht="24.75" customHeight="1" x14ac:dyDescent="0.15">
      <c r="A20" s="39" t="s">
        <v>48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s="5" customFormat="1" ht="24.75" customHeight="1" x14ac:dyDescent="0.15">
      <c r="A21" s="39" t="s">
        <v>49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s="5" customFormat="1" ht="27.95" customHeight="1" x14ac:dyDescent="0.15">
      <c r="A22" s="39" t="s">
        <v>50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</row>
    <row r="23" spans="1:14" s="5" customFormat="1" ht="25.5" customHeight="1" x14ac:dyDescent="0.15">
      <c r="A23" s="36" t="s">
        <v>21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  <row r="24" spans="1:14" s="19" customFormat="1" ht="24.75" customHeight="1" x14ac:dyDescent="0.15">
      <c r="A24" s="39" t="s">
        <v>22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1:14" s="5" customFormat="1" ht="25.5" customHeight="1" x14ac:dyDescent="0.15">
      <c r="A25" s="36" t="s">
        <v>51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</row>
    <row r="26" spans="1:14" s="5" customFormat="1" ht="22.5" customHeight="1" x14ac:dyDescent="0.15">
      <c r="A26" s="39" t="s">
        <v>52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</row>
    <row r="27" spans="1:14" s="20" customFormat="1" ht="23.1" customHeight="1" x14ac:dyDescent="0.15">
      <c r="A27" s="39" t="s">
        <v>23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20" customFormat="1" ht="23.25" customHeight="1" x14ac:dyDescent="0.15">
      <c r="A28" s="39" t="s">
        <v>53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1:14" s="24" customFormat="1" ht="25.5" customHeight="1" x14ac:dyDescent="0.15">
      <c r="A29" s="21" t="s">
        <v>24</v>
      </c>
      <c r="B29" s="21"/>
      <c r="C29" s="21"/>
      <c r="D29" s="21"/>
      <c r="E29" s="21"/>
      <c r="F29" s="22"/>
      <c r="G29" s="21"/>
      <c r="H29" s="21"/>
      <c r="I29" s="23"/>
      <c r="J29" s="21"/>
      <c r="K29" s="21"/>
      <c r="L29" s="21"/>
      <c r="M29" s="21"/>
      <c r="N29" s="21"/>
    </row>
    <row r="30" spans="1:14" s="5" customFormat="1" ht="63.95" customHeight="1" x14ac:dyDescent="0.15">
      <c r="A30" s="39" t="s">
        <v>54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1:14" s="5" customFormat="1" ht="22.5" customHeight="1" x14ac:dyDescent="0.15">
      <c r="A31" s="39" t="s">
        <v>55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s="5" customFormat="1" ht="25.5" customHeight="1" x14ac:dyDescent="0.15">
      <c r="A32" s="21" t="s">
        <v>25</v>
      </c>
      <c r="B32" s="19"/>
      <c r="C32" s="19"/>
      <c r="D32" s="19"/>
      <c r="E32" s="19"/>
      <c r="F32" s="25"/>
      <c r="G32" s="19"/>
      <c r="H32" s="19"/>
      <c r="I32" s="26"/>
      <c r="J32" s="19"/>
      <c r="K32" s="19"/>
      <c r="L32" s="19"/>
      <c r="M32" s="19"/>
    </row>
    <row r="33" spans="1:14" s="21" customFormat="1" ht="22.5" customHeight="1" x14ac:dyDescent="0.15">
      <c r="A33" s="39" t="s">
        <v>56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19"/>
    </row>
    <row r="34" spans="1:14" s="5" customFormat="1" ht="26.25" customHeight="1" x14ac:dyDescent="0.15">
      <c r="A34" s="21" t="s">
        <v>26</v>
      </c>
      <c r="B34" s="41"/>
      <c r="C34" s="41"/>
      <c r="D34" s="41"/>
      <c r="E34" s="41"/>
      <c r="F34" s="27"/>
      <c r="I34" s="28"/>
      <c r="J34" s="21"/>
      <c r="K34" s="21" t="s">
        <v>27</v>
      </c>
      <c r="M34" s="21"/>
    </row>
    <row r="35" spans="1:14" s="5" customFormat="1" ht="27" customHeight="1" x14ac:dyDescent="0.15">
      <c r="A35" s="21" t="s">
        <v>28</v>
      </c>
      <c r="B35" s="29"/>
      <c r="C35" s="21"/>
      <c r="D35" s="21"/>
      <c r="E35" s="10"/>
      <c r="F35" s="27"/>
      <c r="I35" s="28"/>
      <c r="K35" s="21" t="s">
        <v>28</v>
      </c>
      <c r="L35" s="21"/>
      <c r="M35" s="21"/>
    </row>
    <row r="36" spans="1:14" s="5" customFormat="1" ht="24" customHeight="1" x14ac:dyDescent="0.15">
      <c r="A36" s="21" t="s">
        <v>29</v>
      </c>
      <c r="B36" s="29"/>
      <c r="C36" s="29"/>
      <c r="D36" s="21"/>
      <c r="E36" s="29"/>
      <c r="F36" s="27"/>
      <c r="I36" s="28"/>
      <c r="K36" s="36" t="s">
        <v>29</v>
      </c>
      <c r="L36" s="36"/>
    </row>
    <row r="37" spans="1:14" s="5" customFormat="1" ht="11.1" customHeight="1" thickBot="1" x14ac:dyDescent="0.2">
      <c r="A37" s="21"/>
      <c r="B37" s="30"/>
      <c r="C37" s="30"/>
      <c r="D37" s="34"/>
      <c r="E37" s="34"/>
      <c r="F37" s="22"/>
      <c r="I37" s="28"/>
      <c r="K37" s="21"/>
      <c r="L37" s="30"/>
      <c r="M37" s="30"/>
    </row>
    <row r="38" spans="1:14" s="5" customFormat="1" ht="24.95" customHeight="1" x14ac:dyDescent="0.15">
      <c r="A38" s="21" t="s">
        <v>30</v>
      </c>
      <c r="B38" s="29"/>
      <c r="C38" s="29"/>
      <c r="D38" s="34"/>
      <c r="E38" s="34"/>
      <c r="F38" s="27"/>
      <c r="I38" s="28"/>
      <c r="K38" s="21" t="s">
        <v>30</v>
      </c>
      <c r="L38" s="29"/>
      <c r="M38" s="29"/>
    </row>
    <row r="39" spans="1:14" s="5" customFormat="1" ht="8.1" customHeight="1" thickBot="1" x14ac:dyDescent="0.2">
      <c r="A39" s="21"/>
      <c r="B39" s="30"/>
      <c r="C39" s="30"/>
      <c r="D39" s="34"/>
      <c r="E39" s="34"/>
      <c r="F39" s="31"/>
      <c r="I39" s="28"/>
      <c r="K39" s="21"/>
      <c r="L39" s="30"/>
      <c r="M39" s="30"/>
    </row>
    <row r="40" spans="1:14" s="5" customFormat="1" x14ac:dyDescent="0.15">
      <c r="D40" s="35"/>
      <c r="E40" s="35"/>
      <c r="F40" s="27"/>
      <c r="I40" s="28"/>
    </row>
    <row r="41" spans="1:14" s="5" customFormat="1" x14ac:dyDescent="0.15">
      <c r="F41" s="27"/>
      <c r="I41" s="28"/>
    </row>
    <row r="42" spans="1:14" s="5" customFormat="1" x14ac:dyDescent="0.15">
      <c r="F42" s="27"/>
      <c r="I42" s="28"/>
    </row>
    <row r="43" spans="1:14" s="5" customFormat="1" x14ac:dyDescent="0.15">
      <c r="F43" s="27"/>
      <c r="I43" s="28"/>
    </row>
    <row r="44" spans="1:14" s="5" customFormat="1" x14ac:dyDescent="0.15">
      <c r="F44" s="27"/>
      <c r="I44" s="28"/>
    </row>
    <row r="45" spans="1:14" s="5" customFormat="1" x14ac:dyDescent="0.15">
      <c r="F45" s="27"/>
      <c r="I45" s="28"/>
    </row>
    <row r="46" spans="1:14" s="5" customFormat="1" x14ac:dyDescent="0.15">
      <c r="F46" s="27"/>
      <c r="I46" s="28"/>
    </row>
  </sheetData>
  <mergeCells count="34">
    <mergeCell ref="A1:D3"/>
    <mergeCell ref="A4:N4"/>
    <mergeCell ref="A5:C5"/>
    <mergeCell ref="D5:H5"/>
    <mergeCell ref="K5:N5"/>
    <mergeCell ref="A6:N6"/>
    <mergeCell ref="A7:N7"/>
    <mergeCell ref="B8:C8"/>
    <mergeCell ref="B9:C9"/>
    <mergeCell ref="B13:C13"/>
    <mergeCell ref="B15:C15"/>
    <mergeCell ref="B16:C16"/>
    <mergeCell ref="B34:E34"/>
    <mergeCell ref="B14:C14"/>
    <mergeCell ref="B10:C10"/>
    <mergeCell ref="B11:C11"/>
    <mergeCell ref="B12:C12"/>
    <mergeCell ref="A19:N19"/>
    <mergeCell ref="K36:L36"/>
    <mergeCell ref="L1:N3"/>
    <mergeCell ref="A25:N25"/>
    <mergeCell ref="A26:N26"/>
    <mergeCell ref="A27:N27"/>
    <mergeCell ref="A28:N28"/>
    <mergeCell ref="A30:N30"/>
    <mergeCell ref="A20:N20"/>
    <mergeCell ref="A21:N21"/>
    <mergeCell ref="A22:N22"/>
    <mergeCell ref="A23:N23"/>
    <mergeCell ref="A24:N24"/>
    <mergeCell ref="A17:N17"/>
    <mergeCell ref="A18:N18"/>
    <mergeCell ref="A31:M31"/>
    <mergeCell ref="A33:M33"/>
  </mergeCells>
  <phoneticPr fontId="1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ignoredErrors>
    <ignoredError sqref="M9:M16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1:L21"/>
  <sheetViews>
    <sheetView workbookViewId="0">
      <selection activeCell="L16" sqref="L16:L21"/>
    </sheetView>
  </sheetViews>
  <sheetFormatPr defaultColWidth="9" defaultRowHeight="14.25" x14ac:dyDescent="0.15"/>
  <sheetData>
    <row r="11" spans="10:12" x14ac:dyDescent="0.15">
      <c r="J11">
        <v>0.25</v>
      </c>
      <c r="K11">
        <v>4</v>
      </c>
      <c r="L11">
        <f>J11*K11</f>
        <v>1</v>
      </c>
    </row>
    <row r="12" spans="10:12" x14ac:dyDescent="0.15">
      <c r="J12">
        <v>0.13</v>
      </c>
      <c r="K12">
        <v>8</v>
      </c>
      <c r="L12">
        <f t="shared" ref="L12:L21" si="0">J12*K12</f>
        <v>1.04</v>
      </c>
    </row>
    <row r="13" spans="10:12" x14ac:dyDescent="0.15">
      <c r="J13">
        <v>0.15</v>
      </c>
      <c r="K13">
        <v>4</v>
      </c>
      <c r="L13">
        <f t="shared" si="0"/>
        <v>0.6</v>
      </c>
    </row>
    <row r="14" spans="10:12" x14ac:dyDescent="0.15">
      <c r="J14">
        <v>0.57999999999999996</v>
      </c>
      <c r="K14">
        <v>2</v>
      </c>
      <c r="L14">
        <f t="shared" si="0"/>
        <v>1.1599999999999999</v>
      </c>
    </row>
    <row r="15" spans="10:12" x14ac:dyDescent="0.15">
      <c r="J15">
        <v>0.59</v>
      </c>
      <c r="K15">
        <v>2</v>
      </c>
      <c r="L15">
        <f t="shared" si="0"/>
        <v>1.18</v>
      </c>
    </row>
    <row r="16" spans="10:12" x14ac:dyDescent="0.15">
      <c r="J16">
        <v>1.42</v>
      </c>
      <c r="K16">
        <v>1</v>
      </c>
      <c r="L16">
        <f t="shared" si="0"/>
        <v>1.42</v>
      </c>
    </row>
    <row r="17" spans="10:12" x14ac:dyDescent="0.15">
      <c r="J17">
        <v>1.42</v>
      </c>
      <c r="K17">
        <v>1</v>
      </c>
      <c r="L17">
        <f t="shared" si="0"/>
        <v>1.42</v>
      </c>
    </row>
    <row r="18" spans="10:12" x14ac:dyDescent="0.15">
      <c r="J18">
        <v>0.28999999999999998</v>
      </c>
      <c r="K18">
        <v>1</v>
      </c>
      <c r="L18">
        <f t="shared" si="0"/>
        <v>0.28999999999999998</v>
      </c>
    </row>
    <row r="19" spans="10:12" x14ac:dyDescent="0.15">
      <c r="J19">
        <v>0.19</v>
      </c>
      <c r="K19">
        <v>2</v>
      </c>
      <c r="L19">
        <f t="shared" si="0"/>
        <v>0.38</v>
      </c>
    </row>
    <row r="20" spans="10:12" x14ac:dyDescent="0.15">
      <c r="J20">
        <v>0.73</v>
      </c>
      <c r="K20">
        <v>1</v>
      </c>
      <c r="L20">
        <f t="shared" si="0"/>
        <v>0.73</v>
      </c>
    </row>
    <row r="21" spans="10:12" x14ac:dyDescent="0.15">
      <c r="J21">
        <v>0.73</v>
      </c>
      <c r="K21">
        <v>1</v>
      </c>
      <c r="L21">
        <f t="shared" si="0"/>
        <v>0.73</v>
      </c>
    </row>
  </sheetData>
  <phoneticPr fontId="1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H12" sqref="H12"/>
    </sheetView>
  </sheetViews>
  <sheetFormatPr defaultColWidth="9" defaultRowHeight="14.25" x14ac:dyDescent="0.15"/>
  <cols>
    <col min="1" max="1" width="10.125" bestFit="1" customWidth="1"/>
    <col min="2" max="2" width="15.625" bestFit="1" customWidth="1"/>
    <col min="3" max="4" width="9.125" bestFit="1" customWidth="1"/>
    <col min="5" max="5" width="7.125" bestFit="1" customWidth="1"/>
    <col min="6" max="7" width="9.125" bestFit="1" customWidth="1"/>
    <col min="8" max="8" width="6.125" bestFit="1" customWidth="1"/>
    <col min="9" max="9" width="7.125" bestFit="1" customWidth="1"/>
    <col min="10" max="10" width="5.125" bestFit="1" customWidth="1"/>
    <col min="11" max="11" width="20.875" bestFit="1" customWidth="1"/>
    <col min="12" max="12" width="11.25" bestFit="1" customWidth="1"/>
    <col min="13" max="13" width="9.125" bestFit="1" customWidth="1"/>
  </cols>
  <sheetData>
    <row r="1" spans="1:13" x14ac:dyDescent="0.1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34</v>
      </c>
      <c r="H1" t="s">
        <v>35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3" spans="1:13" x14ac:dyDescent="0.15">
      <c r="A3" t="s">
        <v>19</v>
      </c>
      <c r="B3" t="s">
        <v>16</v>
      </c>
      <c r="C3" t="s">
        <v>15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15">
      <c r="A4" t="s">
        <v>20</v>
      </c>
      <c r="B4" t="s">
        <v>14</v>
      </c>
      <c r="C4" t="s">
        <v>15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15">
      <c r="A5" t="s">
        <v>18</v>
      </c>
      <c r="B5" t="s">
        <v>16</v>
      </c>
      <c r="C5" t="s">
        <v>15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15">
      <c r="A6" t="s">
        <v>17</v>
      </c>
      <c r="B6" t="s">
        <v>14</v>
      </c>
      <c r="C6" t="s">
        <v>15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李洋</cp:lastModifiedBy>
  <cp:lastPrinted>2011-11-28T03:20:00Z</cp:lastPrinted>
  <dcterms:created xsi:type="dcterms:W3CDTF">2007-09-13T06:57:00Z</dcterms:created>
  <dcterms:modified xsi:type="dcterms:W3CDTF">2024-06-24T03:29:52Z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