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sunpeilin</author>
  </authors>
  <commentList>
    <comment ref="O1" authorId="0">
      <text>
        <r>
          <rPr>
            <b/>
            <sz val="9"/>
            <rFont val="宋体"/>
            <charset val="134"/>
          </rPr>
          <t>sunpeilin:</t>
        </r>
        <r>
          <rPr>
            <sz val="9"/>
            <rFont val="宋体"/>
            <charset val="134"/>
          </rPr>
          <t xml:space="preserve">
含五险一金</t>
        </r>
      </text>
    </comment>
  </commentList>
</comments>
</file>

<file path=xl/sharedStrings.xml><?xml version="1.0" encoding="utf-8"?>
<sst xmlns="http://schemas.openxmlformats.org/spreadsheetml/2006/main" count="32" uniqueCount="30">
  <si>
    <t>序</t>
  </si>
  <si>
    <t>物料代码</t>
  </si>
  <si>
    <t>名称</t>
  </si>
  <si>
    <t>材质</t>
  </si>
  <si>
    <t>单件重量/㎏</t>
  </si>
  <si>
    <t>未税材料单价/kg</t>
  </si>
  <si>
    <t>料费/件</t>
  </si>
  <si>
    <t>设备</t>
  </si>
  <si>
    <t>开模数/h</t>
  </si>
  <si>
    <t>周期s</t>
  </si>
  <si>
    <t>模腔
数量</t>
  </si>
  <si>
    <t>电功率</t>
  </si>
  <si>
    <t>电费
单价</t>
  </si>
  <si>
    <t>工资/小时</t>
  </si>
  <si>
    <t>工资/件</t>
  </si>
  <si>
    <t>外购件</t>
  </si>
  <si>
    <t>移印</t>
  </si>
  <si>
    <t>包装/件</t>
  </si>
  <si>
    <t>运费</t>
  </si>
  <si>
    <t>内部结算指导价（未税）</t>
  </si>
  <si>
    <t>供货地点</t>
  </si>
  <si>
    <t>号</t>
  </si>
  <si>
    <t>净重</t>
  </si>
  <si>
    <t>毛重</t>
  </si>
  <si>
    <t>SHT0010982</t>
  </si>
  <si>
    <t>X3000正司机调角器手柄</t>
  </si>
  <si>
    <t>PA6-GF30</t>
  </si>
  <si>
    <t>西安</t>
  </si>
  <si>
    <t>SHT0010983</t>
  </si>
  <si>
    <t>X3000副司机调角器手柄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</si>
</sst>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.00_);[Red]\(0.00\)"/>
    <numFmt numFmtId="178" formatCode="0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8" applyNumberFormat="0" applyAlignment="0" applyProtection="0">
      <alignment vertical="center"/>
    </xf>
    <xf numFmtId="0" fontId="12" fillId="6" borderId="9" applyNumberFormat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4" fillId="7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0" fillId="2" borderId="3" xfId="0" applyNumberForma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 wrapText="1"/>
    </xf>
    <xf numFmtId="177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3" xfId="0" applyFont="1" applyBorder="1" applyProtection="1">
      <alignment vertical="center"/>
      <protection locked="0"/>
    </xf>
    <xf numFmtId="0" fontId="0" fillId="0" borderId="3" xfId="0" applyBorder="1">
      <alignment vertical="center"/>
    </xf>
    <xf numFmtId="177" fontId="0" fillId="0" borderId="3" xfId="0" applyNumberFormat="1" applyBorder="1">
      <alignment vertical="center"/>
    </xf>
    <xf numFmtId="0" fontId="0" fillId="0" borderId="3" xfId="0" applyBorder="1" applyAlignment="1">
      <alignment horizontal="center" vertical="center" shrinkToFit="1"/>
    </xf>
    <xf numFmtId="178" fontId="0" fillId="0" borderId="3" xfId="0" applyNumberForma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78" fontId="0" fillId="0" borderId="3" xfId="0" applyNumberFormat="1" applyBorder="1">
      <alignment vertical="center"/>
    </xf>
    <xf numFmtId="177" fontId="0" fillId="0" borderId="3" xfId="1" applyNumberFormat="1" applyFont="1" applyBorder="1" applyAlignment="1">
      <alignment horizontal="center" vertical="center"/>
    </xf>
    <xf numFmtId="43" fontId="0" fillId="0" borderId="3" xfId="1" applyFont="1" applyBorder="1" applyAlignment="1">
      <alignment horizontal="center" vertical="center" wrapText="1"/>
    </xf>
    <xf numFmtId="177" fontId="0" fillId="0" borderId="3" xfId="1" applyNumberFormat="1" applyFont="1" applyBorder="1" applyAlignment="1">
      <alignment horizontal="center" vertical="center" wrapText="1"/>
    </xf>
    <xf numFmtId="177" fontId="2" fillId="0" borderId="3" xfId="1" applyNumberFormat="1" applyFont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43" fontId="0" fillId="0" borderId="3" xfId="1" applyFont="1" applyBorder="1" applyAlignment="1">
      <alignment horizontal="center" vertical="center"/>
    </xf>
    <xf numFmtId="177" fontId="0" fillId="0" borderId="3" xfId="1" applyNumberFormat="1" applyFont="1" applyBorder="1">
      <alignment vertical="center"/>
    </xf>
    <xf numFmtId="43" fontId="0" fillId="0" borderId="3" xfId="1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tabSelected="1" workbookViewId="0">
      <selection activeCell="B8" sqref="B8"/>
    </sheetView>
  </sheetViews>
  <sheetFormatPr defaultColWidth="9" defaultRowHeight="13.5" outlineLevelRow="3"/>
  <sheetData>
    <row r="1" spans="1:22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/>
      <c r="G1" s="6" t="s">
        <v>5</v>
      </c>
      <c r="H1" s="7" t="s">
        <v>6</v>
      </c>
      <c r="I1" s="12" t="s">
        <v>7</v>
      </c>
      <c r="J1" s="13" t="s">
        <v>8</v>
      </c>
      <c r="K1" s="13" t="s">
        <v>9</v>
      </c>
      <c r="L1" s="14" t="s">
        <v>10</v>
      </c>
      <c r="M1" s="3" t="s">
        <v>11</v>
      </c>
      <c r="N1" s="14" t="s">
        <v>12</v>
      </c>
      <c r="O1" s="15" t="s">
        <v>13</v>
      </c>
      <c r="P1" s="6" t="s">
        <v>14</v>
      </c>
      <c r="Q1" s="17" t="s">
        <v>15</v>
      </c>
      <c r="R1" s="18" t="s">
        <v>16</v>
      </c>
      <c r="S1" s="19" t="s">
        <v>17</v>
      </c>
      <c r="T1" s="20" t="s">
        <v>18</v>
      </c>
      <c r="U1" s="21" t="s">
        <v>19</v>
      </c>
      <c r="V1" s="3" t="s">
        <v>20</v>
      </c>
    </row>
    <row r="2" spans="1:22">
      <c r="A2" s="8" t="s">
        <v>21</v>
      </c>
      <c r="B2" s="2"/>
      <c r="C2" s="3"/>
      <c r="D2" s="3"/>
      <c r="E2" s="4" t="s">
        <v>22</v>
      </c>
      <c r="F2" s="5" t="s">
        <v>23</v>
      </c>
      <c r="G2" s="6"/>
      <c r="H2" s="7"/>
      <c r="I2" s="12"/>
      <c r="J2" s="13"/>
      <c r="K2" s="13"/>
      <c r="L2" s="15"/>
      <c r="M2" s="3"/>
      <c r="N2" s="15"/>
      <c r="O2" s="15"/>
      <c r="P2" s="6"/>
      <c r="Q2" s="17"/>
      <c r="R2" s="22"/>
      <c r="S2" s="17"/>
      <c r="T2" s="17"/>
      <c r="U2" s="21"/>
      <c r="V2" s="3"/>
    </row>
    <row r="3" ht="16.5" spans="1:22">
      <c r="A3" s="3">
        <v>1</v>
      </c>
      <c r="B3" s="9" t="s">
        <v>24</v>
      </c>
      <c r="C3" s="9" t="s">
        <v>25</v>
      </c>
      <c r="D3" s="10" t="s">
        <v>26</v>
      </c>
      <c r="E3" s="10">
        <v>0.0473</v>
      </c>
      <c r="F3" s="10">
        <v>0.0473</v>
      </c>
      <c r="G3" s="11">
        <v>11.24</v>
      </c>
      <c r="H3" s="11">
        <f>F3*G3</f>
        <v>0.531652</v>
      </c>
      <c r="I3" s="10">
        <v>320</v>
      </c>
      <c r="J3" s="16">
        <f>3600/K3</f>
        <v>72</v>
      </c>
      <c r="K3" s="16">
        <v>50</v>
      </c>
      <c r="L3" s="10">
        <v>2</v>
      </c>
      <c r="M3" s="10">
        <v>75</v>
      </c>
      <c r="N3" s="10">
        <v>0.76</v>
      </c>
      <c r="O3" s="10">
        <v>22.5</v>
      </c>
      <c r="P3" s="11">
        <f>O3/J3/L3</f>
        <v>0.15625</v>
      </c>
      <c r="Q3" s="23"/>
      <c r="R3" s="24">
        <v>0.1553</v>
      </c>
      <c r="S3" s="23">
        <v>0.1</v>
      </c>
      <c r="T3" s="23">
        <v>0.0583333333333333</v>
      </c>
      <c r="U3" s="11">
        <f>(H3+P3+(M3*N3/J3/L3)/2)*1.12+(Q3+R3)*1.03+S3+T3</f>
        <v>1.31040924</v>
      </c>
      <c r="V3" s="3" t="s">
        <v>27</v>
      </c>
    </row>
    <row r="4" ht="16.5" spans="1:22">
      <c r="A4" s="3">
        <v>2</v>
      </c>
      <c r="B4" s="9" t="s">
        <v>28</v>
      </c>
      <c r="C4" s="9" t="s">
        <v>29</v>
      </c>
      <c r="D4" s="10" t="s">
        <v>26</v>
      </c>
      <c r="E4" s="10">
        <v>0.0473</v>
      </c>
      <c r="F4" s="10">
        <v>0.0473</v>
      </c>
      <c r="G4" s="11">
        <v>11.24</v>
      </c>
      <c r="H4" s="11">
        <f>F4*G4</f>
        <v>0.531652</v>
      </c>
      <c r="I4" s="10">
        <v>320</v>
      </c>
      <c r="J4" s="16">
        <f>3600/K4</f>
        <v>72</v>
      </c>
      <c r="K4" s="16">
        <v>50</v>
      </c>
      <c r="L4" s="10">
        <v>2</v>
      </c>
      <c r="M4" s="10">
        <v>75</v>
      </c>
      <c r="N4" s="10">
        <v>0.76</v>
      </c>
      <c r="O4" s="10">
        <v>22.5</v>
      </c>
      <c r="P4" s="11">
        <f>O4/J4/L4</f>
        <v>0.15625</v>
      </c>
      <c r="Q4" s="23"/>
      <c r="R4" s="24">
        <v>0.1553</v>
      </c>
      <c r="S4" s="23">
        <v>0.01</v>
      </c>
      <c r="T4" s="23">
        <v>0.0583333333333333</v>
      </c>
      <c r="U4" s="11">
        <f>(H4+P4+(M4*N4/J4/L4)/2)*1.12+(Q4+R4)*1.03+S4+T4</f>
        <v>1.22040924</v>
      </c>
      <c r="V4" s="3" t="s">
        <v>27</v>
      </c>
    </row>
  </sheetData>
  <mergeCells count="20">
    <mergeCell ref="E1:F1"/>
    <mergeCell ref="B1:B2"/>
    <mergeCell ref="C1:C2"/>
    <mergeCell ref="D1:D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</mergeCells>
  <conditionalFormatting sqref="B3">
    <cfRule type="duplicateValues" dxfId="0" priority="2"/>
  </conditionalFormatting>
  <conditionalFormatting sqref="B4">
    <cfRule type="duplicateValues" dxfId="0" priority="1"/>
  </conditionalFormatting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XuMeng</dc:creator>
  <cp:lastModifiedBy>浅笑安然</cp:lastModifiedBy>
  <dcterms:created xsi:type="dcterms:W3CDTF">2023-05-12T11:15:00Z</dcterms:created>
  <dcterms:modified xsi:type="dcterms:W3CDTF">2025-04-22T08:37:49Z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8BA7ECC22E6A48118BF51D9F86ECD148_12</vt:lpwstr>
  </property>
</Properties>
</file>