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2025\降本\集团规划\通风加热\"/>
    </mc:Choice>
  </mc:AlternateContent>
  <bookViews>
    <workbookView xWindow="0" yWindow="0" windowWidth="28800" windowHeight="12210"/>
  </bookViews>
  <sheets>
    <sheet name="Sheet4" sheetId="9" r:id="rId1"/>
    <sheet name="Sheet1" sheetId="1" r:id="rId2"/>
    <sheet name="派特价格协议" sheetId="7" r:id="rId3"/>
    <sheet name="航凌价格协议" sheetId="8" r:id="rId4"/>
    <sheet name="华夏电子价格协议" sheetId="6" r:id="rId5"/>
    <sheet name="德邦价格协议" sheetId="2" r:id="rId6"/>
    <sheet name="方舟价格协议" sheetId="3" r:id="rId7"/>
    <sheet name="美好价格协议" sheetId="4" r:id="rId8"/>
  </sheets>
  <externalReferences>
    <externalReference r:id="rId9"/>
  </externalReferences>
  <definedNames>
    <definedName name="_xlnm._FilterDatabase" localSheetId="1" hidden="1">Sheet1!$A$2:$G$24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9" l="1"/>
  <c r="D18" i="9"/>
  <c r="N18" i="4" l="1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8" i="4"/>
  <c r="N59" i="4"/>
  <c r="N60" i="4"/>
  <c r="N61" i="4"/>
  <c r="N62" i="4"/>
  <c r="N10" i="4"/>
  <c r="N11" i="4"/>
  <c r="N12" i="4"/>
  <c r="N13" i="4"/>
  <c r="N14" i="4"/>
  <c r="N15" i="4"/>
  <c r="N16" i="4"/>
  <c r="N17" i="4"/>
  <c r="N9" i="4"/>
  <c r="G20" i="3" l="1"/>
  <c r="G19" i="3"/>
  <c r="G18" i="3"/>
  <c r="G17" i="3"/>
  <c r="G16" i="3"/>
  <c r="G15" i="3"/>
  <c r="G14" i="3"/>
  <c r="G13" i="3"/>
  <c r="G12" i="3"/>
  <c r="G11" i="3"/>
  <c r="G10" i="3"/>
  <c r="G9" i="3"/>
  <c r="G8" i="3"/>
  <c r="G62" i="4" l="1"/>
  <c r="K62" i="4" s="1"/>
  <c r="F62" i="4"/>
  <c r="G61" i="4"/>
  <c r="K61" i="4" s="1"/>
  <c r="F61" i="4"/>
  <c r="G60" i="4"/>
  <c r="K60" i="4" s="1"/>
  <c r="F60" i="4"/>
  <c r="G59" i="4"/>
  <c r="K59" i="4" s="1"/>
  <c r="L59" i="4" s="1"/>
  <c r="F59" i="4"/>
  <c r="G58" i="4"/>
  <c r="K58" i="4" s="1"/>
  <c r="F58" i="4"/>
  <c r="K57" i="4"/>
  <c r="K56" i="4"/>
  <c r="K55" i="4"/>
  <c r="L55" i="4" s="1"/>
  <c r="M55" i="4" s="1"/>
  <c r="K54" i="4"/>
  <c r="L57" i="4" l="1"/>
  <c r="M57" i="4" s="1"/>
  <c r="L61" i="4"/>
  <c r="M61" i="4" s="1"/>
  <c r="L58" i="4"/>
  <c r="M58" i="4" s="1"/>
  <c r="L62" i="4"/>
  <c r="M62" i="4" s="1"/>
  <c r="M59" i="4"/>
  <c r="L60" i="4"/>
  <c r="M60" i="4" s="1"/>
  <c r="L56" i="4"/>
  <c r="M56" i="4" s="1"/>
  <c r="L54" i="4"/>
  <c r="M54" i="4" s="1"/>
  <c r="K53" i="4" l="1"/>
  <c r="L53" i="4" s="1"/>
  <c r="M53" i="4" s="1"/>
  <c r="K52" i="4"/>
  <c r="L52" i="4" s="1"/>
  <c r="M52" i="4" s="1"/>
  <c r="G49" i="4"/>
  <c r="K49" i="4" s="1"/>
  <c r="F49" i="4"/>
  <c r="G48" i="4"/>
  <c r="K48" i="4" s="1"/>
  <c r="L48" i="4" s="1"/>
  <c r="M48" i="4" s="1"/>
  <c r="F48" i="4"/>
  <c r="G47" i="4"/>
  <c r="K47" i="4" s="1"/>
  <c r="F47" i="4"/>
  <c r="G46" i="4"/>
  <c r="K46" i="4" s="1"/>
  <c r="F46" i="4"/>
  <c r="G45" i="4"/>
  <c r="F45" i="4"/>
  <c r="G44" i="4"/>
  <c r="K44" i="4" s="1"/>
  <c r="F44" i="4"/>
  <c r="G43" i="4"/>
  <c r="K43" i="4" s="1"/>
  <c r="F43" i="4"/>
  <c r="G42" i="4"/>
  <c r="K42" i="4" s="1"/>
  <c r="F42" i="4"/>
  <c r="G41" i="4"/>
  <c r="K41" i="4" s="1"/>
  <c r="F41" i="4"/>
  <c r="G40" i="4"/>
  <c r="K40" i="4" s="1"/>
  <c r="L40" i="4" s="1"/>
  <c r="M40" i="4" s="1"/>
  <c r="F40" i="4"/>
  <c r="G39" i="4"/>
  <c r="K39" i="4" s="1"/>
  <c r="F39" i="4"/>
  <c r="G38" i="4"/>
  <c r="K38" i="4" s="1"/>
  <c r="F38" i="4"/>
  <c r="G37" i="4"/>
  <c r="F37" i="4"/>
  <c r="G36" i="4"/>
  <c r="K36" i="4" s="1"/>
  <c r="F36" i="4"/>
  <c r="G35" i="4"/>
  <c r="K35" i="4" s="1"/>
  <c r="F35" i="4"/>
  <c r="G34" i="4"/>
  <c r="K34" i="4" s="1"/>
  <c r="F34" i="4"/>
  <c r="G33" i="4"/>
  <c r="K33" i="4" s="1"/>
  <c r="F33" i="4"/>
  <c r="G32" i="4"/>
  <c r="K32" i="4" s="1"/>
  <c r="L32" i="4" s="1"/>
  <c r="M32" i="4" s="1"/>
  <c r="F32" i="4"/>
  <c r="G31" i="4"/>
  <c r="K31" i="4" s="1"/>
  <c r="F31" i="4"/>
  <c r="G30" i="4"/>
  <c r="K30" i="4" s="1"/>
  <c r="F30" i="4"/>
  <c r="G29" i="4"/>
  <c r="F29" i="4"/>
  <c r="G28" i="4"/>
  <c r="K28" i="4" s="1"/>
  <c r="F28" i="4"/>
  <c r="G27" i="4"/>
  <c r="K27" i="4" s="1"/>
  <c r="F27" i="4"/>
  <c r="G26" i="4"/>
  <c r="K26" i="4" s="1"/>
  <c r="F26" i="4"/>
  <c r="G25" i="4"/>
  <c r="K25" i="4" s="1"/>
  <c r="F25" i="4"/>
  <c r="G24" i="4"/>
  <c r="K24" i="4" s="1"/>
  <c r="L24" i="4" s="1"/>
  <c r="M24" i="4" s="1"/>
  <c r="F24" i="4"/>
  <c r="G23" i="4"/>
  <c r="K23" i="4" s="1"/>
  <c r="F23" i="4"/>
  <c r="G22" i="4"/>
  <c r="K22" i="4" s="1"/>
  <c r="F22" i="4"/>
  <c r="G21" i="4"/>
  <c r="F21" i="4"/>
  <c r="G20" i="4"/>
  <c r="K20" i="4" s="1"/>
  <c r="F20" i="4"/>
  <c r="G19" i="4"/>
  <c r="K19" i="4" s="1"/>
  <c r="F19" i="4"/>
  <c r="G18" i="4"/>
  <c r="K18" i="4" s="1"/>
  <c r="F18" i="4"/>
  <c r="G17" i="4"/>
  <c r="K17" i="4" s="1"/>
  <c r="F17" i="4"/>
  <c r="G16" i="4"/>
  <c r="K16" i="4" s="1"/>
  <c r="L16" i="4" s="1"/>
  <c r="M16" i="4" s="1"/>
  <c r="F16" i="4"/>
  <c r="F15" i="4"/>
  <c r="G15" i="4" s="1"/>
  <c r="K15" i="4" s="1"/>
  <c r="F14" i="4"/>
  <c r="G14" i="4" s="1"/>
  <c r="G13" i="4"/>
  <c r="F13" i="4"/>
  <c r="G12" i="4"/>
  <c r="K12" i="4" s="1"/>
  <c r="F12" i="4"/>
  <c r="G11" i="4"/>
  <c r="K11" i="4" s="1"/>
  <c r="F11" i="4"/>
  <c r="G10" i="4"/>
  <c r="K10" i="4" s="1"/>
  <c r="F10" i="4"/>
  <c r="G9" i="4"/>
  <c r="K9" i="4" s="1"/>
  <c r="F9" i="4"/>
  <c r="L47" i="4" l="1"/>
  <c r="M47" i="4" s="1"/>
  <c r="L20" i="4"/>
  <c r="M20" i="4" s="1"/>
  <c r="L31" i="4"/>
  <c r="M31" i="4" s="1"/>
  <c r="L25" i="4"/>
  <c r="M25" i="4" s="1"/>
  <c r="L27" i="4"/>
  <c r="M27" i="4" s="1"/>
  <c r="L36" i="4"/>
  <c r="M36" i="4" s="1"/>
  <c r="L49" i="4"/>
  <c r="M49" i="4" s="1"/>
  <c r="L23" i="4"/>
  <c r="M23" i="4" s="1"/>
  <c r="L41" i="4"/>
  <c r="M41" i="4" s="1"/>
  <c r="L43" i="4"/>
  <c r="M43" i="4" s="1"/>
  <c r="L11" i="4"/>
  <c r="M11" i="4" s="1"/>
  <c r="L39" i="4"/>
  <c r="M39" i="4" s="1"/>
  <c r="K14" i="4"/>
  <c r="L19" i="4"/>
  <c r="M19" i="4" s="1"/>
  <c r="L28" i="4"/>
  <c r="M28" i="4" s="1"/>
  <c r="L15" i="4"/>
  <c r="M15" i="4" s="1"/>
  <c r="L9" i="4"/>
  <c r="M9" i="4" s="1"/>
  <c r="L17" i="4"/>
  <c r="M17" i="4" s="1"/>
  <c r="L12" i="4"/>
  <c r="M12" i="4" s="1"/>
  <c r="L33" i="4"/>
  <c r="M33" i="4" s="1"/>
  <c r="L35" i="4"/>
  <c r="M35" i="4" s="1"/>
  <c r="L44" i="4"/>
  <c r="M44" i="4" s="1"/>
  <c r="K21" i="4"/>
  <c r="L22" i="4"/>
  <c r="M22" i="4" s="1"/>
  <c r="K29" i="4"/>
  <c r="L30" i="4"/>
  <c r="M30" i="4" s="1"/>
  <c r="K37" i="4"/>
  <c r="L38" i="4"/>
  <c r="M38" i="4" s="1"/>
  <c r="K45" i="4"/>
  <c r="L46" i="4"/>
  <c r="M46" i="4" s="1"/>
  <c r="K13" i="4"/>
  <c r="L18" i="4"/>
  <c r="M18" i="4" s="1"/>
  <c r="L26" i="4"/>
  <c r="M26" i="4" s="1"/>
  <c r="L34" i="4"/>
  <c r="M34" i="4" s="1"/>
  <c r="L42" i="4"/>
  <c r="M42" i="4" s="1"/>
  <c r="L10" i="4"/>
  <c r="M10" i="4" s="1"/>
  <c r="L21" i="4" l="1"/>
  <c r="M21" i="4" s="1"/>
  <c r="L45" i="4"/>
  <c r="M45" i="4" s="1"/>
  <c r="L14" i="4"/>
  <c r="M14" i="4" s="1"/>
  <c r="L29" i="4"/>
  <c r="M29" i="4" s="1"/>
  <c r="L37" i="4"/>
  <c r="M37" i="4" s="1"/>
  <c r="L13" i="4"/>
  <c r="M13" i="4" s="1"/>
  <c r="D24" i="1" l="1"/>
</calcChain>
</file>

<file path=xl/sharedStrings.xml><?xml version="1.0" encoding="utf-8"?>
<sst xmlns="http://schemas.openxmlformats.org/spreadsheetml/2006/main" count="810" uniqueCount="366">
  <si>
    <t>序号</t>
    <phoneticPr fontId="1" type="noConversion"/>
  </si>
  <si>
    <t>供应商</t>
    <phoneticPr fontId="1" type="noConversion"/>
  </si>
  <si>
    <t>供货产品</t>
    <phoneticPr fontId="1" type="noConversion"/>
  </si>
  <si>
    <t>备注</t>
    <phoneticPr fontId="1" type="noConversion"/>
  </si>
  <si>
    <t>23年截止25年3月底到期未支付金额</t>
    <phoneticPr fontId="1" type="noConversion"/>
  </si>
  <si>
    <t>通风加热系统（气袋、加热垫、SBR、通风、风扇、ECU等)</t>
    <phoneticPr fontId="1" type="noConversion"/>
  </si>
  <si>
    <t>加热垫</t>
    <phoneticPr fontId="1" type="noConversion"/>
  </si>
  <si>
    <t>开关</t>
    <phoneticPr fontId="1" type="noConversion"/>
  </si>
  <si>
    <t>工厂</t>
    <phoneticPr fontId="1" type="noConversion"/>
  </si>
  <si>
    <t>安路普</t>
    <phoneticPr fontId="1" type="noConversion"/>
  </si>
  <si>
    <t>23年之后无采购</t>
    <phoneticPr fontId="1" type="noConversion"/>
  </si>
  <si>
    <t>SBR/加热垫</t>
    <phoneticPr fontId="1" type="noConversion"/>
  </si>
  <si>
    <t>山东</t>
    <phoneticPr fontId="1" type="noConversion"/>
  </si>
  <si>
    <t>合计</t>
    <phoneticPr fontId="1" type="noConversion"/>
  </si>
  <si>
    <t>德邦</t>
  </si>
  <si>
    <t>美好生活</t>
    <phoneticPr fontId="2" type="noConversion"/>
  </si>
  <si>
    <t>长春</t>
    <phoneticPr fontId="1" type="noConversion"/>
  </si>
  <si>
    <t>鑫锐</t>
    <phoneticPr fontId="1" type="noConversion"/>
  </si>
  <si>
    <t>德邦</t>
    <phoneticPr fontId="1" type="noConversion"/>
  </si>
  <si>
    <t>欧特克</t>
    <phoneticPr fontId="1" type="noConversion"/>
  </si>
  <si>
    <t>方舟</t>
    <phoneticPr fontId="1" type="noConversion"/>
  </si>
  <si>
    <t>西安</t>
    <phoneticPr fontId="1" type="noConversion"/>
  </si>
  <si>
    <t>通风加热系统</t>
    <phoneticPr fontId="1" type="noConversion"/>
  </si>
  <si>
    <t>线束</t>
    <phoneticPr fontId="1" type="noConversion"/>
  </si>
  <si>
    <t>SBR、加热垫、风扇</t>
    <phoneticPr fontId="1" type="noConversion"/>
  </si>
  <si>
    <t>H6风扇</t>
    <phoneticPr fontId="1" type="noConversion"/>
  </si>
  <si>
    <t>3D网格</t>
    <phoneticPr fontId="1" type="noConversion"/>
  </si>
  <si>
    <t>华夏电子</t>
  </si>
  <si>
    <t>线束</t>
    <phoneticPr fontId="1" type="noConversion"/>
  </si>
  <si>
    <t>DPD</t>
    <phoneticPr fontId="1" type="noConversion"/>
  </si>
  <si>
    <t>河北</t>
    <phoneticPr fontId="1" type="noConversion"/>
  </si>
  <si>
    <t>新梦顶</t>
    <phoneticPr fontId="1" type="noConversion"/>
  </si>
  <si>
    <t>埃意</t>
    <phoneticPr fontId="1" type="noConversion"/>
  </si>
  <si>
    <t>美好生活</t>
    <phoneticPr fontId="1" type="noConversion"/>
  </si>
  <si>
    <t>元将</t>
    <phoneticPr fontId="4" type="noConversion"/>
  </si>
  <si>
    <t>集采策略</t>
    <phoneticPr fontId="1" type="noConversion"/>
  </si>
  <si>
    <t>争取1年内结清</t>
    <phoneticPr fontId="1" type="noConversion"/>
  </si>
  <si>
    <t>5月底结清超期货款</t>
    <phoneticPr fontId="1" type="noConversion"/>
  </si>
  <si>
    <t>不集采</t>
    <phoneticPr fontId="1" type="noConversion"/>
  </si>
  <si>
    <t>集采，3月结清</t>
    <phoneticPr fontId="1" type="noConversion"/>
  </si>
  <si>
    <t>4月结清</t>
    <phoneticPr fontId="1" type="noConversion"/>
  </si>
  <si>
    <t>3个月结清</t>
    <phoneticPr fontId="1" type="noConversion"/>
  </si>
  <si>
    <t>鑫锐</t>
    <phoneticPr fontId="1" type="noConversion"/>
  </si>
  <si>
    <t>不集采</t>
    <phoneticPr fontId="1" type="noConversion"/>
  </si>
  <si>
    <t>供应商回复</t>
    <phoneticPr fontId="1" type="noConversion"/>
  </si>
  <si>
    <t>同意付款政策，4.23回复价格协议</t>
    <phoneticPr fontId="1" type="noConversion"/>
  </si>
  <si>
    <t>供货没问题，账期90天，承兑结算。</t>
    <phoneticPr fontId="1" type="noConversion"/>
  </si>
  <si>
    <t>1.后视镜欠款111330.89，库存1.2万；
2.西安按照账期结算。</t>
    <phoneticPr fontId="1" type="noConversion"/>
  </si>
  <si>
    <t>目前是60天，集采后90天承兑结算</t>
    <phoneticPr fontId="1" type="noConversion"/>
  </si>
  <si>
    <t>要求河北结算完毕，可以给安路普供货，目前河北账期60天，账期90天</t>
    <phoneticPr fontId="1" type="noConversion"/>
  </si>
  <si>
    <t>5月结清</t>
    <phoneticPr fontId="1" type="noConversion"/>
  </si>
  <si>
    <t>5月结清</t>
    <phoneticPr fontId="1" type="noConversion"/>
  </si>
  <si>
    <t>同意付款政策，4.23回复价格协议</t>
    <phoneticPr fontId="1" type="noConversion"/>
  </si>
  <si>
    <t xml:space="preserve">    甲乙双方在保持互惠互利的基础上，为保持长久的合作关系，双方携手共同占领大市场，特签定价格协议如下：</t>
  </si>
  <si>
    <t>序号</t>
  </si>
  <si>
    <t>QAD编码</t>
  </si>
  <si>
    <t>零部件名称（QAD）</t>
  </si>
  <si>
    <t>图号或规格</t>
  </si>
  <si>
    <t>单位</t>
  </si>
  <si>
    <t>备注</t>
  </si>
  <si>
    <t>件</t>
  </si>
  <si>
    <t xml:space="preserve">(盖章)    </t>
  </si>
  <si>
    <t xml:space="preserve">法定代表人/授权代表签字：    </t>
  </si>
  <si>
    <t>年  月   日</t>
  </si>
  <si>
    <t>零部件采购价格协议</t>
    <phoneticPr fontId="1" type="noConversion"/>
  </si>
  <si>
    <t xml:space="preserve">                                                协议编号：</t>
    <phoneticPr fontId="1" type="noConversion"/>
  </si>
  <si>
    <t>甲方：北京光华荣昌汽车部件有限公司</t>
    <phoneticPr fontId="4" type="noConversion"/>
  </si>
  <si>
    <r>
      <t>乙方：</t>
    </r>
    <r>
      <rPr>
        <u/>
        <sz val="11"/>
        <rFont val="等线"/>
        <family val="3"/>
        <charset val="134"/>
        <scheme val="minor"/>
      </rPr>
      <t>北京美好生活家居用品有限公司</t>
    </r>
    <phoneticPr fontId="15" type="noConversion"/>
  </si>
  <si>
    <r>
      <t>一、乙方供货价格（</t>
    </r>
    <r>
      <rPr>
        <b/>
        <sz val="11"/>
        <rFont val="等线"/>
        <family val="3"/>
        <charset val="134"/>
        <scheme val="minor"/>
      </rPr>
      <t>以未税价格为准</t>
    </r>
    <r>
      <rPr>
        <sz val="11"/>
        <rFont val="等线"/>
        <family val="3"/>
        <charset val="134"/>
        <scheme val="minor"/>
      </rPr>
      <t>）                                          单位：元（RMB)</t>
    </r>
  </si>
  <si>
    <t>未税产品价格
（不含模摊费）</t>
    <phoneticPr fontId="1" type="noConversion"/>
  </si>
  <si>
    <t>未税模检具摊销费</t>
    <phoneticPr fontId="1" type="noConversion"/>
  </si>
  <si>
    <t>未税产品价格
（含模摊费）</t>
    <phoneticPr fontId="1" type="noConversion"/>
  </si>
  <si>
    <t>增值税额</t>
    <phoneticPr fontId="4" type="noConversion"/>
  </si>
  <si>
    <t>含税产品价格
（含模摊费）</t>
    <phoneticPr fontId="1" type="noConversion"/>
  </si>
  <si>
    <t>2023年</t>
    <phoneticPr fontId="1" type="noConversion"/>
  </si>
  <si>
    <t>2024年</t>
    <phoneticPr fontId="1" type="noConversion"/>
  </si>
  <si>
    <t>模检具总价</t>
    <phoneticPr fontId="1" type="noConversion"/>
  </si>
  <si>
    <t>摊销费</t>
    <phoneticPr fontId="1" type="noConversion"/>
  </si>
  <si>
    <t>摊销方式</t>
    <phoneticPr fontId="1" type="noConversion"/>
  </si>
  <si>
    <t>2024年</t>
    <phoneticPr fontId="1" type="noConversion"/>
  </si>
  <si>
    <t>SHT0011609</t>
    <phoneticPr fontId="4" type="noConversion"/>
  </si>
  <si>
    <t>气袋腰拖总成</t>
  </si>
  <si>
    <t>两气袋</t>
  </si>
  <si>
    <t>个</t>
  </si>
  <si>
    <t>BPC0000063</t>
    <phoneticPr fontId="4" type="noConversion"/>
  </si>
  <si>
    <t>王牌靠背气袋腰托总成</t>
  </si>
  <si>
    <t/>
  </si>
  <si>
    <t>SHT0014780</t>
    <phoneticPr fontId="4" type="noConversion"/>
  </si>
  <si>
    <t>腰托气袋总成</t>
  </si>
  <si>
    <t>BEC0010040</t>
    <phoneticPr fontId="4" type="noConversion"/>
  </si>
  <si>
    <t>靠背风扇(不含罩壳)</t>
  </si>
  <si>
    <t>BEC0010041</t>
    <phoneticPr fontId="4" type="noConversion"/>
  </si>
  <si>
    <t>坐垫风扇(不含罩壳)</t>
  </si>
  <si>
    <t>SLT0011274</t>
    <phoneticPr fontId="4" type="noConversion"/>
  </si>
  <si>
    <t>气腰托总成</t>
  </si>
  <si>
    <t>SLT0011313</t>
    <phoneticPr fontId="4" type="noConversion"/>
  </si>
  <si>
    <t>侧翼气袋支撑总成</t>
  </si>
  <si>
    <t>SHT0015613</t>
  </si>
  <si>
    <t>两气袋腰托总成</t>
  </si>
  <si>
    <t>EA</t>
  </si>
  <si>
    <t>BEC0010159</t>
  </si>
  <si>
    <t>坐垫风扇总成</t>
  </si>
  <si>
    <t>BEC0010212</t>
    <phoneticPr fontId="4" type="noConversion"/>
  </si>
  <si>
    <t>K1副驾座椅SBR</t>
  </si>
  <si>
    <t>SHT0012218</t>
  </si>
  <si>
    <t>主驾驶靠背四气袋腰托总成</t>
  </si>
  <si>
    <t>SHT0011331</t>
  </si>
  <si>
    <t>主驾驶靠背两气袋腰托总成</t>
  </si>
  <si>
    <t>SHT0011788</t>
  </si>
  <si>
    <t>SHT0011779</t>
  </si>
  <si>
    <t>副驾驶靠背两气袋腰托总成</t>
  </si>
  <si>
    <t>BPC0010243</t>
  </si>
  <si>
    <t>气袋要脱总成</t>
  </si>
  <si>
    <t>SHT0012464</t>
  </si>
  <si>
    <t>两气袋腰托总成（汕德卡)</t>
  </si>
  <si>
    <t>SHT0013265</t>
  </si>
  <si>
    <t>四气袋 腰托总成</t>
  </si>
  <si>
    <t>SLT0010873</t>
  </si>
  <si>
    <t>靠背加热垫总成</t>
  </si>
  <si>
    <t>SLT0011529</t>
  </si>
  <si>
    <t>基础款24V座垫加热垫总成</t>
  </si>
  <si>
    <t>SHT0010956</t>
  </si>
  <si>
    <t>转接风道</t>
  </si>
  <si>
    <t>SHT0010958</t>
  </si>
  <si>
    <t>风扇</t>
  </si>
  <si>
    <t>SLT0010937</t>
  </si>
  <si>
    <t>坐垫通风袋体</t>
  </si>
  <si>
    <t>SLT0011273</t>
  </si>
  <si>
    <t>靠背通风袋体</t>
  </si>
  <si>
    <t>SLT0010992</t>
  </si>
  <si>
    <t>减震座椅座垫加热垫总成</t>
  </si>
  <si>
    <t>SLT0011301</t>
  </si>
  <si>
    <t>24V座垫通风轴流风扇总成</t>
  </si>
  <si>
    <t>SLT0011429</t>
  </si>
  <si>
    <t>SLT0011430</t>
  </si>
  <si>
    <t>12V风扇</t>
  </si>
  <si>
    <t>SLT0011448</t>
  </si>
  <si>
    <t>12V座垫通风轴流风扇总成</t>
  </si>
  <si>
    <t>SLT0011528</t>
  </si>
  <si>
    <t>减震座椅12V座垫加热垫总</t>
  </si>
  <si>
    <t>SLT0011437</t>
  </si>
  <si>
    <t>基础款12V座垫加热垫总成</t>
  </si>
  <si>
    <t>SLT0002441</t>
  </si>
  <si>
    <t>SLT0010514</t>
  </si>
  <si>
    <t>SLT0010517</t>
  </si>
  <si>
    <t>SLT0010518</t>
  </si>
  <si>
    <t>坐垫加热垫总成</t>
  </si>
  <si>
    <t>BEC0010135</t>
  </si>
  <si>
    <t>BEC0010136</t>
  </si>
  <si>
    <t>BEC0010272</t>
    <phoneticPr fontId="4" type="noConversion"/>
  </si>
  <si>
    <t>欧马可副驾驶SBR</t>
    <phoneticPr fontId="4" type="noConversion"/>
  </si>
  <si>
    <t>BEC0010021</t>
  </si>
  <si>
    <t>EA</t>
    <phoneticPr fontId="1" type="noConversion"/>
  </si>
  <si>
    <t>BEC0010020</t>
  </si>
  <si>
    <t>EA</t>
    <phoneticPr fontId="1" type="noConversion"/>
  </si>
  <si>
    <t>BEC0010026</t>
  </si>
  <si>
    <t>靠背风扇</t>
  </si>
  <si>
    <t>BEC0010025</t>
  </si>
  <si>
    <t>坐垫风扇</t>
  </si>
  <si>
    <t>SHT0015334</t>
  </si>
  <si>
    <t>副驾驶靠背四气袋腰托总成</t>
  </si>
  <si>
    <t>BEC0010228</t>
  </si>
  <si>
    <t>SBR总成</t>
  </si>
  <si>
    <t>BEC0010098</t>
    <phoneticPr fontId="4" type="noConversion"/>
  </si>
  <si>
    <t>BEC0010223</t>
    <phoneticPr fontId="4" type="noConversion"/>
  </si>
  <si>
    <r>
      <t>二、发票开具：乙方必须开具国家规定税率的增值税专用发票，税率</t>
    </r>
    <r>
      <rPr>
        <u/>
        <sz val="11"/>
        <rFont val="等线"/>
        <family val="3"/>
        <charset val="134"/>
        <scheme val="minor"/>
      </rPr>
      <t>13%</t>
    </r>
    <r>
      <rPr>
        <sz val="11"/>
        <rFont val="等线"/>
        <family val="3"/>
        <charset val="134"/>
        <scheme val="minor"/>
      </rPr>
      <t>专票，开具发票时必须注明QAD编码且与入库/使用量中的QAD编码保持一致。</t>
    </r>
    <phoneticPr fontId="4" type="noConversion"/>
  </si>
  <si>
    <t>四、产品的数量依据甲方具体采购产品时另行向乙方发出的采购订单。</t>
    <phoneticPr fontId="4" type="noConversion"/>
  </si>
  <si>
    <t>五、运输费用及运输过程中的风险由乙方承担。</t>
    <phoneticPr fontId="4" type="noConversion"/>
  </si>
  <si>
    <t>六、双方合作中出现质量、技术、物流等问题按相应合同（协议）办理。</t>
    <phoneticPr fontId="4" type="noConversion"/>
  </si>
  <si>
    <t>七、此协议一式二份，经双方代表签字后即生效，同时具有法律效力。复印件、传真件具备同等法律效力。</t>
    <phoneticPr fontId="4" type="noConversion"/>
  </si>
  <si>
    <t>八、供应商接到此通知后两日内确认回传，否则视为默认。</t>
    <phoneticPr fontId="4" type="noConversion"/>
  </si>
  <si>
    <t xml:space="preserve">甲方:  北京光华荣昌汽车部件有限公司                                         </t>
    <phoneticPr fontId="4" type="noConversion"/>
  </si>
  <si>
    <t>乙方：北京美好生活家居用品有限公司</t>
    <phoneticPr fontId="4" type="noConversion"/>
  </si>
  <si>
    <t xml:space="preserve">(盖章)                                                                   </t>
    <phoneticPr fontId="4" type="noConversion"/>
  </si>
  <si>
    <t xml:space="preserve">法定代表人/授权代表签字：                         </t>
    <phoneticPr fontId="4" type="noConversion"/>
  </si>
  <si>
    <t>年  月   日</t>
    <phoneticPr fontId="4" type="noConversion"/>
  </si>
  <si>
    <t>BEC0010225</t>
    <phoneticPr fontId="4" type="noConversion"/>
  </si>
  <si>
    <t>G3靠背加热垫总成</t>
    <phoneticPr fontId="4" type="noConversion"/>
  </si>
  <si>
    <t>G3</t>
    <phoneticPr fontId="4" type="noConversion"/>
  </si>
  <si>
    <t>24年，25年执行，26年年降3个点</t>
    <phoneticPr fontId="4" type="noConversion"/>
  </si>
  <si>
    <t>G3座垫加热垫总成</t>
    <phoneticPr fontId="4" type="noConversion"/>
  </si>
  <si>
    <t>BEC0010246</t>
    <phoneticPr fontId="4" type="noConversion"/>
  </si>
  <si>
    <t>坐垫轴流风扇总成</t>
    <phoneticPr fontId="4" type="noConversion"/>
  </si>
  <si>
    <t>EA</t>
    <phoneticPr fontId="1" type="noConversion"/>
  </si>
  <si>
    <t>BEC0010184</t>
    <phoneticPr fontId="4" type="noConversion"/>
  </si>
  <si>
    <t>H42.2</t>
    <phoneticPr fontId="4" type="noConversion"/>
  </si>
  <si>
    <t>BEC0010221</t>
    <phoneticPr fontId="4" type="noConversion"/>
  </si>
  <si>
    <t>BEC0010160</t>
    <phoneticPr fontId="4" type="noConversion"/>
  </si>
  <si>
    <t>BEC0000005</t>
    <phoneticPr fontId="4" type="noConversion"/>
  </si>
  <si>
    <t>H6</t>
    <phoneticPr fontId="4" type="noConversion"/>
  </si>
  <si>
    <t>EA</t>
    <phoneticPr fontId="1" type="noConversion"/>
  </si>
  <si>
    <t>BEC0010004</t>
    <phoneticPr fontId="4" type="noConversion"/>
  </si>
  <si>
    <t>BEC0010226</t>
    <phoneticPr fontId="4" type="noConversion"/>
  </si>
  <si>
    <t>BEC0010247</t>
    <phoneticPr fontId="4" type="noConversion"/>
  </si>
  <si>
    <t>靠背轴流风扇总成</t>
    <phoneticPr fontId="4" type="noConversion"/>
  </si>
  <si>
    <t>3个月结清，已经超期，需支付完成后可集采</t>
    <phoneticPr fontId="1" type="noConversion"/>
  </si>
  <si>
    <r>
      <t>三、价格执行期从</t>
    </r>
    <r>
      <rPr>
        <u/>
        <sz val="11"/>
        <rFont val="等线"/>
        <family val="3"/>
        <charset val="134"/>
        <scheme val="minor"/>
      </rPr>
      <t>供货</t>
    </r>
    <r>
      <rPr>
        <sz val="11"/>
        <rFont val="等线"/>
        <family val="3"/>
        <charset val="134"/>
        <scheme val="minor"/>
      </rPr>
      <t>起至</t>
    </r>
    <r>
      <rPr>
        <u/>
        <sz val="11"/>
        <rFont val="等线"/>
        <family val="3"/>
        <charset val="134"/>
        <scheme val="minor"/>
      </rPr>
      <t xml:space="preserve">   2025   </t>
    </r>
    <r>
      <rPr>
        <sz val="11"/>
        <rFont val="等线"/>
        <family val="3"/>
        <charset val="134"/>
        <scheme val="minor"/>
      </rPr>
      <t>年</t>
    </r>
    <r>
      <rPr>
        <u/>
        <sz val="11"/>
        <rFont val="等线"/>
        <family val="3"/>
        <charset val="134"/>
        <scheme val="minor"/>
      </rPr>
      <t xml:space="preserve"> 12   </t>
    </r>
    <r>
      <rPr>
        <sz val="11"/>
        <rFont val="等线"/>
        <family val="3"/>
        <charset val="134"/>
        <scheme val="minor"/>
      </rPr>
      <t>月</t>
    </r>
    <r>
      <rPr>
        <u/>
        <sz val="11"/>
        <rFont val="等线"/>
        <family val="3"/>
        <charset val="134"/>
        <scheme val="minor"/>
      </rPr>
      <t xml:space="preserve">  31  </t>
    </r>
    <r>
      <rPr>
        <sz val="11"/>
        <rFont val="等线"/>
        <family val="3"/>
        <charset val="134"/>
        <scheme val="minor"/>
      </rPr>
      <t>日(遇市场价格变动经双方协商同意后可调整)。</t>
    </r>
    <phoneticPr fontId="1" type="noConversion"/>
  </si>
  <si>
    <r>
      <rPr>
        <b/>
        <sz val="16"/>
        <color rgb="FF000000"/>
        <rFont val="宋体"/>
        <family val="3"/>
        <charset val="134"/>
      </rPr>
      <t xml:space="preserve">价格执行协议    </t>
    </r>
    <r>
      <rPr>
        <sz val="11"/>
        <color rgb="FF000000"/>
        <rFont val="宋体"/>
        <family val="3"/>
        <charset val="134"/>
      </rPr>
      <t xml:space="preserve">    </t>
    </r>
    <r>
      <rPr>
        <sz val="11"/>
        <color rgb="FF000000"/>
        <rFont val="Arial"/>
        <family val="2"/>
      </rPr>
      <t xml:space="preserve">     2023065-A</t>
    </r>
  </si>
  <si>
    <t>甲方：湖南光华荣昌汽车部件有限公司</t>
  </si>
  <si>
    <t>乙方：吉林省方舟电子科技有限公司</t>
  </si>
  <si>
    <t xml:space="preserve">   甲乙双方在保持互惠互利的基础上，为保持长久的合作关系，双方携手共同占领大市场，特签定价格协
议如下：</t>
  </si>
  <si>
    <t>乙方供货价格：  (含运费，以未税价格为准)</t>
  </si>
  <si>
    <t>QAD代码</t>
  </si>
  <si>
    <t>零部件名称</t>
  </si>
  <si>
    <t>规格</t>
  </si>
  <si>
    <t>未税单价</t>
  </si>
  <si>
    <r>
      <t>202</t>
    </r>
    <r>
      <rPr>
        <sz val="10"/>
        <rFont val="宋体"/>
        <family val="3"/>
        <charset val="134"/>
      </rPr>
      <t>4</t>
    </r>
    <r>
      <rPr>
        <sz val="10"/>
        <rFont val="宋体"/>
        <family val="3"/>
        <charset val="134"/>
      </rPr>
      <t>年</t>
    </r>
    <phoneticPr fontId="15" type="noConversion"/>
  </si>
  <si>
    <t>2025年</t>
    <phoneticPr fontId="15" type="noConversion"/>
  </si>
  <si>
    <t>BEC0000060</t>
  </si>
  <si>
    <t>P203SBR</t>
  </si>
  <si>
    <t>按封样</t>
  </si>
  <si>
    <t>BEC0000054</t>
  </si>
  <si>
    <t>P203靠背加热垫总成</t>
  </si>
  <si>
    <t>BEC0000055</t>
  </si>
  <si>
    <t>P203座垫加热垫总成</t>
  </si>
  <si>
    <t>BEC0000057</t>
  </si>
  <si>
    <t>P203TCU(加热垫控制器)</t>
  </si>
  <si>
    <t>BEC0000062</t>
  </si>
  <si>
    <t>P203两侧SBR</t>
  </si>
  <si>
    <t>BEC0000063</t>
  </si>
  <si>
    <t>P203中间SBR</t>
  </si>
  <si>
    <t>BEC0000001</t>
  </si>
  <si>
    <t>SBR</t>
  </si>
  <si>
    <t>BEC0000004</t>
  </si>
  <si>
    <t>SBR(H32B)</t>
  </si>
  <si>
    <t>按样件</t>
  </si>
  <si>
    <t>SCS0008128</t>
  </si>
  <si>
    <t>P203-2022 SBR</t>
  </si>
  <si>
    <t>SCS0008269</t>
  </si>
  <si>
    <t>C32B靠背加热垫总成</t>
  </si>
  <si>
    <t>SCS0008270</t>
  </si>
  <si>
    <t>C32B座垫加热垫总成</t>
  </si>
  <si>
    <t>SCS0008271</t>
  </si>
  <si>
    <t>C32B加热垫控制盒</t>
  </si>
  <si>
    <t>SCS0012251</t>
  </si>
  <si>
    <t>C40D左侧SBR</t>
  </si>
  <si>
    <t>SCS0012252</t>
  </si>
  <si>
    <t>C40D中间SBR</t>
  </si>
  <si>
    <t>SCS0012253</t>
  </si>
  <si>
    <t>C40D右侧SBR</t>
  </si>
  <si>
    <t>SCS0008370</t>
  </si>
  <si>
    <t>金琥SBR</t>
  </si>
  <si>
    <t>SCS0012207</t>
  </si>
  <si>
    <t>靠背加热垫</t>
  </si>
  <si>
    <t>SCS0012208</t>
  </si>
  <si>
    <t>坐垫加热垫</t>
  </si>
  <si>
    <t>二、 发票开具：乙方必须开具国家规定税率的增值税专用发票。</t>
  </si>
  <si>
    <t>四、 结算账期及方式：入库结算，发票挂账后的下个月的第一日起60天返款，承兑结算。</t>
  </si>
  <si>
    <t>五、 双方合作中出现质量、技术、物料等问题按相应的合同(协议)办理。</t>
  </si>
  <si>
    <t>六、 此协议一式四份，经双方代表签字后即生效，同时具备法律效力。</t>
  </si>
  <si>
    <t>七、供应商接到此通知后两日内确认回传，否则视为默认。</t>
  </si>
  <si>
    <t xml:space="preserve">甲方代表签字：                               乙方代表签字：  </t>
  </si>
  <si>
    <t xml:space="preserve">
时       间 ：                               时       间：  </t>
  </si>
  <si>
    <t>湖南</t>
    <phoneticPr fontId="1" type="noConversion"/>
  </si>
  <si>
    <t>三、 价格执行从供货起至2025年12月31日。</t>
    <phoneticPr fontId="1" type="noConversion"/>
  </si>
  <si>
    <t>90天承兑结算</t>
    <phoneticPr fontId="1" type="noConversion"/>
  </si>
  <si>
    <t>付款方式</t>
    <phoneticPr fontId="1" type="noConversion"/>
  </si>
  <si>
    <t>90天承兑结算</t>
    <phoneticPr fontId="1" type="noConversion"/>
  </si>
  <si>
    <t>90天承兑结算</t>
    <phoneticPr fontId="1" type="noConversion"/>
  </si>
  <si>
    <t>90天承兑结算</t>
    <phoneticPr fontId="1" type="noConversion"/>
  </si>
  <si>
    <t>90天承兑结算</t>
    <phoneticPr fontId="1" type="noConversion"/>
  </si>
  <si>
    <t>90天承兑结算</t>
    <phoneticPr fontId="1" type="noConversion"/>
  </si>
  <si>
    <t>90天承兑结算</t>
    <phoneticPr fontId="1" type="noConversion"/>
  </si>
  <si>
    <t>90天承兑结算</t>
    <phoneticPr fontId="1" type="noConversion"/>
  </si>
  <si>
    <t>工厂</t>
    <phoneticPr fontId="1" type="noConversion"/>
  </si>
  <si>
    <t>付款方式</t>
    <phoneticPr fontId="1" type="noConversion"/>
  </si>
  <si>
    <t>BEC0010161</t>
  </si>
  <si>
    <t>通风加热线束</t>
  </si>
  <si>
    <t>BEC0010190</t>
  </si>
  <si>
    <t>安全带插锁线延长线</t>
  </si>
  <si>
    <t>BEC0010115</t>
  </si>
  <si>
    <t>单通风线束总成</t>
  </si>
  <si>
    <t>BEC0010108</t>
  </si>
  <si>
    <t>T5通风加热集成线束总成</t>
  </si>
  <si>
    <t>BEC0010008</t>
  </si>
  <si>
    <t>加热通风系统线束总成</t>
  </si>
  <si>
    <t>BEC0010014</t>
  </si>
  <si>
    <t>BEC0010162</t>
  </si>
  <si>
    <t>单加热线束福田EST</t>
  </si>
  <si>
    <t>BEC0010205</t>
  </si>
  <si>
    <t>单加热线束   H20</t>
  </si>
  <si>
    <t>BEC0010211</t>
  </si>
  <si>
    <t>BEC0010200</t>
  </si>
  <si>
    <t>通风加热+SBR线束</t>
  </si>
  <si>
    <t>BEC0010291</t>
  </si>
  <si>
    <t>安全带扣与接插件连接线束</t>
  </si>
  <si>
    <t>件</t>
    <phoneticPr fontId="1" type="noConversion"/>
  </si>
  <si>
    <t>河北</t>
    <phoneticPr fontId="1" type="noConversion"/>
  </si>
  <si>
    <t>乙方：华夏电子</t>
    <phoneticPr fontId="1" type="noConversion"/>
  </si>
  <si>
    <t>甲方：</t>
    <phoneticPr fontId="1" type="noConversion"/>
  </si>
  <si>
    <t>乙方：徐州派特</t>
    <phoneticPr fontId="1" type="noConversion"/>
  </si>
  <si>
    <t>乙方：航凌</t>
    <phoneticPr fontId="1" type="noConversion"/>
  </si>
  <si>
    <t>BEC00010277</t>
    <phoneticPr fontId="1" type="noConversion"/>
  </si>
  <si>
    <t>加热线束总成</t>
    <phoneticPr fontId="1" type="noConversion"/>
  </si>
  <si>
    <t>BEC00010268</t>
    <phoneticPr fontId="1" type="noConversion"/>
  </si>
  <si>
    <t>解放J6P经典版项目单通风线束总成</t>
    <phoneticPr fontId="1" type="noConversion"/>
  </si>
  <si>
    <t>件</t>
    <phoneticPr fontId="1" type="noConversion"/>
  </si>
  <si>
    <t>1</t>
    <phoneticPr fontId="1" type="noConversion"/>
  </si>
  <si>
    <t>2</t>
    <phoneticPr fontId="1" type="noConversion"/>
  </si>
  <si>
    <t>6</t>
  </si>
  <si>
    <t>3</t>
  </si>
  <si>
    <t>4</t>
  </si>
  <si>
    <t>5</t>
  </si>
  <si>
    <t>7</t>
  </si>
  <si>
    <t>8</t>
  </si>
  <si>
    <t>9</t>
  </si>
  <si>
    <t>10</t>
  </si>
  <si>
    <t>11</t>
  </si>
  <si>
    <t>1</t>
    <phoneticPr fontId="1" type="noConversion"/>
  </si>
  <si>
    <t>2</t>
    <phoneticPr fontId="1" type="noConversion"/>
  </si>
  <si>
    <t>BEC0010278</t>
  </si>
  <si>
    <t>标配加热通风系统线束总成</t>
  </si>
  <si>
    <t>BEC0010279</t>
  </si>
  <si>
    <t>副驾安全带扣与SBR延长线束总成</t>
  </si>
  <si>
    <t>河北</t>
    <phoneticPr fontId="1" type="noConversion"/>
  </si>
  <si>
    <t>长春</t>
    <phoneticPr fontId="1" type="noConversion"/>
  </si>
  <si>
    <t>12</t>
  </si>
  <si>
    <t>13</t>
  </si>
  <si>
    <t>14</t>
  </si>
  <si>
    <t>15</t>
  </si>
  <si>
    <t>BEC0010222</t>
    <phoneticPr fontId="1" type="noConversion"/>
  </si>
  <si>
    <t>通风加热线束总成</t>
  </si>
  <si>
    <t>通风加热线束总成</t>
    <phoneticPr fontId="1" type="noConversion"/>
  </si>
  <si>
    <t>BEC0010108</t>
    <phoneticPr fontId="1" type="noConversion"/>
  </si>
  <si>
    <t>通风加热集成线束总成</t>
    <phoneticPr fontId="1" type="noConversion"/>
  </si>
  <si>
    <t>16</t>
  </si>
  <si>
    <t>BEC0010280</t>
    <phoneticPr fontId="1" type="noConversion"/>
  </si>
  <si>
    <t>BEC0010277</t>
    <phoneticPr fontId="1" type="noConversion"/>
  </si>
  <si>
    <t>BEC0010268</t>
    <phoneticPr fontId="1" type="noConversion"/>
  </si>
  <si>
    <t>加热线束总成</t>
    <phoneticPr fontId="1" type="noConversion"/>
  </si>
  <si>
    <t>长春</t>
    <phoneticPr fontId="1" type="noConversion"/>
  </si>
  <si>
    <t>派特</t>
    <phoneticPr fontId="1" type="noConversion"/>
  </si>
  <si>
    <t>5月结清</t>
    <phoneticPr fontId="1" type="noConversion"/>
  </si>
  <si>
    <t>付清后可以配合集采</t>
    <phoneticPr fontId="1" type="noConversion"/>
  </si>
  <si>
    <t>BEC0010088</t>
  </si>
  <si>
    <t>BEC0010089</t>
  </si>
  <si>
    <t>单通风线束</t>
  </si>
  <si>
    <t>BEC0010331</t>
  </si>
  <si>
    <t>件</t>
    <phoneticPr fontId="1" type="noConversion"/>
  </si>
  <si>
    <t>西安</t>
    <phoneticPr fontId="1" type="noConversion"/>
  </si>
  <si>
    <t>SLT0012345</t>
  </si>
  <si>
    <t>航凌</t>
    <phoneticPr fontId="1" type="noConversion"/>
  </si>
  <si>
    <t>正常结算</t>
    <phoneticPr fontId="1" type="noConversion"/>
  </si>
  <si>
    <t>集采策略</t>
    <phoneticPr fontId="1" type="noConversion"/>
  </si>
  <si>
    <t>供应商回复</t>
    <phoneticPr fontId="1" type="noConversion"/>
  </si>
  <si>
    <t>同意集采，按约定付款</t>
    <phoneticPr fontId="1" type="noConversion"/>
  </si>
  <si>
    <t>付款计划到4月结清</t>
    <phoneticPr fontId="1" type="noConversion"/>
  </si>
  <si>
    <t>同意集采，前提逾期货款需结清</t>
    <phoneticPr fontId="1" type="noConversion"/>
  </si>
  <si>
    <t>同意集采，前提逾期货款按照约定支付完</t>
    <phoneticPr fontId="1" type="noConversion"/>
  </si>
  <si>
    <t>同意集采，前提逾期货款需结清</t>
    <phoneticPr fontId="1" type="noConversion"/>
  </si>
  <si>
    <t>4月结清</t>
    <phoneticPr fontId="1" type="noConversion"/>
  </si>
  <si>
    <t>同意集采，前提逾期货款需结清</t>
    <phoneticPr fontId="1" type="noConversion"/>
  </si>
  <si>
    <t>同意集采</t>
    <phoneticPr fontId="1" type="noConversion"/>
  </si>
  <si>
    <t>同意集采</t>
    <phoneticPr fontId="1" type="noConversion"/>
  </si>
  <si>
    <t>集采前要支付货款</t>
    <phoneticPr fontId="1" type="noConversion"/>
  </si>
  <si>
    <t>信征</t>
    <phoneticPr fontId="1" type="noConversion"/>
  </si>
  <si>
    <t>湖南</t>
    <phoneticPr fontId="1" type="noConversion"/>
  </si>
  <si>
    <t>逾期已经结清，已恢复正常账期</t>
    <phoneticPr fontId="1" type="noConversion"/>
  </si>
  <si>
    <t>分3个月支付。</t>
    <phoneticPr fontId="1" type="noConversion"/>
  </si>
  <si>
    <t>气袋先签订西安-天顺</t>
    <phoneticPr fontId="1" type="noConversion"/>
  </si>
  <si>
    <t>无问题</t>
    <phoneticPr fontId="1" type="noConversion"/>
  </si>
  <si>
    <t>预计5月7号支付。</t>
    <phoneticPr fontId="1" type="noConversion"/>
  </si>
  <si>
    <t>H4 2.2</t>
    <phoneticPr fontId="1" type="noConversion"/>
  </si>
  <si>
    <t>预计5月7号支付,2个月开发。</t>
    <phoneticPr fontId="1" type="noConversion"/>
  </si>
  <si>
    <t>截止25年3月底逾期款</t>
    <phoneticPr fontId="1" type="noConversion"/>
  </si>
  <si>
    <t>集采规划：由安路普统一采购通风加热物料，1.美好-河北逾期款已支付；西安工厂逾期款，分3个月支付；
2.欧特克-西安工厂4月结清逾期款；
3.派特-河北工厂5月7号前结清逾期款；
4.华夏电子-河北工厂按计划每月付款；华夏电子H20物料开发B点河北航凌，2个月开发完成；华夏电子本次不在集采内。
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</si>
</sst>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 * #,##0.00_ ;_ * \-#,##0.00_ ;_ * &quot;-&quot;??_ ;_ @_ "/>
    <numFmt numFmtId="176" formatCode="0.0000_);[Red]\(0.0000\)"/>
    <numFmt numFmtId="177" formatCode="0.00_);[Red]\(0.00\)"/>
    <numFmt numFmtId="178" formatCode="#,###,###,##0.00###"/>
    <numFmt numFmtId="179" formatCode="0_ "/>
    <numFmt numFmtId="180" formatCode="0_);[Red]\(0\)"/>
    <numFmt numFmtId="181" formatCode="#,##0.00_ "/>
  </numFmts>
  <fonts count="32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楷体"/>
      <family val="3"/>
      <charset val="134"/>
    </font>
    <font>
      <sz val="12"/>
      <name val="楷体"/>
      <family val="3"/>
      <charset val="134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1"/>
      <name val="等线"/>
      <family val="3"/>
      <charset val="134"/>
      <scheme val="minor"/>
    </font>
    <font>
      <u/>
      <sz val="11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1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2"/>
      <color indexed="8"/>
      <name val="楷体"/>
      <family val="3"/>
      <charset val="134"/>
    </font>
    <font>
      <sz val="10"/>
      <name val="宋体"/>
      <family val="3"/>
      <charset val="134"/>
    </font>
    <font>
      <sz val="10.5"/>
      <color theme="1"/>
      <name val="等线"/>
      <family val="3"/>
      <charset val="134"/>
      <scheme val="minor"/>
    </font>
    <font>
      <b/>
      <sz val="16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Arial"/>
      <family val="2"/>
    </font>
    <font>
      <sz val="10"/>
      <color rgb="FF000000"/>
      <name val="宋体"/>
      <family val="3"/>
      <charset val="134"/>
    </font>
    <font>
      <sz val="10"/>
      <color theme="1"/>
      <name val="微软雅黑"/>
      <family val="2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Arial"/>
      <family val="2"/>
    </font>
    <font>
      <sz val="11"/>
      <color rgb="FFFF0000"/>
      <name val="等线"/>
      <family val="3"/>
      <charset val="134"/>
      <scheme val="minor"/>
    </font>
    <font>
      <b/>
      <sz val="12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0" fontId="6" fillId="0" borderId="0" applyProtection="0">
      <alignment vertical="center"/>
    </xf>
    <xf numFmtId="0" fontId="5" fillId="0" borderId="0">
      <alignment vertical="center"/>
    </xf>
    <xf numFmtId="0" fontId="3" fillId="0" borderId="0"/>
    <xf numFmtId="0" fontId="6" fillId="0" borderId="0">
      <alignment vertical="center"/>
    </xf>
    <xf numFmtId="0" fontId="7" fillId="0" borderId="0">
      <alignment vertical="center"/>
    </xf>
    <xf numFmtId="43" fontId="5" fillId="0" borderId="0" applyFont="0" applyFill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>
      <alignment vertical="center"/>
    </xf>
    <xf numFmtId="0" fontId="0" fillId="0" borderId="1" xfId="0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1" fillId="2" borderId="0" xfId="1" applyFont="1" applyFill="1" applyBorder="1" applyAlignment="1">
      <alignment horizontal="center" vertical="center"/>
    </xf>
    <xf numFmtId="0" fontId="11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left" vertic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Border="1" applyAlignment="1">
      <alignment horizontal="left" vertical="center" shrinkToFit="1"/>
    </xf>
    <xf numFmtId="0" fontId="17" fillId="2" borderId="1" xfId="1" applyFont="1" applyFill="1" applyBorder="1" applyAlignment="1">
      <alignment vertical="center" wrapText="1"/>
    </xf>
    <xf numFmtId="49" fontId="13" fillId="2" borderId="1" xfId="1" applyNumberFormat="1" applyFont="1" applyFill="1" applyBorder="1" applyAlignment="1">
      <alignment vertical="center" wrapText="1"/>
    </xf>
    <xf numFmtId="0" fontId="13" fillId="2" borderId="1" xfId="1" applyFont="1" applyFill="1" applyBorder="1" applyAlignment="1">
      <alignment vertical="center" wrapText="1"/>
    </xf>
    <xf numFmtId="176" fontId="13" fillId="0" borderId="1" xfId="2" applyNumberFormat="1" applyFont="1" applyFill="1" applyBorder="1" applyAlignment="1">
      <alignment horizontal="center" vertical="center" wrapText="1"/>
    </xf>
    <xf numFmtId="177" fontId="8" fillId="2" borderId="3" xfId="1" applyNumberFormat="1" applyFont="1" applyFill="1" applyBorder="1" applyAlignment="1">
      <alignment horizontal="center" vertical="center" shrinkToFit="1"/>
    </xf>
    <xf numFmtId="177" fontId="13" fillId="0" borderId="1" xfId="2" applyNumberFormat="1" applyFont="1" applyBorder="1" applyAlignment="1">
      <alignment horizontal="center" vertical="center" wrapText="1"/>
    </xf>
    <xf numFmtId="177" fontId="13" fillId="0" borderId="1" xfId="3" applyNumberFormat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/>
    </xf>
    <xf numFmtId="0" fontId="13" fillId="0" borderId="1" xfId="1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7" fontId="13" fillId="2" borderId="1" xfId="1" applyNumberFormat="1" applyFont="1" applyFill="1" applyBorder="1" applyAlignment="1">
      <alignment horizontal="center" vertical="center" shrinkToFit="1"/>
    </xf>
    <xf numFmtId="179" fontId="18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177" fontId="3" fillId="3" borderId="1" xfId="0" applyNumberFormat="1" applyFont="1" applyFill="1" applyBorder="1" applyAlignment="1">
      <alignment horizontal="center" vertical="center"/>
    </xf>
    <xf numFmtId="179" fontId="18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79" fontId="18" fillId="2" borderId="1" xfId="0" applyNumberFormat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3" applyFont="1" applyFill="1" applyBorder="1" applyAlignment="1">
      <alignment horizontal="center" vertical="center"/>
    </xf>
    <xf numFmtId="179" fontId="18" fillId="0" borderId="1" xfId="1" applyNumberFormat="1" applyFont="1" applyBorder="1" applyAlignment="1">
      <alignment horizontal="center" vertical="center" wrapText="1"/>
    </xf>
    <xf numFmtId="0" fontId="3" fillId="0" borderId="1" xfId="3" applyFont="1" applyBorder="1" applyAlignment="1">
      <alignment horizontal="left" vertical="center"/>
    </xf>
    <xf numFmtId="0" fontId="3" fillId="0" borderId="1" xfId="3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0" fontId="11" fillId="0" borderId="0" xfId="1" applyFont="1" applyFill="1" applyBorder="1" applyAlignment="1">
      <alignment vertical="center"/>
    </xf>
    <xf numFmtId="0" fontId="11" fillId="0" borderId="0" xfId="1" applyFont="1" applyFill="1" applyAlignment="1">
      <alignment vertical="center"/>
    </xf>
    <xf numFmtId="0" fontId="13" fillId="0" borderId="0" xfId="1" applyFont="1" applyFill="1" applyBorder="1" applyAlignment="1">
      <alignment vertical="center"/>
    </xf>
    <xf numFmtId="177" fontId="13" fillId="0" borderId="0" xfId="1" applyNumberFormat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3" fillId="0" borderId="0" xfId="0" applyFont="1" applyFill="1">
      <alignment vertical="center"/>
    </xf>
    <xf numFmtId="49" fontId="16" fillId="0" borderId="0" xfId="0" applyNumberFormat="1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/>
    </xf>
    <xf numFmtId="0" fontId="17" fillId="0" borderId="0" xfId="1" applyFont="1" applyFill="1" applyAlignment="1">
      <alignment vertical="center"/>
    </xf>
    <xf numFmtId="177" fontId="17" fillId="0" borderId="0" xfId="1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176" fontId="13" fillId="0" borderId="0" xfId="1" applyNumberFormat="1" applyFont="1" applyFill="1" applyBorder="1" applyAlignment="1">
      <alignment vertical="center"/>
    </xf>
    <xf numFmtId="0" fontId="9" fillId="0" borderId="0" xfId="1" applyFont="1" applyFill="1" applyBorder="1" applyAlignment="1">
      <alignment vertical="center" shrinkToFit="1"/>
    </xf>
    <xf numFmtId="176" fontId="17" fillId="0" borderId="0" xfId="1" applyNumberFormat="1" applyFont="1" applyFill="1" applyAlignment="1">
      <alignment vertical="center"/>
    </xf>
    <xf numFmtId="0" fontId="11" fillId="0" borderId="0" xfId="1" applyFont="1" applyFill="1" applyAlignment="1">
      <alignment vertical="center" shrinkToFit="1"/>
    </xf>
    <xf numFmtId="0" fontId="13" fillId="0" borderId="0" xfId="0" applyFont="1" applyFill="1" applyBorder="1" applyAlignment="1">
      <alignment vertical="center"/>
    </xf>
    <xf numFmtId="0" fontId="17" fillId="0" borderId="0" xfId="0" applyFont="1" applyFill="1" applyAlignment="1">
      <alignment vertical="center" wrapText="1"/>
    </xf>
    <xf numFmtId="0" fontId="11" fillId="2" borderId="0" xfId="1" applyFont="1" applyFill="1" applyAlignment="1">
      <alignment horizontal="center" vertical="center" wrapText="1"/>
    </xf>
    <xf numFmtId="0" fontId="19" fillId="2" borderId="0" xfId="1" applyFont="1" applyFill="1" applyAlignment="1">
      <alignment horizontal="center" vertical="center"/>
    </xf>
    <xf numFmtId="177" fontId="11" fillId="2" borderId="0" xfId="1" applyNumberFormat="1" applyFont="1" applyFill="1" applyAlignment="1">
      <alignment horizontal="center" vertical="center"/>
    </xf>
    <xf numFmtId="176" fontId="11" fillId="2" borderId="0" xfId="1" applyNumberFormat="1" applyFont="1" applyFill="1" applyAlignment="1">
      <alignment horizontal="center" vertical="center"/>
    </xf>
    <xf numFmtId="0" fontId="11" fillId="2" borderId="0" xfId="1" applyFont="1" applyFill="1" applyAlignment="1">
      <alignment horizontal="center" vertical="center" shrinkToFit="1"/>
    </xf>
    <xf numFmtId="49" fontId="12" fillId="2" borderId="0" xfId="1" applyNumberFormat="1" applyFont="1" applyFill="1" applyAlignment="1">
      <alignment horizontal="center" vertical="center"/>
    </xf>
    <xf numFmtId="2" fontId="20" fillId="4" borderId="1" xfId="0" applyNumberFormat="1" applyFont="1" applyFill="1" applyBorder="1" applyAlignment="1">
      <alignment horizontal="center" vertical="center" wrapText="1"/>
    </xf>
    <xf numFmtId="178" fontId="3" fillId="2" borderId="1" xfId="0" applyNumberFormat="1" applyFont="1" applyFill="1" applyBorder="1" applyAlignment="1">
      <alignment horizontal="center" vertical="center"/>
    </xf>
    <xf numFmtId="177" fontId="13" fillId="2" borderId="1" xfId="3" applyNumberFormat="1" applyFont="1" applyFill="1" applyBorder="1" applyAlignment="1">
      <alignment horizontal="center" vertical="center" wrapText="1"/>
    </xf>
    <xf numFmtId="176" fontId="13" fillId="2" borderId="1" xfId="2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179" fontId="18" fillId="2" borderId="1" xfId="1" applyNumberFormat="1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left" vertical="center"/>
    </xf>
    <xf numFmtId="179" fontId="18" fillId="0" borderId="1" xfId="1" applyNumberFormat="1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49" fontId="0" fillId="0" borderId="0" xfId="0" applyNumberFormat="1" applyFill="1" applyBorder="1" applyAlignment="1">
      <alignment horizontal="left" vertical="top" wrapText="1"/>
    </xf>
    <xf numFmtId="49" fontId="25" fillId="0" borderId="4" xfId="0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1" fontId="25" fillId="0" borderId="4" xfId="0" applyNumberFormat="1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left" vertical="center" wrapText="1"/>
    </xf>
    <xf numFmtId="2" fontId="25" fillId="0" borderId="4" xfId="0" applyNumberFormat="1" applyFont="1" applyFill="1" applyBorder="1" applyAlignment="1">
      <alignment horizontal="center" vertical="center" wrapText="1"/>
    </xf>
    <xf numFmtId="49" fontId="25" fillId="0" borderId="4" xfId="0" applyNumberFormat="1" applyFont="1" applyFill="1" applyBorder="1" applyAlignment="1">
      <alignment horizontal="left" vertical="top" wrapText="1"/>
    </xf>
    <xf numFmtId="0" fontId="20" fillId="0" borderId="4" xfId="0" quotePrefix="1" applyFont="1" applyFill="1" applyBorder="1" applyAlignment="1">
      <alignment horizontal="center" vertical="center" wrapText="1"/>
    </xf>
    <xf numFmtId="0" fontId="20" fillId="0" borderId="4" xfId="0" quotePrefix="1" applyFont="1" applyFill="1" applyBorder="1" applyAlignment="1">
      <alignment horizontal="left" vertical="center" wrapText="1"/>
    </xf>
    <xf numFmtId="2" fontId="25" fillId="0" borderId="7" xfId="0" applyNumberFormat="1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2" fontId="25" fillId="0" borderId="1" xfId="0" applyNumberFormat="1" applyFont="1" applyFill="1" applyBorder="1" applyAlignment="1">
      <alignment horizontal="center" vertical="center" wrapText="1"/>
    </xf>
    <xf numFmtId="2" fontId="25" fillId="0" borderId="8" xfId="0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2" fontId="25" fillId="0" borderId="5" xfId="0" applyNumberFormat="1" applyFont="1" applyFill="1" applyBorder="1" applyAlignment="1">
      <alignment horizontal="center" vertical="center" wrapText="1"/>
    </xf>
    <xf numFmtId="1" fontId="25" fillId="2" borderId="4" xfId="0" applyNumberFormat="1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center" vertical="center" wrapText="1"/>
    </xf>
    <xf numFmtId="2" fontId="25" fillId="2" borderId="1" xfId="0" applyNumberFormat="1" applyFont="1" applyFill="1" applyBorder="1" applyAlignment="1">
      <alignment horizontal="center" vertical="center" wrapText="1"/>
    </xf>
    <xf numFmtId="2" fontId="25" fillId="2" borderId="8" xfId="0" applyNumberFormat="1" applyFont="1" applyFill="1" applyBorder="1" applyAlignment="1">
      <alignment horizontal="center" vertical="center" wrapText="1"/>
    </xf>
    <xf numFmtId="2" fontId="25" fillId="2" borderId="4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left" vertical="top" wrapText="1"/>
    </xf>
    <xf numFmtId="49" fontId="25" fillId="0" borderId="6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 wrapText="1"/>
    </xf>
    <xf numFmtId="0" fontId="20" fillId="4" borderId="10" xfId="0" applyFont="1" applyFill="1" applyBorder="1" applyAlignment="1">
      <alignment horizontal="center" vertical="center" wrapText="1"/>
    </xf>
    <xf numFmtId="49" fontId="25" fillId="0" borderId="7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2" fontId="25" fillId="0" borderId="12" xfId="0" applyNumberFormat="1" applyFont="1" applyFill="1" applyBorder="1" applyAlignment="1">
      <alignment horizontal="center" vertical="center" wrapText="1"/>
    </xf>
    <xf numFmtId="49" fontId="25" fillId="0" borderId="7" xfId="0" applyNumberFormat="1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center" vertical="center" wrapText="1"/>
    </xf>
    <xf numFmtId="49" fontId="25" fillId="0" borderId="1" xfId="0" applyNumberFormat="1" applyFont="1" applyFill="1" applyBorder="1" applyAlignment="1">
      <alignment horizontal="left" vertical="top" wrapText="1"/>
    </xf>
    <xf numFmtId="0" fontId="0" fillId="0" borderId="0" xfId="0" applyFill="1" applyBorder="1">
      <alignment vertical="center"/>
    </xf>
    <xf numFmtId="180" fontId="8" fillId="2" borderId="1" xfId="1" applyNumberFormat="1" applyFont="1" applyFill="1" applyBorder="1" applyAlignment="1">
      <alignment horizontal="center" vertical="center" wrapText="1"/>
    </xf>
    <xf numFmtId="180" fontId="27" fillId="2" borderId="1" xfId="0" applyNumberFormat="1" applyFont="1" applyFill="1" applyBorder="1" applyAlignment="1">
      <alignment horizontal="center" vertical="center"/>
    </xf>
    <xf numFmtId="180" fontId="26" fillId="2" borderId="1" xfId="0" applyNumberFormat="1" applyFont="1" applyFill="1" applyBorder="1" applyAlignment="1">
      <alignment horizontal="center" vertical="center"/>
    </xf>
    <xf numFmtId="0" fontId="27" fillId="2" borderId="1" xfId="0" applyNumberFormat="1" applyFont="1" applyFill="1" applyBorder="1" applyAlignment="1">
      <alignment horizontal="center" vertical="center"/>
    </xf>
    <xf numFmtId="0" fontId="26" fillId="2" borderId="1" xfId="0" applyNumberFormat="1" applyFont="1" applyFill="1" applyBorder="1" applyAlignment="1">
      <alignment horizontal="center" vertical="center"/>
    </xf>
    <xf numFmtId="49" fontId="26" fillId="2" borderId="1" xfId="0" applyNumberFormat="1" applyFont="1" applyFill="1" applyBorder="1" applyAlignment="1">
      <alignment horizontal="center" vertical="center"/>
    </xf>
    <xf numFmtId="49" fontId="25" fillId="0" borderId="5" xfId="0" applyNumberFormat="1" applyFont="1" applyFill="1" applyBorder="1" applyAlignment="1">
      <alignment horizontal="center" vertical="center" wrapText="1"/>
    </xf>
    <xf numFmtId="179" fontId="28" fillId="0" borderId="13" xfId="0" applyNumberFormat="1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181" fontId="29" fillId="0" borderId="14" xfId="7" applyNumberFormat="1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15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 wrapText="1"/>
    </xf>
    <xf numFmtId="49" fontId="25" fillId="0" borderId="0" xfId="0" applyNumberFormat="1" applyFont="1" applyFill="1" applyBorder="1" applyAlignment="1">
      <alignment horizontal="left" vertical="top" wrapText="1"/>
    </xf>
    <xf numFmtId="0" fontId="20" fillId="0" borderId="0" xfId="0" applyFont="1" applyFill="1" applyBorder="1" applyAlignment="1">
      <alignment horizontal="left" vertical="center" wrapText="1" indent="2"/>
    </xf>
    <xf numFmtId="0" fontId="20" fillId="0" borderId="0" xfId="0" applyFont="1" applyFill="1" applyBorder="1" applyAlignment="1">
      <alignment horizontal="left" vertical="top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49" fontId="25" fillId="0" borderId="4" xfId="0" applyNumberFormat="1" applyFont="1" applyFill="1" applyBorder="1" applyAlignment="1">
      <alignment horizontal="center" vertical="center" wrapText="1"/>
    </xf>
    <xf numFmtId="49" fontId="25" fillId="0" borderId="0" xfId="0" applyNumberFormat="1" applyFont="1" applyFill="1" applyBorder="1" applyAlignment="1">
      <alignment horizontal="left" vertical="center" wrapText="1"/>
    </xf>
    <xf numFmtId="49" fontId="20" fillId="0" borderId="0" xfId="0" applyNumberFormat="1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vertical="center" wrapText="1"/>
    </xf>
    <xf numFmtId="0" fontId="13" fillId="0" borderId="0" xfId="1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vertical="center"/>
    </xf>
    <xf numFmtId="0" fontId="10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13" fillId="2" borderId="0" xfId="1" applyFont="1" applyFill="1" applyAlignment="1">
      <alignment horizontal="left" vertical="center"/>
    </xf>
    <xf numFmtId="0" fontId="13" fillId="2" borderId="0" xfId="1" applyFont="1" applyFill="1" applyAlignment="1">
      <alignment horizontal="left" vertical="center" wrapText="1"/>
    </xf>
    <xf numFmtId="0" fontId="13" fillId="2" borderId="0" xfId="1" applyFont="1" applyFill="1" applyBorder="1" applyAlignment="1">
      <alignment horizontal="left" vertical="center" shrinkToFit="1"/>
    </xf>
    <xf numFmtId="176" fontId="13" fillId="0" borderId="1" xfId="2" applyNumberFormat="1" applyFont="1" applyBorder="1" applyAlignment="1">
      <alignment horizontal="center" vertical="center" wrapText="1"/>
    </xf>
    <xf numFmtId="0" fontId="13" fillId="0" borderId="1" xfId="3" applyFont="1" applyFill="1" applyBorder="1" applyAlignment="1">
      <alignment horizontal="center" vertical="center" wrapText="1"/>
    </xf>
    <xf numFmtId="177" fontId="13" fillId="2" borderId="1" xfId="1" applyNumberFormat="1" applyFont="1" applyFill="1" applyBorder="1" applyAlignment="1">
      <alignment horizontal="center" vertical="center" shrinkToFit="1"/>
    </xf>
    <xf numFmtId="176" fontId="13" fillId="0" borderId="1" xfId="2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0" xfId="0" applyAlignment="1">
      <alignment horizontal="left" vertical="center"/>
    </xf>
  </cellXfs>
  <cellStyles count="8">
    <cellStyle name="常规" xfId="0" builtinId="0"/>
    <cellStyle name="常规 2" xfId="1"/>
    <cellStyle name="常规 2 2 6" xfId="2"/>
    <cellStyle name="常规 2 3" xfId="6"/>
    <cellStyle name="常规 3" xfId="3"/>
    <cellStyle name="常规 4" xfId="4"/>
    <cellStyle name="常规 5" xfId="5"/>
    <cellStyle name="千位分隔" xfId="7" builtinId="3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&#38477;&#26412;/&#36890;&#39118;&#21152;&#28909;/&#20215;&#26684;&#21327;&#3575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3">
          <cell r="B3" t="str">
            <v>SHT0011609</v>
          </cell>
          <cell r="C3" t="str">
            <v>气袋腰拖总成</v>
          </cell>
          <cell r="D3" t="str">
            <v>两气袋</v>
          </cell>
          <cell r="E3" t="str">
            <v>个</v>
          </cell>
          <cell r="F3">
            <v>10.84</v>
          </cell>
          <cell r="G3">
            <v>10.84</v>
          </cell>
          <cell r="H3">
            <v>10.84</v>
          </cell>
          <cell r="I3">
            <v>0</v>
          </cell>
          <cell r="J3">
            <v>0</v>
          </cell>
          <cell r="K3">
            <v>0</v>
          </cell>
          <cell r="L3">
            <v>10.84</v>
          </cell>
          <cell r="M3">
            <v>1.4092</v>
          </cell>
          <cell r="N3">
            <v>12.2492</v>
          </cell>
          <cell r="O3" t="str">
            <v>实仓</v>
          </cell>
          <cell r="P3" t="str">
            <v>90天</v>
          </cell>
          <cell r="Q3">
            <v>0</v>
          </cell>
          <cell r="R3" t="str">
            <v>西安</v>
          </cell>
        </row>
        <row r="4">
          <cell r="B4" t="str">
            <v>BPC0000063</v>
          </cell>
          <cell r="C4" t="str">
            <v>王牌靠背气袋腰托总成</v>
          </cell>
          <cell r="D4" t="str">
            <v/>
          </cell>
          <cell r="E4" t="str">
            <v>个</v>
          </cell>
          <cell r="F4">
            <v>0</v>
          </cell>
          <cell r="G4">
            <v>10.75</v>
          </cell>
          <cell r="H4">
            <v>10.75</v>
          </cell>
          <cell r="I4">
            <v>0</v>
          </cell>
          <cell r="J4">
            <v>0</v>
          </cell>
          <cell r="K4">
            <v>0</v>
          </cell>
          <cell r="L4">
            <v>10.75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 t="str">
            <v>未定价</v>
          </cell>
          <cell r="R4" t="str">
            <v>西安</v>
          </cell>
        </row>
        <row r="5">
          <cell r="B5" t="str">
            <v>SHT0014780</v>
          </cell>
          <cell r="C5" t="str">
            <v>腰托气袋总成</v>
          </cell>
          <cell r="D5" t="str">
            <v/>
          </cell>
          <cell r="E5" t="str">
            <v>个</v>
          </cell>
          <cell r="F5">
            <v>0</v>
          </cell>
          <cell r="G5">
            <v>10.84</v>
          </cell>
          <cell r="H5">
            <v>10.84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 t="str">
            <v>未定价</v>
          </cell>
          <cell r="R5" t="str">
            <v>西安</v>
          </cell>
        </row>
        <row r="6">
          <cell r="B6" t="str">
            <v>BEC0010040</v>
          </cell>
          <cell r="C6" t="str">
            <v>靠背风扇(不含罩壳)</v>
          </cell>
          <cell r="D6" t="str">
            <v/>
          </cell>
          <cell r="E6" t="str">
            <v>个</v>
          </cell>
          <cell r="F6">
            <v>0</v>
          </cell>
          <cell r="G6">
            <v>32.57</v>
          </cell>
          <cell r="H6">
            <v>32.57</v>
          </cell>
          <cell r="I6">
            <v>0</v>
          </cell>
          <cell r="J6">
            <v>0</v>
          </cell>
          <cell r="K6">
            <v>0</v>
          </cell>
          <cell r="L6">
            <v>32.57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 t="str">
            <v>未定价</v>
          </cell>
          <cell r="R6" t="str">
            <v>西安</v>
          </cell>
        </row>
        <row r="7">
          <cell r="B7" t="str">
            <v>BEC0010041</v>
          </cell>
          <cell r="C7" t="str">
            <v>坐垫风扇(不含罩壳)</v>
          </cell>
          <cell r="D7" t="str">
            <v/>
          </cell>
          <cell r="E7" t="str">
            <v>个</v>
          </cell>
          <cell r="F7">
            <v>0</v>
          </cell>
          <cell r="G7">
            <v>47.11</v>
          </cell>
          <cell r="H7">
            <v>47.11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 t="str">
            <v>未定价</v>
          </cell>
          <cell r="R7" t="str">
            <v>西安</v>
          </cell>
        </row>
        <row r="8">
          <cell r="B8" t="str">
            <v>BEC0010206</v>
          </cell>
          <cell r="C8" t="str">
            <v>副驾驶SBR总成</v>
          </cell>
          <cell r="D8" t="str">
            <v/>
          </cell>
          <cell r="E8" t="str">
            <v>个</v>
          </cell>
          <cell r="F8">
            <v>0</v>
          </cell>
          <cell r="G8" t="str">
            <v xml:space="preserve"> </v>
          </cell>
          <cell r="H8" t="str">
            <v xml:space="preserve"> 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 t="str">
            <v>未定价</v>
          </cell>
          <cell r="R8" t="str">
            <v>西安</v>
          </cell>
        </row>
        <row r="9">
          <cell r="B9" t="str">
            <v>BEC0010207</v>
          </cell>
          <cell r="C9" t="str">
            <v>副驾驶SBR延长线</v>
          </cell>
          <cell r="D9" t="str">
            <v/>
          </cell>
          <cell r="E9" t="str">
            <v>个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 t="str">
            <v>未定价</v>
          </cell>
          <cell r="R9" t="str">
            <v>西安</v>
          </cell>
        </row>
        <row r="10">
          <cell r="B10" t="str">
            <v>BEC0010208</v>
          </cell>
          <cell r="C10" t="str">
            <v>主驾驶SBR线束延长线</v>
          </cell>
          <cell r="D10" t="str">
            <v/>
          </cell>
          <cell r="E10" t="str">
            <v>个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 t="str">
            <v>未定价</v>
          </cell>
          <cell r="R10" t="str">
            <v>西安</v>
          </cell>
        </row>
        <row r="11">
          <cell r="B11" t="str">
            <v>SLT0011274</v>
          </cell>
          <cell r="C11" t="str">
            <v>气腰托总成</v>
          </cell>
          <cell r="D11">
            <v>0</v>
          </cell>
          <cell r="E11" t="str">
            <v>件</v>
          </cell>
          <cell r="F11">
            <v>8.5299999999999994</v>
          </cell>
          <cell r="G11">
            <v>8.5299999999999994</v>
          </cell>
          <cell r="H11">
            <v>8.5299999999999994</v>
          </cell>
          <cell r="I11">
            <v>0</v>
          </cell>
          <cell r="J11">
            <v>0</v>
          </cell>
          <cell r="K11">
            <v>0</v>
          </cell>
          <cell r="L11">
            <v>8.5299999999999994</v>
          </cell>
          <cell r="M11">
            <v>1.1088999999999984</v>
          </cell>
          <cell r="N11">
            <v>9.6388999999999978</v>
          </cell>
          <cell r="O11" t="str">
            <v>入库结算</v>
          </cell>
          <cell r="P11" t="str">
            <v>60天</v>
          </cell>
          <cell r="Q11">
            <v>0</v>
          </cell>
          <cell r="R11" t="str">
            <v>湖南</v>
          </cell>
        </row>
        <row r="12">
          <cell r="B12" t="str">
            <v>SLT0011313</v>
          </cell>
          <cell r="C12" t="str">
            <v>侧翼气袋支撑总成</v>
          </cell>
          <cell r="D12">
            <v>0</v>
          </cell>
          <cell r="E12" t="str">
            <v>件</v>
          </cell>
          <cell r="F12">
            <v>12.38</v>
          </cell>
          <cell r="G12">
            <v>12.38</v>
          </cell>
          <cell r="H12">
            <v>12.38</v>
          </cell>
          <cell r="I12">
            <v>0</v>
          </cell>
          <cell r="J12">
            <v>0</v>
          </cell>
          <cell r="K12">
            <v>0</v>
          </cell>
          <cell r="L12">
            <v>12.38</v>
          </cell>
          <cell r="M12">
            <v>1.6093999999999991</v>
          </cell>
          <cell r="N12">
            <v>13.9894</v>
          </cell>
          <cell r="O12" t="str">
            <v>入库结算</v>
          </cell>
          <cell r="P12" t="str">
            <v>60天</v>
          </cell>
          <cell r="Q12">
            <v>0</v>
          </cell>
          <cell r="R12" t="str">
            <v>湖南</v>
          </cell>
        </row>
        <row r="13">
          <cell r="B13" t="str">
            <v>BEC0010184</v>
          </cell>
          <cell r="C13" t="str">
            <v>靠背加热垫总成</v>
          </cell>
          <cell r="D13" t="str">
            <v>H42.2</v>
          </cell>
          <cell r="E13" t="str">
            <v>EA</v>
          </cell>
          <cell r="F13">
            <v>32.06</v>
          </cell>
          <cell r="G13">
            <v>31.29</v>
          </cell>
          <cell r="H13">
            <v>25</v>
          </cell>
          <cell r="I13">
            <v>0</v>
          </cell>
          <cell r="J13">
            <v>0</v>
          </cell>
          <cell r="K13">
            <v>0</v>
          </cell>
          <cell r="L13">
            <v>31.29</v>
          </cell>
          <cell r="M13">
            <v>4.0677000000000003</v>
          </cell>
          <cell r="N13">
            <v>35.357699999999994</v>
          </cell>
          <cell r="O13" t="str">
            <v>电汇或承兑汇票</v>
          </cell>
          <cell r="P13" t="str">
            <v>入库结算，90天账期</v>
          </cell>
          <cell r="Q13">
            <v>0</v>
          </cell>
          <cell r="R13" t="str">
            <v>长春</v>
          </cell>
        </row>
        <row r="14">
          <cell r="B14" t="str">
            <v>BEC0010221</v>
          </cell>
          <cell r="C14" t="str">
            <v>坐垫加热垫总成</v>
          </cell>
          <cell r="D14" t="str">
            <v>H42.2</v>
          </cell>
          <cell r="E14" t="str">
            <v>EA</v>
          </cell>
          <cell r="F14">
            <v>45.15</v>
          </cell>
          <cell r="G14">
            <v>43.79</v>
          </cell>
          <cell r="H14">
            <v>33.5</v>
          </cell>
          <cell r="I14">
            <v>0</v>
          </cell>
          <cell r="J14">
            <v>0</v>
          </cell>
          <cell r="K14">
            <v>0</v>
          </cell>
          <cell r="L14">
            <v>43.79</v>
          </cell>
          <cell r="M14">
            <v>5.6927000000000003</v>
          </cell>
          <cell r="N14">
            <v>49.482699999999994</v>
          </cell>
          <cell r="O14">
            <v>0</v>
          </cell>
          <cell r="P14">
            <v>0</v>
          </cell>
          <cell r="Q14">
            <v>0</v>
          </cell>
          <cell r="R14" t="str">
            <v>长春</v>
          </cell>
        </row>
        <row r="15">
          <cell r="B15" t="str">
            <v>SHT0015613</v>
          </cell>
          <cell r="C15" t="str">
            <v>两气袋腰托总成</v>
          </cell>
          <cell r="D15">
            <v>0</v>
          </cell>
          <cell r="E15" t="str">
            <v>EA</v>
          </cell>
          <cell r="F15">
            <v>11.34</v>
          </cell>
          <cell r="G15">
            <v>11.34</v>
          </cell>
          <cell r="H15">
            <v>11.34</v>
          </cell>
          <cell r="I15">
            <v>0</v>
          </cell>
          <cell r="J15">
            <v>0</v>
          </cell>
          <cell r="K15">
            <v>0</v>
          </cell>
          <cell r="L15">
            <v>11.34</v>
          </cell>
          <cell r="M15">
            <v>1.4742</v>
          </cell>
          <cell r="N15">
            <v>12.814199999999998</v>
          </cell>
          <cell r="O15">
            <v>0</v>
          </cell>
          <cell r="P15">
            <v>0</v>
          </cell>
          <cell r="Q15">
            <v>0</v>
          </cell>
          <cell r="R15" t="str">
            <v>长春</v>
          </cell>
        </row>
        <row r="16">
          <cell r="B16" t="str">
            <v>SHT0011609</v>
          </cell>
          <cell r="C16" t="str">
            <v>气袋腰拖总成</v>
          </cell>
          <cell r="D16">
            <v>0</v>
          </cell>
          <cell r="E16" t="str">
            <v>EA</v>
          </cell>
          <cell r="F16">
            <v>11.44</v>
          </cell>
          <cell r="G16">
            <v>11.44</v>
          </cell>
          <cell r="H16">
            <v>10.84</v>
          </cell>
          <cell r="I16">
            <v>0</v>
          </cell>
          <cell r="J16">
            <v>0</v>
          </cell>
          <cell r="K16">
            <v>0</v>
          </cell>
          <cell r="L16">
            <v>11.44</v>
          </cell>
          <cell r="M16">
            <v>1.4872000000000001</v>
          </cell>
          <cell r="N16">
            <v>12.927199999999997</v>
          </cell>
          <cell r="O16">
            <v>0</v>
          </cell>
          <cell r="P16">
            <v>0</v>
          </cell>
          <cell r="Q16">
            <v>0</v>
          </cell>
          <cell r="R16" t="str">
            <v>长春</v>
          </cell>
        </row>
        <row r="17">
          <cell r="B17" t="str">
            <v>BEC0010040</v>
          </cell>
          <cell r="C17" t="str">
            <v>靠背风扇总成 (不含罩壳)</v>
          </cell>
          <cell r="D17">
            <v>0</v>
          </cell>
          <cell r="E17" t="str">
            <v>EA</v>
          </cell>
          <cell r="F17">
            <v>32.97</v>
          </cell>
          <cell r="G17">
            <v>32.97</v>
          </cell>
          <cell r="H17">
            <v>32.57</v>
          </cell>
          <cell r="I17">
            <v>0</v>
          </cell>
          <cell r="J17">
            <v>0</v>
          </cell>
          <cell r="K17">
            <v>0</v>
          </cell>
          <cell r="L17">
            <v>32.97</v>
          </cell>
          <cell r="M17">
            <v>4.2861000000000002</v>
          </cell>
          <cell r="N17">
            <v>37.256099999999996</v>
          </cell>
          <cell r="O17">
            <v>0</v>
          </cell>
          <cell r="P17">
            <v>0</v>
          </cell>
          <cell r="Q17">
            <v>0</v>
          </cell>
          <cell r="R17" t="str">
            <v>长春</v>
          </cell>
        </row>
        <row r="18">
          <cell r="B18" t="str">
            <v>BEC0010159</v>
          </cell>
          <cell r="C18" t="str">
            <v>坐垫风扇总成</v>
          </cell>
          <cell r="D18">
            <v>0</v>
          </cell>
          <cell r="E18" t="str">
            <v>EA</v>
          </cell>
          <cell r="F18">
            <v>32.97</v>
          </cell>
          <cell r="G18">
            <v>32.97</v>
          </cell>
          <cell r="H18">
            <v>32.57</v>
          </cell>
          <cell r="I18">
            <v>0</v>
          </cell>
          <cell r="J18">
            <v>0</v>
          </cell>
          <cell r="K18">
            <v>0</v>
          </cell>
          <cell r="L18">
            <v>32.97</v>
          </cell>
          <cell r="M18">
            <v>4.2861000000000002</v>
          </cell>
          <cell r="N18">
            <v>37.256099999999996</v>
          </cell>
          <cell r="O18">
            <v>0</v>
          </cell>
          <cell r="P18">
            <v>0</v>
          </cell>
          <cell r="Q18">
            <v>0</v>
          </cell>
          <cell r="R18" t="str">
            <v>长春</v>
          </cell>
        </row>
        <row r="19">
          <cell r="B19" t="str">
            <v>BEC0010041</v>
          </cell>
          <cell r="C19" t="str">
            <v>坐垫风扇总成（不含罩壳）</v>
          </cell>
          <cell r="D19">
            <v>0</v>
          </cell>
          <cell r="E19" t="str">
            <v>EA</v>
          </cell>
          <cell r="F19">
            <v>47.61</v>
          </cell>
          <cell r="G19">
            <v>47.61</v>
          </cell>
          <cell r="H19">
            <v>47.11</v>
          </cell>
          <cell r="I19">
            <v>0</v>
          </cell>
          <cell r="J19">
            <v>0</v>
          </cell>
          <cell r="K19">
            <v>0</v>
          </cell>
          <cell r="L19">
            <v>47.61</v>
          </cell>
          <cell r="M19">
            <v>6.1893000000000002</v>
          </cell>
          <cell r="N19">
            <v>53.799299999999995</v>
          </cell>
          <cell r="O19">
            <v>0</v>
          </cell>
          <cell r="P19">
            <v>0</v>
          </cell>
          <cell r="Q19">
            <v>0</v>
          </cell>
          <cell r="R19" t="str">
            <v>长春</v>
          </cell>
        </row>
        <row r="20">
          <cell r="B20" t="str">
            <v>BEC0010212</v>
          </cell>
          <cell r="C20" t="str">
            <v>K1副驾座椅SBR</v>
          </cell>
          <cell r="D20">
            <v>0</v>
          </cell>
          <cell r="E20" t="str">
            <v>件</v>
          </cell>
          <cell r="F20">
            <v>15.54</v>
          </cell>
          <cell r="G20">
            <v>15.54</v>
          </cell>
          <cell r="H20">
            <v>14.762999999999998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 t="str">
            <v>山东</v>
          </cell>
        </row>
        <row r="21">
          <cell r="B21" t="str">
            <v>SLT0011274</v>
          </cell>
          <cell r="C21" t="str">
            <v>气袋腰托总成</v>
          </cell>
          <cell r="D21">
            <v>0</v>
          </cell>
          <cell r="E21" t="str">
            <v>EA</v>
          </cell>
          <cell r="F21">
            <v>8.5299999999999994</v>
          </cell>
          <cell r="G21">
            <v>8.5299999999999994</v>
          </cell>
          <cell r="H21">
            <v>8.5299999999999994</v>
          </cell>
          <cell r="I21" t="str">
            <v>/</v>
          </cell>
          <cell r="J21" t="str">
            <v>/</v>
          </cell>
          <cell r="K21" t="str">
            <v>/</v>
          </cell>
          <cell r="L21">
            <v>8.5299999999999994</v>
          </cell>
          <cell r="M21">
            <v>1.1089</v>
          </cell>
          <cell r="N21">
            <v>9.6388999999999996</v>
          </cell>
          <cell r="O21">
            <v>0</v>
          </cell>
          <cell r="P21">
            <v>0</v>
          </cell>
          <cell r="Q21">
            <v>0</v>
          </cell>
          <cell r="R21" t="str">
            <v>河北</v>
          </cell>
        </row>
        <row r="22">
          <cell r="B22" t="str">
            <v>SLT0011313</v>
          </cell>
          <cell r="C22" t="str">
            <v>侧翼气袋支撑总成</v>
          </cell>
          <cell r="D22">
            <v>0</v>
          </cell>
          <cell r="E22" t="str">
            <v>EA</v>
          </cell>
          <cell r="F22">
            <v>12.38</v>
          </cell>
          <cell r="G22">
            <v>12.38</v>
          </cell>
          <cell r="H22">
            <v>12.38</v>
          </cell>
          <cell r="I22" t="str">
            <v>/</v>
          </cell>
          <cell r="J22" t="str">
            <v>/</v>
          </cell>
          <cell r="K22" t="str">
            <v>/</v>
          </cell>
          <cell r="L22">
            <v>12.38</v>
          </cell>
          <cell r="M22">
            <v>1.6094000000000002</v>
          </cell>
          <cell r="N22">
            <v>13.989400000000002</v>
          </cell>
          <cell r="O22">
            <v>0</v>
          </cell>
          <cell r="P22">
            <v>0</v>
          </cell>
          <cell r="Q22">
            <v>0</v>
          </cell>
          <cell r="R22" t="str">
            <v>河北</v>
          </cell>
        </row>
        <row r="23">
          <cell r="B23" t="str">
            <v>BPC0000063</v>
          </cell>
          <cell r="C23" t="str">
            <v>驾驶员靠背腰托总成</v>
          </cell>
          <cell r="D23">
            <v>0</v>
          </cell>
          <cell r="E23" t="str">
            <v>EA</v>
          </cell>
          <cell r="F23">
            <v>11.09</v>
          </cell>
          <cell r="G23">
            <v>10.75</v>
          </cell>
          <cell r="H23">
            <v>10.75</v>
          </cell>
          <cell r="I23" t="str">
            <v>/</v>
          </cell>
          <cell r="J23" t="str">
            <v>/</v>
          </cell>
          <cell r="K23" t="str">
            <v>/</v>
          </cell>
          <cell r="L23">
            <v>10.75</v>
          </cell>
          <cell r="M23">
            <v>1.3975</v>
          </cell>
          <cell r="N23">
            <v>12.147500000000001</v>
          </cell>
          <cell r="O23">
            <v>0</v>
          </cell>
          <cell r="P23">
            <v>0</v>
          </cell>
          <cell r="Q23">
            <v>0</v>
          </cell>
          <cell r="R23" t="str">
            <v>河北</v>
          </cell>
        </row>
        <row r="24">
          <cell r="B24" t="str">
            <v>SHT0012218</v>
          </cell>
          <cell r="C24" t="str">
            <v>主驾驶靠背四气袋腰托总成</v>
          </cell>
          <cell r="D24">
            <v>0</v>
          </cell>
          <cell r="E24" t="str">
            <v>EA</v>
          </cell>
          <cell r="F24">
            <v>17.489999999999998</v>
          </cell>
          <cell r="G24">
            <v>16.96</v>
          </cell>
          <cell r="H24">
            <v>16.96</v>
          </cell>
          <cell r="I24" t="str">
            <v>/</v>
          </cell>
          <cell r="J24" t="str">
            <v>/</v>
          </cell>
          <cell r="K24" t="str">
            <v>/</v>
          </cell>
          <cell r="L24">
            <v>16.96</v>
          </cell>
          <cell r="M24">
            <v>2.2048000000000001</v>
          </cell>
          <cell r="N24">
            <v>19.1648</v>
          </cell>
          <cell r="O24">
            <v>0</v>
          </cell>
          <cell r="P24">
            <v>0</v>
          </cell>
          <cell r="Q24">
            <v>0</v>
          </cell>
          <cell r="R24" t="str">
            <v>河北</v>
          </cell>
        </row>
        <row r="25">
          <cell r="B25" t="str">
            <v>BEC0010184</v>
          </cell>
          <cell r="C25" t="str">
            <v>靠背加热垫总成</v>
          </cell>
          <cell r="D25" t="str">
            <v>H42.2</v>
          </cell>
          <cell r="E25" t="str">
            <v>EA</v>
          </cell>
          <cell r="F25">
            <v>32.26</v>
          </cell>
          <cell r="G25">
            <v>31.29</v>
          </cell>
          <cell r="H25">
            <v>25</v>
          </cell>
          <cell r="I25" t="str">
            <v>/</v>
          </cell>
          <cell r="J25" t="str">
            <v>/</v>
          </cell>
          <cell r="K25" t="str">
            <v>/</v>
          </cell>
          <cell r="L25">
            <v>31.29</v>
          </cell>
          <cell r="M25">
            <v>4.0677000000000003</v>
          </cell>
          <cell r="N25">
            <v>35.357700000000001</v>
          </cell>
          <cell r="O25">
            <v>0</v>
          </cell>
          <cell r="P25">
            <v>0</v>
          </cell>
          <cell r="Q25">
            <v>0</v>
          </cell>
          <cell r="R25" t="str">
            <v>河北</v>
          </cell>
        </row>
        <row r="26">
          <cell r="B26" t="str">
            <v>BEC0010221</v>
          </cell>
          <cell r="C26" t="str">
            <v>坐垫加热垫总成</v>
          </cell>
          <cell r="D26" t="str">
            <v>H42.2</v>
          </cell>
          <cell r="E26" t="str">
            <v>EA</v>
          </cell>
          <cell r="F26">
            <v>45.15</v>
          </cell>
          <cell r="G26">
            <v>43.79</v>
          </cell>
          <cell r="H26">
            <v>33.5</v>
          </cell>
          <cell r="I26" t="str">
            <v>/</v>
          </cell>
          <cell r="J26" t="str">
            <v>/</v>
          </cell>
          <cell r="K26" t="str">
            <v>/</v>
          </cell>
          <cell r="L26">
            <v>43.79</v>
          </cell>
          <cell r="M26">
            <v>5.6927000000000003</v>
          </cell>
          <cell r="N26">
            <v>49.482700000000001</v>
          </cell>
          <cell r="O26">
            <v>0</v>
          </cell>
          <cell r="P26">
            <v>0</v>
          </cell>
          <cell r="Q26">
            <v>0</v>
          </cell>
          <cell r="R26" t="str">
            <v>河北</v>
          </cell>
        </row>
        <row r="27">
          <cell r="B27" t="str">
            <v>SHT0011331</v>
          </cell>
          <cell r="C27" t="str">
            <v>主驾驶靠背两气袋腰托总成</v>
          </cell>
          <cell r="D27">
            <v>0</v>
          </cell>
          <cell r="E27" t="str">
            <v>EA</v>
          </cell>
          <cell r="F27">
            <v>11.09</v>
          </cell>
          <cell r="G27">
            <v>10.75</v>
          </cell>
          <cell r="H27">
            <v>10.75</v>
          </cell>
          <cell r="I27" t="str">
            <v>/</v>
          </cell>
          <cell r="J27" t="str">
            <v>/</v>
          </cell>
          <cell r="K27" t="str">
            <v>/</v>
          </cell>
          <cell r="L27">
            <v>10.75</v>
          </cell>
          <cell r="M27">
            <v>1.3975</v>
          </cell>
          <cell r="N27">
            <v>12.147500000000001</v>
          </cell>
          <cell r="O27">
            <v>0</v>
          </cell>
          <cell r="P27">
            <v>0</v>
          </cell>
          <cell r="Q27">
            <v>0</v>
          </cell>
          <cell r="R27" t="str">
            <v>河北</v>
          </cell>
        </row>
        <row r="28">
          <cell r="B28" t="str">
            <v>SHT0011788</v>
          </cell>
          <cell r="C28" t="str">
            <v>主驾驶靠背四气袋腰托总成</v>
          </cell>
          <cell r="D28">
            <v>0</v>
          </cell>
          <cell r="E28" t="str">
            <v>EA</v>
          </cell>
          <cell r="F28">
            <v>18.2</v>
          </cell>
          <cell r="G28">
            <v>17.649999999999999</v>
          </cell>
          <cell r="H28">
            <v>17.649999999999999</v>
          </cell>
          <cell r="I28" t="str">
            <v>/</v>
          </cell>
          <cell r="J28" t="str">
            <v>/</v>
          </cell>
          <cell r="K28" t="str">
            <v>/</v>
          </cell>
          <cell r="L28">
            <v>17.649999999999999</v>
          </cell>
          <cell r="M28">
            <v>2.2944999999999998</v>
          </cell>
          <cell r="N28">
            <v>19.944499999999998</v>
          </cell>
          <cell r="O28">
            <v>0</v>
          </cell>
          <cell r="P28">
            <v>0</v>
          </cell>
          <cell r="Q28">
            <v>0</v>
          </cell>
          <cell r="R28" t="str">
            <v>河北</v>
          </cell>
        </row>
        <row r="29">
          <cell r="B29" t="str">
            <v>SHT0011779</v>
          </cell>
          <cell r="C29" t="str">
            <v>副驾驶靠背两气袋腰托总成</v>
          </cell>
          <cell r="D29">
            <v>0</v>
          </cell>
          <cell r="E29" t="str">
            <v>EA</v>
          </cell>
          <cell r="F29">
            <v>11.09</v>
          </cell>
          <cell r="G29">
            <v>10.75</v>
          </cell>
          <cell r="H29">
            <v>10.75</v>
          </cell>
          <cell r="I29" t="str">
            <v>/</v>
          </cell>
          <cell r="J29" t="str">
            <v>/</v>
          </cell>
          <cell r="K29" t="str">
            <v>/</v>
          </cell>
          <cell r="L29">
            <v>10.75</v>
          </cell>
          <cell r="M29">
            <v>1.3975</v>
          </cell>
          <cell r="N29">
            <v>12.147500000000001</v>
          </cell>
          <cell r="O29">
            <v>0</v>
          </cell>
          <cell r="P29">
            <v>0</v>
          </cell>
          <cell r="Q29">
            <v>0</v>
          </cell>
          <cell r="R29" t="str">
            <v>河北</v>
          </cell>
        </row>
        <row r="30">
          <cell r="B30" t="str">
            <v>BPC0010243</v>
          </cell>
          <cell r="C30" t="str">
            <v>气袋要脱总成</v>
          </cell>
          <cell r="D30">
            <v>0</v>
          </cell>
          <cell r="E30" t="str">
            <v>EA</v>
          </cell>
          <cell r="F30">
            <v>13.84</v>
          </cell>
          <cell r="G30">
            <v>13.42</v>
          </cell>
          <cell r="H30">
            <v>13.42</v>
          </cell>
          <cell r="I30" t="str">
            <v>/</v>
          </cell>
          <cell r="J30" t="str">
            <v>/</v>
          </cell>
          <cell r="K30" t="str">
            <v>/</v>
          </cell>
          <cell r="L30">
            <v>13.42</v>
          </cell>
          <cell r="M30">
            <v>1.7446000000000002</v>
          </cell>
          <cell r="N30">
            <v>15.1646</v>
          </cell>
          <cell r="O30">
            <v>0</v>
          </cell>
          <cell r="P30">
            <v>0</v>
          </cell>
          <cell r="Q30">
            <v>0</v>
          </cell>
          <cell r="R30" t="str">
            <v>河北</v>
          </cell>
        </row>
        <row r="31">
          <cell r="B31" t="str">
            <v>BEC0010160</v>
          </cell>
          <cell r="C31" t="str">
            <v>坐垫加热垫总成</v>
          </cell>
          <cell r="D31" t="str">
            <v>H42.2</v>
          </cell>
          <cell r="E31" t="str">
            <v>EA</v>
          </cell>
          <cell r="F31">
            <v>37.25</v>
          </cell>
          <cell r="G31">
            <v>36.130000000000003</v>
          </cell>
          <cell r="H31">
            <v>33.5</v>
          </cell>
          <cell r="I31" t="str">
            <v>/</v>
          </cell>
          <cell r="J31" t="str">
            <v>/</v>
          </cell>
          <cell r="K31" t="str">
            <v>/</v>
          </cell>
          <cell r="L31">
            <v>36.130000000000003</v>
          </cell>
          <cell r="M31">
            <v>4.6969000000000003</v>
          </cell>
          <cell r="N31">
            <v>40.826900000000002</v>
          </cell>
          <cell r="O31">
            <v>0</v>
          </cell>
          <cell r="P31">
            <v>0</v>
          </cell>
          <cell r="Q31">
            <v>0</v>
          </cell>
          <cell r="R31" t="str">
            <v>河北</v>
          </cell>
        </row>
        <row r="32">
          <cell r="B32" t="str">
            <v>SHT0012464</v>
          </cell>
          <cell r="C32" t="str">
            <v>两气袋腰托总成（汕德卡)</v>
          </cell>
          <cell r="D32" t="str">
            <v>H42.2</v>
          </cell>
          <cell r="E32" t="str">
            <v>EA</v>
          </cell>
          <cell r="F32">
            <v>11.09</v>
          </cell>
          <cell r="G32">
            <v>10.75</v>
          </cell>
          <cell r="H32">
            <v>10.75</v>
          </cell>
          <cell r="I32" t="str">
            <v>/</v>
          </cell>
          <cell r="J32" t="str">
            <v>/</v>
          </cell>
          <cell r="K32" t="str">
            <v>/</v>
          </cell>
          <cell r="L32">
            <v>10.75</v>
          </cell>
          <cell r="M32">
            <v>1.3975</v>
          </cell>
          <cell r="N32">
            <v>12.147500000000001</v>
          </cell>
          <cell r="O32">
            <v>0</v>
          </cell>
          <cell r="P32">
            <v>0</v>
          </cell>
          <cell r="Q32">
            <v>0</v>
          </cell>
          <cell r="R32" t="str">
            <v>河北</v>
          </cell>
        </row>
        <row r="33">
          <cell r="B33" t="str">
            <v>SHT0013265</v>
          </cell>
          <cell r="C33" t="str">
            <v>四气袋 腰托总成</v>
          </cell>
          <cell r="D33">
            <v>0</v>
          </cell>
          <cell r="E33" t="str">
            <v>EA</v>
          </cell>
          <cell r="F33">
            <v>17.489999999999998</v>
          </cell>
          <cell r="G33">
            <v>16.96</v>
          </cell>
          <cell r="H33">
            <v>16.96</v>
          </cell>
          <cell r="I33" t="str">
            <v>/</v>
          </cell>
          <cell r="J33" t="str">
            <v>/</v>
          </cell>
          <cell r="K33" t="str">
            <v>/</v>
          </cell>
          <cell r="L33">
            <v>16.96</v>
          </cell>
          <cell r="M33">
            <v>2.2048000000000001</v>
          </cell>
          <cell r="N33">
            <v>19.1648</v>
          </cell>
          <cell r="O33">
            <v>0</v>
          </cell>
          <cell r="P33">
            <v>0</v>
          </cell>
          <cell r="Q33">
            <v>0</v>
          </cell>
          <cell r="R33" t="str">
            <v>河北</v>
          </cell>
        </row>
        <row r="34">
          <cell r="B34" t="str">
            <v>SLT0010873</v>
          </cell>
          <cell r="C34" t="str">
            <v>靠背加热垫总成</v>
          </cell>
          <cell r="D34">
            <v>0</v>
          </cell>
          <cell r="E34" t="str">
            <v>EA</v>
          </cell>
          <cell r="F34">
            <v>0</v>
          </cell>
          <cell r="G34">
            <v>18.12</v>
          </cell>
          <cell r="H34">
            <v>17.5764</v>
          </cell>
          <cell r="I34" t="str">
            <v>/</v>
          </cell>
          <cell r="J34" t="str">
            <v>/</v>
          </cell>
          <cell r="K34" t="str">
            <v>/</v>
          </cell>
          <cell r="L34">
            <v>18.12</v>
          </cell>
          <cell r="M34">
            <v>2.3556000000000004</v>
          </cell>
          <cell r="N34">
            <v>20.4756</v>
          </cell>
          <cell r="O34" t="str">
            <v>B点开发</v>
          </cell>
          <cell r="P34">
            <v>0</v>
          </cell>
          <cell r="Q34">
            <v>0</v>
          </cell>
          <cell r="R34" t="str">
            <v>河北</v>
          </cell>
        </row>
        <row r="35">
          <cell r="B35" t="str">
            <v>SLT0011529</v>
          </cell>
          <cell r="C35" t="str">
            <v>基础款24V座垫加热垫总成</v>
          </cell>
          <cell r="D35">
            <v>0</v>
          </cell>
          <cell r="E35" t="str">
            <v>EA</v>
          </cell>
          <cell r="F35">
            <v>0</v>
          </cell>
          <cell r="G35">
            <v>20.77</v>
          </cell>
          <cell r="H35">
            <v>20.146899999999999</v>
          </cell>
          <cell r="I35" t="str">
            <v>/</v>
          </cell>
          <cell r="J35" t="str">
            <v>/</v>
          </cell>
          <cell r="K35" t="str">
            <v>/</v>
          </cell>
          <cell r="L35">
            <v>20.77</v>
          </cell>
          <cell r="M35">
            <v>2.7000999999999999</v>
          </cell>
          <cell r="N35">
            <v>23.470099999999999</v>
          </cell>
          <cell r="O35" t="str">
            <v>B点开发</v>
          </cell>
          <cell r="P35">
            <v>0</v>
          </cell>
          <cell r="Q35">
            <v>0</v>
          </cell>
          <cell r="R35" t="str">
            <v>河北</v>
          </cell>
        </row>
        <row r="36">
          <cell r="B36" t="str">
            <v>SHT0010956</v>
          </cell>
          <cell r="C36" t="str">
            <v>转接风道</v>
          </cell>
          <cell r="D36">
            <v>0</v>
          </cell>
          <cell r="E36" t="str">
            <v>EA</v>
          </cell>
          <cell r="F36">
            <v>0</v>
          </cell>
          <cell r="G36">
            <v>5.95</v>
          </cell>
          <cell r="H36">
            <v>5.95</v>
          </cell>
          <cell r="I36" t="str">
            <v>/</v>
          </cell>
          <cell r="J36" t="str">
            <v>/</v>
          </cell>
          <cell r="K36" t="str">
            <v>/</v>
          </cell>
          <cell r="L36">
            <v>5.95</v>
          </cell>
          <cell r="M36">
            <v>0.77350000000000008</v>
          </cell>
          <cell r="N36">
            <v>6.7235000000000005</v>
          </cell>
          <cell r="O36" t="str">
            <v>B点开发</v>
          </cell>
          <cell r="P36">
            <v>0</v>
          </cell>
          <cell r="Q36">
            <v>0</v>
          </cell>
          <cell r="R36" t="str">
            <v>河北</v>
          </cell>
        </row>
        <row r="37">
          <cell r="B37" t="str">
            <v>SHT0010958</v>
          </cell>
          <cell r="C37" t="str">
            <v>风扇</v>
          </cell>
          <cell r="D37">
            <v>0</v>
          </cell>
          <cell r="E37" t="str">
            <v>EA</v>
          </cell>
          <cell r="F37">
            <v>0</v>
          </cell>
          <cell r="G37">
            <v>50.35</v>
          </cell>
          <cell r="H37">
            <v>50.35</v>
          </cell>
          <cell r="I37" t="str">
            <v>/</v>
          </cell>
          <cell r="J37" t="str">
            <v>/</v>
          </cell>
          <cell r="K37" t="str">
            <v>/</v>
          </cell>
          <cell r="L37">
            <v>50.35</v>
          </cell>
          <cell r="M37">
            <v>6.5455000000000005</v>
          </cell>
          <cell r="N37">
            <v>56.895499999999998</v>
          </cell>
          <cell r="O37" t="str">
            <v>B点开发</v>
          </cell>
          <cell r="P37">
            <v>0</v>
          </cell>
          <cell r="Q37">
            <v>0</v>
          </cell>
          <cell r="R37" t="str">
            <v>河北</v>
          </cell>
        </row>
        <row r="38">
          <cell r="B38" t="str">
            <v>SLT0010937</v>
          </cell>
          <cell r="C38" t="str">
            <v>坐垫通风袋体</v>
          </cell>
          <cell r="D38">
            <v>0</v>
          </cell>
          <cell r="E38" t="str">
            <v>EA</v>
          </cell>
          <cell r="F38">
            <v>0</v>
          </cell>
          <cell r="G38">
            <v>14.9</v>
          </cell>
          <cell r="H38">
            <v>14.9</v>
          </cell>
          <cell r="I38" t="str">
            <v>/</v>
          </cell>
          <cell r="J38" t="str">
            <v>/</v>
          </cell>
          <cell r="K38" t="str">
            <v>/</v>
          </cell>
          <cell r="L38">
            <v>14.9</v>
          </cell>
          <cell r="M38">
            <v>1.9370000000000001</v>
          </cell>
          <cell r="N38">
            <v>16.837</v>
          </cell>
          <cell r="O38" t="str">
            <v>B点开发</v>
          </cell>
          <cell r="P38">
            <v>0</v>
          </cell>
          <cell r="Q38">
            <v>0</v>
          </cell>
          <cell r="R38" t="str">
            <v>河北</v>
          </cell>
        </row>
        <row r="39">
          <cell r="B39" t="str">
            <v>SLT0011273</v>
          </cell>
          <cell r="C39" t="str">
            <v>靠背通风袋体</v>
          </cell>
          <cell r="D39">
            <v>0</v>
          </cell>
          <cell r="E39" t="str">
            <v>EA</v>
          </cell>
          <cell r="F39">
            <v>0</v>
          </cell>
          <cell r="G39">
            <v>14.9</v>
          </cell>
          <cell r="H39">
            <v>14.9</v>
          </cell>
          <cell r="I39" t="str">
            <v>/</v>
          </cell>
          <cell r="J39" t="str">
            <v>/</v>
          </cell>
          <cell r="K39" t="str">
            <v>/</v>
          </cell>
          <cell r="L39">
            <v>14.9</v>
          </cell>
          <cell r="M39">
            <v>1.9370000000000001</v>
          </cell>
          <cell r="N39">
            <v>16.837</v>
          </cell>
          <cell r="O39" t="str">
            <v>B点开发</v>
          </cell>
          <cell r="P39">
            <v>0</v>
          </cell>
          <cell r="Q39">
            <v>0</v>
          </cell>
          <cell r="R39" t="str">
            <v>河北</v>
          </cell>
        </row>
        <row r="40">
          <cell r="B40" t="str">
            <v>SLT0010992</v>
          </cell>
          <cell r="C40" t="str">
            <v>减震座椅座垫加热垫总成</v>
          </cell>
          <cell r="D40">
            <v>0</v>
          </cell>
          <cell r="E40" t="str">
            <v>EA</v>
          </cell>
          <cell r="F40">
            <v>0</v>
          </cell>
          <cell r="G40">
            <v>20.77</v>
          </cell>
          <cell r="H40">
            <v>20.146899999999999</v>
          </cell>
          <cell r="I40" t="str">
            <v>/</v>
          </cell>
          <cell r="J40" t="str">
            <v>/</v>
          </cell>
          <cell r="K40" t="str">
            <v>/</v>
          </cell>
          <cell r="L40">
            <v>20.77</v>
          </cell>
          <cell r="M40">
            <v>2.7000999999999999</v>
          </cell>
          <cell r="N40">
            <v>23.470099999999999</v>
          </cell>
          <cell r="O40" t="str">
            <v>B点开发</v>
          </cell>
          <cell r="P40">
            <v>0</v>
          </cell>
          <cell r="Q40">
            <v>0</v>
          </cell>
          <cell r="R40" t="str">
            <v>河北</v>
          </cell>
        </row>
        <row r="41">
          <cell r="B41" t="str">
            <v>SLT0011301</v>
          </cell>
          <cell r="C41" t="str">
            <v>24V座垫通风轴流风扇总成</v>
          </cell>
          <cell r="D41">
            <v>0</v>
          </cell>
          <cell r="E41" t="str">
            <v>EA</v>
          </cell>
          <cell r="F41">
            <v>0</v>
          </cell>
          <cell r="G41">
            <v>47.11</v>
          </cell>
          <cell r="H41">
            <v>47.11</v>
          </cell>
          <cell r="I41" t="str">
            <v>/</v>
          </cell>
          <cell r="J41" t="str">
            <v>/</v>
          </cell>
          <cell r="K41" t="str">
            <v>/</v>
          </cell>
          <cell r="L41">
            <v>47.11</v>
          </cell>
          <cell r="M41">
            <v>6.1242999999999999</v>
          </cell>
          <cell r="N41">
            <v>53.234299999999998</v>
          </cell>
          <cell r="O41" t="str">
            <v>B点开发</v>
          </cell>
          <cell r="P41">
            <v>0</v>
          </cell>
          <cell r="Q41">
            <v>0</v>
          </cell>
          <cell r="R41" t="str">
            <v>河北</v>
          </cell>
        </row>
        <row r="42">
          <cell r="B42" t="str">
            <v>SLT0011429</v>
          </cell>
          <cell r="C42" t="str">
            <v>靠背加热垫总成</v>
          </cell>
          <cell r="D42">
            <v>0</v>
          </cell>
          <cell r="E42" t="str">
            <v>EA</v>
          </cell>
          <cell r="F42">
            <v>0</v>
          </cell>
          <cell r="G42">
            <v>18.12</v>
          </cell>
          <cell r="H42">
            <v>17.5764</v>
          </cell>
          <cell r="I42" t="str">
            <v>/</v>
          </cell>
          <cell r="J42" t="str">
            <v>/</v>
          </cell>
          <cell r="K42" t="str">
            <v>/</v>
          </cell>
          <cell r="L42">
            <v>18.12</v>
          </cell>
          <cell r="M42">
            <v>2.3556000000000004</v>
          </cell>
          <cell r="N42">
            <v>20.4756</v>
          </cell>
          <cell r="O42" t="str">
            <v>B点开发</v>
          </cell>
          <cell r="P42">
            <v>0</v>
          </cell>
          <cell r="Q42">
            <v>0</v>
          </cell>
          <cell r="R42" t="str">
            <v>河北</v>
          </cell>
        </row>
        <row r="43">
          <cell r="B43" t="str">
            <v>SLT0011430</v>
          </cell>
          <cell r="C43" t="str">
            <v>12V风扇</v>
          </cell>
          <cell r="D43">
            <v>0</v>
          </cell>
          <cell r="E43" t="str">
            <v>EA</v>
          </cell>
          <cell r="F43">
            <v>0</v>
          </cell>
          <cell r="G43">
            <v>50.35</v>
          </cell>
          <cell r="H43">
            <v>50.35</v>
          </cell>
          <cell r="I43" t="str">
            <v>/</v>
          </cell>
          <cell r="J43" t="str">
            <v>/</v>
          </cell>
          <cell r="K43" t="str">
            <v>/</v>
          </cell>
          <cell r="L43">
            <v>50.35</v>
          </cell>
          <cell r="M43">
            <v>6.5455000000000005</v>
          </cell>
          <cell r="N43">
            <v>56.895499999999998</v>
          </cell>
          <cell r="O43" t="str">
            <v>B点开发</v>
          </cell>
          <cell r="P43">
            <v>0</v>
          </cell>
          <cell r="Q43">
            <v>0</v>
          </cell>
          <cell r="R43" t="str">
            <v>河北</v>
          </cell>
        </row>
        <row r="44">
          <cell r="B44" t="str">
            <v>SLT0011448</v>
          </cell>
          <cell r="C44" t="str">
            <v>12V座垫通风轴流风扇总成</v>
          </cell>
          <cell r="D44">
            <v>0</v>
          </cell>
          <cell r="E44" t="str">
            <v>EA</v>
          </cell>
          <cell r="F44">
            <v>0</v>
          </cell>
          <cell r="G44">
            <v>47.11</v>
          </cell>
          <cell r="H44">
            <v>47.11</v>
          </cell>
          <cell r="I44" t="str">
            <v>/</v>
          </cell>
          <cell r="J44" t="str">
            <v>/</v>
          </cell>
          <cell r="K44" t="str">
            <v>/</v>
          </cell>
          <cell r="L44">
            <v>47.11</v>
          </cell>
          <cell r="M44">
            <v>6.1242999999999999</v>
          </cell>
          <cell r="N44">
            <v>53.234299999999998</v>
          </cell>
          <cell r="O44" t="str">
            <v>B点开发</v>
          </cell>
          <cell r="P44">
            <v>0</v>
          </cell>
          <cell r="Q44">
            <v>0</v>
          </cell>
          <cell r="R44" t="str">
            <v>河北</v>
          </cell>
        </row>
        <row r="45">
          <cell r="B45" t="str">
            <v>SLT0011528</v>
          </cell>
          <cell r="C45" t="str">
            <v>减震座椅12V座垫加热垫总</v>
          </cell>
          <cell r="D45">
            <v>0</v>
          </cell>
          <cell r="E45" t="str">
            <v>EA</v>
          </cell>
          <cell r="F45">
            <v>0</v>
          </cell>
          <cell r="G45">
            <v>20.77</v>
          </cell>
          <cell r="H45">
            <v>20.146899999999999</v>
          </cell>
          <cell r="I45" t="str">
            <v>/</v>
          </cell>
          <cell r="J45" t="str">
            <v>/</v>
          </cell>
          <cell r="K45" t="str">
            <v>/</v>
          </cell>
          <cell r="L45">
            <v>20.77</v>
          </cell>
          <cell r="M45">
            <v>2.7000999999999999</v>
          </cell>
          <cell r="N45">
            <v>23.470099999999999</v>
          </cell>
          <cell r="O45" t="str">
            <v>B点开发</v>
          </cell>
          <cell r="P45">
            <v>0</v>
          </cell>
          <cell r="Q45">
            <v>0</v>
          </cell>
          <cell r="R45" t="str">
            <v>河北</v>
          </cell>
        </row>
        <row r="46">
          <cell r="B46" t="str">
            <v>SLT0011437</v>
          </cell>
          <cell r="C46" t="str">
            <v>基础款12V座垫加热垫总成</v>
          </cell>
          <cell r="D46">
            <v>0</v>
          </cell>
          <cell r="E46" t="str">
            <v>EA</v>
          </cell>
          <cell r="F46">
            <v>0</v>
          </cell>
          <cell r="G46">
            <v>20.77</v>
          </cell>
          <cell r="H46">
            <v>20.146899999999999</v>
          </cell>
          <cell r="I46" t="str">
            <v>/</v>
          </cell>
          <cell r="J46" t="str">
            <v>/</v>
          </cell>
          <cell r="K46" t="str">
            <v>/</v>
          </cell>
          <cell r="L46">
            <v>20.77</v>
          </cell>
          <cell r="M46">
            <v>2.7000999999999999</v>
          </cell>
          <cell r="N46">
            <v>23.470099999999999</v>
          </cell>
          <cell r="O46" t="str">
            <v>B点开发</v>
          </cell>
          <cell r="P46">
            <v>0</v>
          </cell>
          <cell r="Q46">
            <v>0</v>
          </cell>
          <cell r="R46" t="str">
            <v>河北</v>
          </cell>
        </row>
        <row r="47">
          <cell r="B47" t="str">
            <v>SLT0002441</v>
          </cell>
          <cell r="C47" t="str">
            <v>靠背通风袋体</v>
          </cell>
          <cell r="D47">
            <v>0</v>
          </cell>
          <cell r="E47" t="str">
            <v>EA</v>
          </cell>
          <cell r="F47">
            <v>0</v>
          </cell>
          <cell r="G47">
            <v>14.4</v>
          </cell>
          <cell r="H47">
            <v>14.4</v>
          </cell>
          <cell r="I47" t="str">
            <v>/</v>
          </cell>
          <cell r="J47" t="str">
            <v>/</v>
          </cell>
          <cell r="K47" t="str">
            <v>/</v>
          </cell>
          <cell r="L47">
            <v>14.4</v>
          </cell>
          <cell r="M47">
            <v>1.8720000000000001</v>
          </cell>
          <cell r="N47">
            <v>16.272000000000002</v>
          </cell>
          <cell r="O47" t="str">
            <v>B点开发</v>
          </cell>
          <cell r="P47">
            <v>0</v>
          </cell>
          <cell r="Q47">
            <v>0</v>
          </cell>
          <cell r="R47" t="str">
            <v>河北</v>
          </cell>
        </row>
        <row r="48">
          <cell r="B48" t="str">
            <v>SLT0010514</v>
          </cell>
          <cell r="C48" t="str">
            <v>坐垫通风袋体</v>
          </cell>
          <cell r="D48">
            <v>0</v>
          </cell>
          <cell r="E48" t="str">
            <v>EA</v>
          </cell>
          <cell r="F48">
            <v>0</v>
          </cell>
          <cell r="G48">
            <v>15.5</v>
          </cell>
          <cell r="H48">
            <v>15.5</v>
          </cell>
          <cell r="I48" t="str">
            <v>/</v>
          </cell>
          <cell r="J48" t="str">
            <v>/</v>
          </cell>
          <cell r="K48" t="str">
            <v>/</v>
          </cell>
          <cell r="L48">
            <v>15.5</v>
          </cell>
          <cell r="M48">
            <v>2.0150000000000001</v>
          </cell>
          <cell r="N48">
            <v>17.515000000000001</v>
          </cell>
          <cell r="O48" t="str">
            <v>B点开发</v>
          </cell>
          <cell r="P48">
            <v>0</v>
          </cell>
          <cell r="Q48">
            <v>0</v>
          </cell>
          <cell r="R48" t="str">
            <v>河北</v>
          </cell>
        </row>
        <row r="49">
          <cell r="B49" t="str">
            <v>SLT0010517</v>
          </cell>
          <cell r="C49" t="str">
            <v>靠背加热垫总成</v>
          </cell>
          <cell r="D49">
            <v>0</v>
          </cell>
          <cell r="E49" t="str">
            <v>EA</v>
          </cell>
          <cell r="F49">
            <v>0</v>
          </cell>
          <cell r="G49">
            <v>16.579999999999998</v>
          </cell>
          <cell r="H49">
            <v>16.082599999999999</v>
          </cell>
          <cell r="I49" t="str">
            <v>/</v>
          </cell>
          <cell r="J49" t="str">
            <v>/</v>
          </cell>
          <cell r="K49" t="str">
            <v>/</v>
          </cell>
          <cell r="L49">
            <v>16.579999999999998</v>
          </cell>
          <cell r="M49">
            <v>2.1553999999999998</v>
          </cell>
          <cell r="N49">
            <v>18.735399999999998</v>
          </cell>
          <cell r="O49" t="str">
            <v>B点开发</v>
          </cell>
          <cell r="P49">
            <v>0</v>
          </cell>
          <cell r="Q49">
            <v>0</v>
          </cell>
          <cell r="R49" t="str">
            <v>河北</v>
          </cell>
        </row>
        <row r="50">
          <cell r="B50" t="str">
            <v>SLT0010518</v>
          </cell>
          <cell r="C50" t="str">
            <v>坐垫加热垫总成</v>
          </cell>
          <cell r="D50">
            <v>0</v>
          </cell>
          <cell r="E50" t="str">
            <v>EA</v>
          </cell>
          <cell r="F50">
            <v>0</v>
          </cell>
          <cell r="G50">
            <v>18.57</v>
          </cell>
          <cell r="H50">
            <v>18.012899999999998</v>
          </cell>
          <cell r="I50" t="str">
            <v>/</v>
          </cell>
          <cell r="J50" t="str">
            <v>/</v>
          </cell>
          <cell r="K50" t="str">
            <v>/</v>
          </cell>
          <cell r="L50">
            <v>18.57</v>
          </cell>
          <cell r="M50">
            <v>2.4140999999999999</v>
          </cell>
          <cell r="N50">
            <v>20.984100000000002</v>
          </cell>
          <cell r="O50" t="str">
            <v>B点开发</v>
          </cell>
          <cell r="P50">
            <v>0</v>
          </cell>
          <cell r="Q50">
            <v>0</v>
          </cell>
          <cell r="R50" t="str">
            <v>河北</v>
          </cell>
        </row>
        <row r="51">
          <cell r="B51" t="str">
            <v>BEC0010135</v>
          </cell>
          <cell r="C51" t="str">
            <v>靠背加热垫总成</v>
          </cell>
          <cell r="D51">
            <v>0</v>
          </cell>
          <cell r="E51" t="str">
            <v>EA</v>
          </cell>
          <cell r="F51">
            <v>0</v>
          </cell>
          <cell r="G51">
            <v>16.78</v>
          </cell>
          <cell r="H51">
            <v>16.276600000000002</v>
          </cell>
          <cell r="I51" t="str">
            <v>/</v>
          </cell>
          <cell r="J51" t="str">
            <v>/</v>
          </cell>
          <cell r="K51" t="str">
            <v>/</v>
          </cell>
          <cell r="L51">
            <v>16.78</v>
          </cell>
          <cell r="M51">
            <v>2.1814</v>
          </cell>
          <cell r="N51">
            <v>18.961400000000001</v>
          </cell>
          <cell r="O51" t="str">
            <v>B点开发</v>
          </cell>
          <cell r="P51">
            <v>0</v>
          </cell>
          <cell r="Q51">
            <v>0</v>
          </cell>
          <cell r="R51" t="str">
            <v>河北</v>
          </cell>
        </row>
        <row r="52">
          <cell r="B52" t="str">
            <v>BEC0010136</v>
          </cell>
          <cell r="C52" t="str">
            <v>坐垫加热垫总成</v>
          </cell>
          <cell r="D52">
            <v>0</v>
          </cell>
          <cell r="E52" t="str">
            <v>EA</v>
          </cell>
          <cell r="F52">
            <v>0</v>
          </cell>
          <cell r="G52">
            <v>18.77</v>
          </cell>
          <cell r="H52">
            <v>18.206899999999997</v>
          </cell>
          <cell r="I52" t="str">
            <v>/</v>
          </cell>
          <cell r="J52" t="str">
            <v>/</v>
          </cell>
          <cell r="K52" t="str">
            <v>/</v>
          </cell>
          <cell r="L52">
            <v>18.77</v>
          </cell>
          <cell r="M52">
            <v>2.4401000000000002</v>
          </cell>
          <cell r="N52">
            <v>21.210100000000001</v>
          </cell>
          <cell r="O52" t="str">
            <v>B点开发</v>
          </cell>
          <cell r="P52">
            <v>0</v>
          </cell>
          <cell r="Q52">
            <v>0</v>
          </cell>
          <cell r="R52" t="str">
            <v>河北</v>
          </cell>
        </row>
        <row r="53">
          <cell r="B53" t="str">
            <v>BEC0010040</v>
          </cell>
          <cell r="C53" t="str">
            <v>靠背风扇总成（不含罩壳）</v>
          </cell>
          <cell r="D53">
            <v>0</v>
          </cell>
          <cell r="E53" t="str">
            <v>EA</v>
          </cell>
          <cell r="F53">
            <v>0</v>
          </cell>
          <cell r="G53">
            <v>32.57</v>
          </cell>
          <cell r="H53">
            <v>32.57</v>
          </cell>
          <cell r="I53" t="str">
            <v>/</v>
          </cell>
          <cell r="J53" t="str">
            <v>/</v>
          </cell>
          <cell r="K53" t="str">
            <v>/</v>
          </cell>
          <cell r="L53">
            <v>32.57</v>
          </cell>
          <cell r="M53">
            <v>4.2340999999999998</v>
          </cell>
          <cell r="N53">
            <v>36.804099999999998</v>
          </cell>
          <cell r="O53" t="str">
            <v>B点开发</v>
          </cell>
          <cell r="P53">
            <v>0</v>
          </cell>
          <cell r="Q53">
            <v>0</v>
          </cell>
          <cell r="R53" t="str">
            <v>河北</v>
          </cell>
        </row>
        <row r="54">
          <cell r="B54" t="str">
            <v>BEC0010159</v>
          </cell>
          <cell r="C54" t="str">
            <v>坐垫风扇总成</v>
          </cell>
          <cell r="D54">
            <v>0</v>
          </cell>
          <cell r="E54" t="str">
            <v>EA</v>
          </cell>
          <cell r="F54">
            <v>0</v>
          </cell>
          <cell r="G54">
            <v>32.57</v>
          </cell>
          <cell r="H54">
            <v>32.57</v>
          </cell>
          <cell r="I54" t="str">
            <v>/</v>
          </cell>
          <cell r="J54" t="str">
            <v>/</v>
          </cell>
          <cell r="K54" t="str">
            <v>/</v>
          </cell>
          <cell r="L54">
            <v>32.57</v>
          </cell>
          <cell r="M54">
            <v>4.2340999999999998</v>
          </cell>
          <cell r="N54">
            <v>36.804099999999998</v>
          </cell>
          <cell r="O54" t="str">
            <v>B点开发</v>
          </cell>
          <cell r="P54">
            <v>0</v>
          </cell>
          <cell r="Q54">
            <v>0</v>
          </cell>
          <cell r="R54" t="str">
            <v>河北</v>
          </cell>
        </row>
        <row r="55">
          <cell r="B55" t="str">
            <v>BEC0010041</v>
          </cell>
          <cell r="C55" t="str">
            <v>坐垫风扇总成（不含罩壳）</v>
          </cell>
          <cell r="D55">
            <v>0</v>
          </cell>
          <cell r="E55" t="str">
            <v>EA</v>
          </cell>
          <cell r="F55">
            <v>0</v>
          </cell>
          <cell r="G55">
            <v>47.11</v>
          </cell>
          <cell r="H55">
            <v>47.11</v>
          </cell>
          <cell r="I55" t="str">
            <v>/</v>
          </cell>
          <cell r="J55" t="str">
            <v>/</v>
          </cell>
          <cell r="K55" t="str">
            <v>/</v>
          </cell>
          <cell r="L55">
            <v>47.11</v>
          </cell>
          <cell r="M55">
            <v>6.1242999999999999</v>
          </cell>
          <cell r="N55">
            <v>53.234299999999998</v>
          </cell>
          <cell r="O55" t="str">
            <v>B点开发</v>
          </cell>
          <cell r="P55">
            <v>0</v>
          </cell>
          <cell r="Q55">
            <v>0</v>
          </cell>
          <cell r="R55" t="str">
            <v>河北</v>
          </cell>
        </row>
        <row r="56">
          <cell r="B56" t="str">
            <v>BEC0010272</v>
          </cell>
          <cell r="C56" t="str">
            <v>欧马可副驾驶SBR</v>
          </cell>
          <cell r="D56">
            <v>0</v>
          </cell>
          <cell r="E56" t="str">
            <v>EA</v>
          </cell>
          <cell r="F56">
            <v>0</v>
          </cell>
          <cell r="G56">
            <v>15.54</v>
          </cell>
          <cell r="H56">
            <v>14.762999999999998</v>
          </cell>
          <cell r="I56" t="str">
            <v>/</v>
          </cell>
          <cell r="J56" t="str">
            <v>/</v>
          </cell>
          <cell r="K56" t="str">
            <v>/</v>
          </cell>
          <cell r="L56">
            <v>15.54</v>
          </cell>
          <cell r="M56">
            <v>2.0202</v>
          </cell>
          <cell r="N56">
            <v>17.560199999999998</v>
          </cell>
          <cell r="O56">
            <v>0</v>
          </cell>
          <cell r="P56">
            <v>0</v>
          </cell>
          <cell r="Q56">
            <v>0</v>
          </cell>
          <cell r="R56" t="str">
            <v>河北</v>
          </cell>
        </row>
        <row r="57">
          <cell r="B57" t="str">
            <v>BEC0010021</v>
          </cell>
          <cell r="C57" t="str">
            <v>靠背加热垫总成</v>
          </cell>
          <cell r="D57">
            <v>0</v>
          </cell>
          <cell r="E57" t="str">
            <v>EA</v>
          </cell>
          <cell r="F57">
            <v>0</v>
          </cell>
          <cell r="G57">
            <v>18.5</v>
          </cell>
          <cell r="H57">
            <v>17.945</v>
          </cell>
          <cell r="I57" t="str">
            <v>/</v>
          </cell>
          <cell r="J57" t="str">
            <v>/</v>
          </cell>
          <cell r="K57" t="str">
            <v>/</v>
          </cell>
          <cell r="L57">
            <v>18.5</v>
          </cell>
          <cell r="M57">
            <v>2.4050000000000002</v>
          </cell>
          <cell r="N57">
            <v>20.905000000000001</v>
          </cell>
          <cell r="O57" t="str">
            <v>重汽3.0</v>
          </cell>
          <cell r="P57">
            <v>0</v>
          </cell>
          <cell r="Q57">
            <v>0</v>
          </cell>
          <cell r="R57" t="str">
            <v>河北</v>
          </cell>
        </row>
        <row r="58">
          <cell r="B58" t="str">
            <v>BEC0010020</v>
          </cell>
          <cell r="C58" t="str">
            <v>坐垫加热垫总成</v>
          </cell>
          <cell r="D58">
            <v>0</v>
          </cell>
          <cell r="E58" t="str">
            <v>EA</v>
          </cell>
          <cell r="F58">
            <v>0</v>
          </cell>
          <cell r="G58">
            <v>23.5</v>
          </cell>
          <cell r="H58">
            <v>22.794999999999998</v>
          </cell>
          <cell r="I58" t="str">
            <v>/</v>
          </cell>
          <cell r="J58" t="str">
            <v>/</v>
          </cell>
          <cell r="K58" t="str">
            <v>/</v>
          </cell>
          <cell r="L58">
            <v>23.5</v>
          </cell>
          <cell r="M58">
            <v>3.0550000000000002</v>
          </cell>
          <cell r="N58">
            <v>26.555</v>
          </cell>
          <cell r="O58" t="str">
            <v>重汽3.0</v>
          </cell>
          <cell r="P58">
            <v>0</v>
          </cell>
          <cell r="Q58">
            <v>0</v>
          </cell>
          <cell r="R58" t="str">
            <v>河北</v>
          </cell>
        </row>
        <row r="59">
          <cell r="B59" t="str">
            <v>BEC0010026</v>
          </cell>
          <cell r="C59" t="str">
            <v>靠背风扇</v>
          </cell>
          <cell r="D59">
            <v>0</v>
          </cell>
          <cell r="E59" t="str">
            <v>EA</v>
          </cell>
          <cell r="F59">
            <v>0</v>
          </cell>
          <cell r="G59">
            <v>36.47</v>
          </cell>
          <cell r="H59">
            <v>36.47</v>
          </cell>
          <cell r="I59" t="str">
            <v>/</v>
          </cell>
          <cell r="J59" t="str">
            <v>/</v>
          </cell>
          <cell r="K59" t="str">
            <v>/</v>
          </cell>
          <cell r="L59">
            <v>36.47</v>
          </cell>
          <cell r="M59">
            <v>4.7411000000000003</v>
          </cell>
          <cell r="N59">
            <v>41.211100000000002</v>
          </cell>
          <cell r="O59" t="str">
            <v>重汽3.0</v>
          </cell>
          <cell r="P59">
            <v>0</v>
          </cell>
          <cell r="Q59">
            <v>0</v>
          </cell>
          <cell r="R59" t="str">
            <v>河北</v>
          </cell>
        </row>
        <row r="60">
          <cell r="B60" t="str">
            <v>BEC0010025</v>
          </cell>
          <cell r="C60" t="str">
            <v>坐垫风扇</v>
          </cell>
          <cell r="D60">
            <v>0</v>
          </cell>
          <cell r="E60" t="str">
            <v>EA</v>
          </cell>
          <cell r="F60">
            <v>0</v>
          </cell>
          <cell r="G60">
            <v>35</v>
          </cell>
          <cell r="H60">
            <v>35</v>
          </cell>
          <cell r="I60" t="str">
            <v>/</v>
          </cell>
          <cell r="J60" t="str">
            <v>/</v>
          </cell>
          <cell r="K60" t="str">
            <v>/</v>
          </cell>
          <cell r="L60">
            <v>35</v>
          </cell>
          <cell r="M60">
            <v>4.55</v>
          </cell>
          <cell r="N60">
            <v>39.549999999999997</v>
          </cell>
          <cell r="O60" t="str">
            <v>重汽3.0</v>
          </cell>
          <cell r="P60">
            <v>0</v>
          </cell>
          <cell r="Q60">
            <v>0</v>
          </cell>
          <cell r="R60" t="str">
            <v>河北</v>
          </cell>
        </row>
        <row r="61">
          <cell r="B61" t="str">
            <v>SHT0015334</v>
          </cell>
          <cell r="C61" t="str">
            <v>副驾驶靠背四气袋腰托总成</v>
          </cell>
          <cell r="D61">
            <v>0</v>
          </cell>
          <cell r="E61" t="str">
            <v>EA</v>
          </cell>
          <cell r="F61">
            <v>0</v>
          </cell>
          <cell r="G61">
            <v>18.2</v>
          </cell>
          <cell r="H61">
            <v>18.2</v>
          </cell>
          <cell r="I61" t="str">
            <v>/</v>
          </cell>
          <cell r="J61" t="str">
            <v>/</v>
          </cell>
          <cell r="K61" t="str">
            <v>/</v>
          </cell>
          <cell r="L61">
            <v>18.2</v>
          </cell>
          <cell r="M61">
            <v>2.3660000000000001</v>
          </cell>
          <cell r="N61">
            <v>20.565999999999999</v>
          </cell>
          <cell r="O61" t="str">
            <v>G3项目</v>
          </cell>
          <cell r="P61">
            <v>0</v>
          </cell>
          <cell r="Q61">
            <v>0</v>
          </cell>
          <cell r="R61" t="str">
            <v>河北</v>
          </cell>
        </row>
        <row r="62">
          <cell r="B62" t="str">
            <v>BEC0010228</v>
          </cell>
          <cell r="C62" t="str">
            <v>SBR总成</v>
          </cell>
          <cell r="D62">
            <v>0</v>
          </cell>
          <cell r="E62" t="str">
            <v>EA</v>
          </cell>
          <cell r="F62">
            <v>0</v>
          </cell>
          <cell r="G62">
            <v>15</v>
          </cell>
          <cell r="H62">
            <v>14.25</v>
          </cell>
          <cell r="I62" t="str">
            <v>/</v>
          </cell>
          <cell r="J62" t="str">
            <v>/</v>
          </cell>
          <cell r="K62" t="str">
            <v>/</v>
          </cell>
          <cell r="L62">
            <v>15</v>
          </cell>
          <cell r="M62">
            <v>1.9500000000000002</v>
          </cell>
          <cell r="N62">
            <v>16.95</v>
          </cell>
          <cell r="O62" t="str">
            <v>G3项目</v>
          </cell>
          <cell r="P62">
            <v>0</v>
          </cell>
          <cell r="Q62">
            <v>0</v>
          </cell>
          <cell r="R62" t="str">
            <v>河北</v>
          </cell>
        </row>
        <row r="63">
          <cell r="B63" t="str">
            <v>BEC0000005</v>
          </cell>
          <cell r="C63" t="str">
            <v>靠背加热垫总成</v>
          </cell>
          <cell r="D63" t="str">
            <v>H6</v>
          </cell>
          <cell r="E63" t="str">
            <v>EA</v>
          </cell>
          <cell r="F63">
            <v>32.99</v>
          </cell>
          <cell r="G63">
            <v>32.99</v>
          </cell>
          <cell r="H63">
            <v>25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福基</v>
          </cell>
        </row>
        <row r="64">
          <cell r="B64" t="str">
            <v>BEC0010004</v>
          </cell>
          <cell r="C64" t="str">
            <v>坐垫加热垫总成</v>
          </cell>
          <cell r="D64" t="str">
            <v>H6</v>
          </cell>
          <cell r="E64" t="str">
            <v>EA</v>
          </cell>
          <cell r="F64">
            <v>37.712000000000003</v>
          </cell>
          <cell r="G64">
            <v>37.712000000000003</v>
          </cell>
          <cell r="H64">
            <v>33.5</v>
          </cell>
          <cell r="I64">
            <v>0</v>
          </cell>
          <cell r="J64">
            <v>0</v>
          </cell>
          <cell r="K64">
            <v>0</v>
          </cell>
          <cell r="L64">
            <v>37.712000000000003</v>
          </cell>
          <cell r="M64">
            <v>4.9025600000000003</v>
          </cell>
          <cell r="N64">
            <v>42.614560000000004</v>
          </cell>
          <cell r="O64">
            <v>0</v>
          </cell>
          <cell r="P64">
            <v>0</v>
          </cell>
          <cell r="Q64">
            <v>0</v>
          </cell>
          <cell r="R64" t="str">
            <v>福基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I10" sqref="I10"/>
    </sheetView>
  </sheetViews>
  <sheetFormatPr defaultRowHeight="14.25"/>
  <cols>
    <col min="1" max="1" width="6.125" customWidth="1"/>
    <col min="2" max="2" width="9.875" customWidth="1"/>
    <col min="3" max="3" width="17.75" customWidth="1"/>
    <col min="4" max="4" width="13.875" customWidth="1"/>
    <col min="5" max="5" width="8.5" customWidth="1"/>
    <col min="6" max="6" width="22.125" customWidth="1"/>
    <col min="7" max="7" width="19" customWidth="1"/>
    <col min="8" max="8" width="7.75" customWidth="1"/>
    <col min="9" max="9" width="29.5" customWidth="1"/>
  </cols>
  <sheetData>
    <row r="1" spans="1:10" ht="29.25" customHeight="1">
      <c r="A1" s="146" t="s">
        <v>5</v>
      </c>
      <c r="B1" s="147"/>
      <c r="C1" s="147"/>
      <c r="D1" s="147"/>
      <c r="E1" s="147"/>
      <c r="F1" s="147"/>
      <c r="G1" s="147"/>
      <c r="H1" s="148"/>
    </row>
    <row r="2" spans="1:10" ht="45.75" customHeight="1">
      <c r="A2" s="114" t="s">
        <v>0</v>
      </c>
      <c r="B2" s="114" t="s">
        <v>1</v>
      </c>
      <c r="C2" s="114" t="s">
        <v>2</v>
      </c>
      <c r="D2" s="138" t="s">
        <v>364</v>
      </c>
      <c r="E2" s="114" t="s">
        <v>8</v>
      </c>
      <c r="F2" s="139" t="s">
        <v>343</v>
      </c>
      <c r="G2" s="139" t="s">
        <v>344</v>
      </c>
      <c r="H2" s="114" t="s">
        <v>3</v>
      </c>
    </row>
    <row r="3" spans="1:10">
      <c r="A3" s="14">
        <v>1</v>
      </c>
      <c r="B3" s="14" t="s">
        <v>18</v>
      </c>
      <c r="C3" s="3" t="s">
        <v>6</v>
      </c>
      <c r="D3" s="7">
        <v>33324.050000000003</v>
      </c>
      <c r="E3" s="1" t="s">
        <v>9</v>
      </c>
      <c r="F3" s="1"/>
      <c r="G3" s="149" t="s">
        <v>345</v>
      </c>
      <c r="H3" s="140"/>
    </row>
    <row r="4" spans="1:10">
      <c r="A4" s="14">
        <v>2</v>
      </c>
      <c r="B4" s="14" t="s">
        <v>18</v>
      </c>
      <c r="C4" s="3" t="s">
        <v>6</v>
      </c>
      <c r="D4" s="7">
        <v>410000</v>
      </c>
      <c r="E4" s="1" t="s">
        <v>12</v>
      </c>
      <c r="F4" s="1" t="s">
        <v>36</v>
      </c>
      <c r="G4" s="149"/>
      <c r="H4" s="141"/>
    </row>
    <row r="5" spans="1:10">
      <c r="A5" s="14">
        <v>3</v>
      </c>
      <c r="B5" s="14" t="s">
        <v>18</v>
      </c>
      <c r="C5" s="1" t="s">
        <v>22</v>
      </c>
      <c r="D5" s="8">
        <v>57783.87</v>
      </c>
      <c r="E5" s="1" t="s">
        <v>21</v>
      </c>
      <c r="F5" s="1" t="s">
        <v>36</v>
      </c>
      <c r="G5" s="149"/>
      <c r="H5" s="141"/>
    </row>
    <row r="6" spans="1:10">
      <c r="A6" s="14">
        <v>4</v>
      </c>
      <c r="B6" s="14" t="s">
        <v>14</v>
      </c>
      <c r="C6" s="1" t="s">
        <v>22</v>
      </c>
      <c r="D6" s="8">
        <v>2650286.5</v>
      </c>
      <c r="E6" s="1" t="s">
        <v>30</v>
      </c>
      <c r="F6" s="1" t="s">
        <v>36</v>
      </c>
      <c r="G6" s="149"/>
      <c r="H6" s="141"/>
    </row>
    <row r="7" spans="1:10">
      <c r="A7" s="14">
        <v>5</v>
      </c>
      <c r="B7" s="14" t="s">
        <v>14</v>
      </c>
      <c r="C7" s="1" t="s">
        <v>22</v>
      </c>
      <c r="D7" s="8">
        <v>1197356.8</v>
      </c>
      <c r="E7" s="1" t="s">
        <v>16</v>
      </c>
      <c r="F7" s="1" t="s">
        <v>36</v>
      </c>
      <c r="G7" s="149"/>
      <c r="H7" s="142"/>
    </row>
    <row r="8" spans="1:10">
      <c r="A8" s="14">
        <v>6</v>
      </c>
      <c r="B8" s="14" t="s">
        <v>20</v>
      </c>
      <c r="C8" s="1" t="s">
        <v>11</v>
      </c>
      <c r="D8" s="8">
        <v>72000</v>
      </c>
      <c r="E8" s="1" t="s">
        <v>12</v>
      </c>
      <c r="F8" s="10" t="s">
        <v>39</v>
      </c>
      <c r="G8" s="136" t="s">
        <v>352</v>
      </c>
      <c r="H8" s="1"/>
    </row>
    <row r="9" spans="1:10">
      <c r="A9" s="14">
        <v>7</v>
      </c>
      <c r="B9" s="14" t="s">
        <v>341</v>
      </c>
      <c r="C9" s="1" t="s">
        <v>23</v>
      </c>
      <c r="D9" s="8">
        <v>716086.15</v>
      </c>
      <c r="E9" s="1" t="s">
        <v>30</v>
      </c>
      <c r="F9" s="10" t="s">
        <v>342</v>
      </c>
      <c r="G9" s="136" t="s">
        <v>353</v>
      </c>
      <c r="H9" s="1"/>
    </row>
    <row r="10" spans="1:10">
      <c r="A10" s="14">
        <v>8</v>
      </c>
      <c r="B10" s="14" t="s">
        <v>355</v>
      </c>
      <c r="C10" s="1" t="s">
        <v>23</v>
      </c>
      <c r="D10" s="8"/>
      <c r="E10" s="1" t="s">
        <v>356</v>
      </c>
      <c r="F10" s="10" t="s">
        <v>342</v>
      </c>
      <c r="G10" s="136" t="s">
        <v>353</v>
      </c>
      <c r="H10" s="137"/>
    </row>
    <row r="11" spans="1:10">
      <c r="A11" s="14">
        <v>9</v>
      </c>
      <c r="B11" s="14" t="s">
        <v>15</v>
      </c>
      <c r="C11" s="1" t="s">
        <v>24</v>
      </c>
      <c r="D11" s="8">
        <v>9478</v>
      </c>
      <c r="E11" s="1" t="s">
        <v>12</v>
      </c>
      <c r="F11" s="10" t="s">
        <v>40</v>
      </c>
      <c r="G11" s="149" t="s">
        <v>348</v>
      </c>
      <c r="H11" s="140"/>
    </row>
    <row r="12" spans="1:10">
      <c r="A12" s="14">
        <v>10</v>
      </c>
      <c r="B12" s="14" t="s">
        <v>15</v>
      </c>
      <c r="C12" s="1" t="s">
        <v>24</v>
      </c>
      <c r="D12" s="8">
        <v>45345.08</v>
      </c>
      <c r="E12" s="1" t="s">
        <v>16</v>
      </c>
      <c r="F12" s="10" t="s">
        <v>40</v>
      </c>
      <c r="G12" s="149"/>
      <c r="H12" s="141"/>
    </row>
    <row r="13" spans="1:10">
      <c r="A13" s="14">
        <v>11</v>
      </c>
      <c r="B13" s="14" t="s">
        <v>15</v>
      </c>
      <c r="C13" s="1" t="s">
        <v>24</v>
      </c>
      <c r="D13" s="8">
        <v>477138.15</v>
      </c>
      <c r="E13" s="1" t="s">
        <v>21</v>
      </c>
      <c r="F13" s="135" t="s">
        <v>346</v>
      </c>
      <c r="G13" s="149"/>
      <c r="H13" s="141"/>
      <c r="I13" t="s">
        <v>358</v>
      </c>
      <c r="J13" t="s">
        <v>359</v>
      </c>
    </row>
    <row r="14" spans="1:10">
      <c r="A14" s="14">
        <v>12</v>
      </c>
      <c r="B14" s="14" t="s">
        <v>33</v>
      </c>
      <c r="C14" s="1" t="s">
        <v>24</v>
      </c>
      <c r="D14" s="8">
        <v>611079.26</v>
      </c>
      <c r="E14" s="1" t="s">
        <v>30</v>
      </c>
      <c r="F14" s="10" t="s">
        <v>37</v>
      </c>
      <c r="G14" s="149"/>
      <c r="H14" s="142"/>
      <c r="I14" t="s">
        <v>357</v>
      </c>
    </row>
    <row r="15" spans="1:10" ht="27" customHeight="1">
      <c r="A15" s="14">
        <v>13</v>
      </c>
      <c r="B15" s="14" t="s">
        <v>19</v>
      </c>
      <c r="C15" s="1" t="s">
        <v>23</v>
      </c>
      <c r="D15" s="8">
        <v>37662.379999999997</v>
      </c>
      <c r="E15" s="1" t="s">
        <v>21</v>
      </c>
      <c r="F15" s="10" t="s">
        <v>40</v>
      </c>
      <c r="G15" s="136" t="s">
        <v>347</v>
      </c>
      <c r="H15" s="1"/>
      <c r="I15" s="11" t="s">
        <v>360</v>
      </c>
    </row>
    <row r="16" spans="1:10" ht="26.25" customHeight="1">
      <c r="A16" s="14">
        <v>14</v>
      </c>
      <c r="B16" s="14" t="s">
        <v>27</v>
      </c>
      <c r="C16" s="1" t="s">
        <v>23</v>
      </c>
      <c r="D16" s="8">
        <v>309647.39</v>
      </c>
      <c r="E16" s="1" t="s">
        <v>30</v>
      </c>
      <c r="F16" s="10" t="s">
        <v>350</v>
      </c>
      <c r="G16" s="136" t="s">
        <v>349</v>
      </c>
      <c r="H16" s="1"/>
      <c r="I16" s="13" t="s">
        <v>363</v>
      </c>
    </row>
    <row r="17" spans="1:10" ht="40.15" customHeight="1">
      <c r="A17" s="14">
        <v>15</v>
      </c>
      <c r="B17" s="14" t="s">
        <v>331</v>
      </c>
      <c r="C17" s="1" t="s">
        <v>23</v>
      </c>
      <c r="D17" s="8">
        <v>29945</v>
      </c>
      <c r="E17" s="1" t="s">
        <v>30</v>
      </c>
      <c r="F17" s="10" t="s">
        <v>332</v>
      </c>
      <c r="G17" s="136" t="s">
        <v>351</v>
      </c>
      <c r="H17" s="1"/>
      <c r="I17" s="13" t="s">
        <v>361</v>
      </c>
      <c r="J17" s="13" t="s">
        <v>362</v>
      </c>
    </row>
    <row r="18" spans="1:10" ht="19.5" customHeight="1">
      <c r="A18" s="143" t="s">
        <v>13</v>
      </c>
      <c r="B18" s="144"/>
      <c r="C18" s="145"/>
      <c r="D18" s="8">
        <f>SUM(D3:D17)</f>
        <v>6657132.6299999999</v>
      </c>
      <c r="E18" s="1"/>
      <c r="F18" s="1"/>
      <c r="G18" s="1"/>
      <c r="H18" s="1"/>
    </row>
    <row r="19" spans="1:10" ht="24" customHeight="1">
      <c r="A19" s="143" t="s">
        <v>354</v>
      </c>
      <c r="B19" s="144"/>
      <c r="C19" s="145"/>
      <c r="D19" s="8">
        <f>D17+D16+D15+D14+D13+D12+D11</f>
        <v>1520295.2600000002</v>
      </c>
      <c r="E19" s="1"/>
      <c r="F19" s="1"/>
      <c r="G19" s="1"/>
      <c r="H19" s="1"/>
    </row>
    <row r="20" spans="1:10">
      <c r="A20" s="178" t="s">
        <v>365</v>
      </c>
      <c r="B20" s="179"/>
      <c r="C20" s="179"/>
      <c r="D20" s="179"/>
      <c r="E20" s="179"/>
      <c r="F20" s="179"/>
      <c r="G20" s="179"/>
      <c r="H20" s="179"/>
    </row>
    <row r="21" spans="1:10">
      <c r="A21" s="180"/>
      <c r="B21" s="180"/>
      <c r="C21" s="180"/>
      <c r="D21" s="180"/>
      <c r="E21" s="180"/>
      <c r="F21" s="180"/>
      <c r="G21" s="180"/>
      <c r="H21" s="180"/>
    </row>
    <row r="22" spans="1:10">
      <c r="A22" s="180"/>
      <c r="B22" s="180"/>
      <c r="C22" s="180"/>
      <c r="D22" s="180"/>
      <c r="E22" s="180"/>
      <c r="F22" s="180"/>
      <c r="G22" s="180"/>
      <c r="H22" s="180"/>
    </row>
    <row r="23" spans="1:10">
      <c r="A23" s="180"/>
      <c r="B23" s="180"/>
      <c r="C23" s="180"/>
      <c r="D23" s="180"/>
      <c r="E23" s="180"/>
      <c r="F23" s="180"/>
      <c r="G23" s="180"/>
      <c r="H23" s="180"/>
    </row>
    <row r="24" spans="1:10">
      <c r="A24" s="180"/>
      <c r="B24" s="180"/>
      <c r="C24" s="180"/>
      <c r="D24" s="180"/>
      <c r="E24" s="180"/>
      <c r="F24" s="180"/>
      <c r="G24" s="180"/>
      <c r="H24" s="180"/>
    </row>
    <row r="25" spans="1:10">
      <c r="A25" s="180"/>
      <c r="B25" s="180"/>
      <c r="C25" s="180"/>
      <c r="D25" s="180"/>
      <c r="E25" s="180"/>
      <c r="F25" s="180"/>
      <c r="G25" s="180"/>
      <c r="H25" s="180"/>
    </row>
    <row r="26" spans="1:10">
      <c r="A26" s="180"/>
      <c r="B26" s="180"/>
      <c r="C26" s="180"/>
      <c r="D26" s="180"/>
      <c r="E26" s="180"/>
      <c r="F26" s="180"/>
      <c r="G26" s="180"/>
      <c r="H26" s="180"/>
    </row>
    <row r="27" spans="1:10">
      <c r="A27" s="180"/>
      <c r="B27" s="180"/>
      <c r="C27" s="180"/>
      <c r="D27" s="180"/>
      <c r="E27" s="180"/>
      <c r="F27" s="180"/>
      <c r="G27" s="180"/>
      <c r="H27" s="180"/>
    </row>
  </sheetData>
  <mergeCells count="8">
    <mergeCell ref="A20:H27"/>
    <mergeCell ref="H11:H14"/>
    <mergeCell ref="H3:H7"/>
    <mergeCell ref="A18:C18"/>
    <mergeCell ref="A19:C19"/>
    <mergeCell ref="A1:H1"/>
    <mergeCell ref="G3:G7"/>
    <mergeCell ref="G11:G14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H26" sqref="H26"/>
    </sheetView>
  </sheetViews>
  <sheetFormatPr defaultRowHeight="14.25"/>
  <cols>
    <col min="1" max="1" width="5" customWidth="1"/>
    <col min="2" max="2" width="11.5" customWidth="1"/>
    <col min="3" max="3" width="17.5" customWidth="1"/>
    <col min="4" max="4" width="17" customWidth="1"/>
    <col min="5" max="5" width="8.75" customWidth="1"/>
    <col min="6" max="6" width="16.125" customWidth="1"/>
    <col min="7" max="7" width="38.375" customWidth="1"/>
    <col min="8" max="8" width="59.75" customWidth="1"/>
    <col min="9" max="9" width="32" customWidth="1"/>
  </cols>
  <sheetData>
    <row r="1" spans="1:9">
      <c r="A1" s="150" t="s">
        <v>5</v>
      </c>
      <c r="B1" s="150"/>
      <c r="C1" s="150"/>
      <c r="D1" s="150"/>
      <c r="E1" s="150"/>
      <c r="F1" s="150"/>
    </row>
    <row r="2" spans="1:9" ht="34.5" customHeight="1">
      <c r="A2" s="1" t="s">
        <v>0</v>
      </c>
      <c r="B2" s="1" t="s">
        <v>1</v>
      </c>
      <c r="C2" s="1" t="s">
        <v>2</v>
      </c>
      <c r="D2" s="5" t="s">
        <v>4</v>
      </c>
      <c r="E2" s="1" t="s">
        <v>8</v>
      </c>
      <c r="F2" s="1" t="s">
        <v>3</v>
      </c>
      <c r="G2" s="10" t="s">
        <v>35</v>
      </c>
      <c r="H2" s="11" t="s">
        <v>44</v>
      </c>
    </row>
    <row r="3" spans="1:9">
      <c r="A3" s="2">
        <v>1</v>
      </c>
      <c r="B3" s="2" t="s">
        <v>18</v>
      </c>
      <c r="C3" s="3" t="s">
        <v>6</v>
      </c>
      <c r="D3" s="7">
        <v>33324.050000000003</v>
      </c>
      <c r="E3" s="1" t="s">
        <v>9</v>
      </c>
      <c r="F3" s="1" t="s">
        <v>10</v>
      </c>
      <c r="G3" s="1"/>
      <c r="H3" s="11" t="s">
        <v>45</v>
      </c>
    </row>
    <row r="4" spans="1:9">
      <c r="A4" s="9">
        <v>3</v>
      </c>
      <c r="B4" s="2" t="s">
        <v>17</v>
      </c>
      <c r="C4" s="3" t="s">
        <v>7</v>
      </c>
      <c r="D4" s="7">
        <v>65566.13</v>
      </c>
      <c r="E4" s="1" t="s">
        <v>9</v>
      </c>
      <c r="F4" s="1" t="s">
        <v>10</v>
      </c>
      <c r="G4" s="1" t="s">
        <v>38</v>
      </c>
    </row>
    <row r="5" spans="1:9">
      <c r="A5" s="2">
        <v>2</v>
      </c>
      <c r="B5" s="2" t="s">
        <v>18</v>
      </c>
      <c r="C5" s="3" t="s">
        <v>6</v>
      </c>
      <c r="D5" s="7">
        <v>410000</v>
      </c>
      <c r="E5" s="1" t="s">
        <v>12</v>
      </c>
      <c r="F5" s="1" t="s">
        <v>10</v>
      </c>
      <c r="G5" s="1" t="s">
        <v>36</v>
      </c>
      <c r="H5" s="11" t="s">
        <v>45</v>
      </c>
    </row>
    <row r="6" spans="1:9">
      <c r="A6" s="9">
        <v>4</v>
      </c>
      <c r="B6" s="2" t="s">
        <v>20</v>
      </c>
      <c r="C6" s="1" t="s">
        <v>11</v>
      </c>
      <c r="D6" s="8">
        <v>72000</v>
      </c>
      <c r="E6" s="1" t="s">
        <v>12</v>
      </c>
      <c r="F6" s="1"/>
      <c r="G6" s="10" t="s">
        <v>39</v>
      </c>
      <c r="H6" s="11" t="s">
        <v>46</v>
      </c>
    </row>
    <row r="7" spans="1:9">
      <c r="A7" s="9">
        <v>5</v>
      </c>
      <c r="B7" s="2" t="s">
        <v>15</v>
      </c>
      <c r="C7" s="1" t="s">
        <v>24</v>
      </c>
      <c r="D7" s="8">
        <v>9478</v>
      </c>
      <c r="E7" s="1" t="s">
        <v>12</v>
      </c>
      <c r="F7" s="1"/>
      <c r="G7" s="10" t="s">
        <v>51</v>
      </c>
      <c r="H7" s="13" t="s">
        <v>52</v>
      </c>
    </row>
    <row r="8" spans="1:9">
      <c r="A8" s="9">
        <v>6</v>
      </c>
      <c r="B8" s="2" t="s">
        <v>15</v>
      </c>
      <c r="C8" s="1" t="s">
        <v>24</v>
      </c>
      <c r="D8" s="8">
        <v>45345.08</v>
      </c>
      <c r="E8" s="1" t="s">
        <v>16</v>
      </c>
      <c r="F8" s="1"/>
      <c r="G8" s="10" t="s">
        <v>50</v>
      </c>
      <c r="H8" s="13" t="s">
        <v>52</v>
      </c>
    </row>
    <row r="9" spans="1:9">
      <c r="A9" s="9">
        <v>7</v>
      </c>
      <c r="B9" s="2" t="s">
        <v>14</v>
      </c>
      <c r="C9" s="1" t="s">
        <v>22</v>
      </c>
      <c r="D9" s="8">
        <v>1197356.8</v>
      </c>
      <c r="E9" s="1" t="s">
        <v>16</v>
      </c>
      <c r="F9" s="1"/>
      <c r="G9" s="1" t="s">
        <v>36</v>
      </c>
      <c r="H9" s="11" t="s">
        <v>45</v>
      </c>
    </row>
    <row r="10" spans="1:9">
      <c r="A10" s="9">
        <v>8</v>
      </c>
      <c r="B10" s="2" t="s">
        <v>42</v>
      </c>
      <c r="C10" s="3" t="s">
        <v>7</v>
      </c>
      <c r="D10" s="8">
        <v>141525.35</v>
      </c>
      <c r="E10" s="1" t="s">
        <v>16</v>
      </c>
      <c r="F10" s="1"/>
      <c r="G10" s="1" t="s">
        <v>38</v>
      </c>
    </row>
    <row r="11" spans="1:9">
      <c r="A11" s="9">
        <v>9</v>
      </c>
      <c r="B11" s="2" t="s">
        <v>15</v>
      </c>
      <c r="C11" s="1" t="s">
        <v>24</v>
      </c>
      <c r="D11" s="8">
        <v>477138.15</v>
      </c>
      <c r="E11" s="1" t="s">
        <v>21</v>
      </c>
      <c r="F11" s="1"/>
      <c r="G11" s="10" t="s">
        <v>195</v>
      </c>
      <c r="H11" s="13" t="s">
        <v>52</v>
      </c>
    </row>
    <row r="12" spans="1:9">
      <c r="A12" s="9">
        <v>10</v>
      </c>
      <c r="B12" s="2" t="s">
        <v>17</v>
      </c>
      <c r="C12" s="3" t="s">
        <v>7</v>
      </c>
      <c r="D12" s="8">
        <v>102680.95000000001</v>
      </c>
      <c r="E12" s="1" t="s">
        <v>21</v>
      </c>
      <c r="F12" s="1"/>
      <c r="G12" s="1" t="s">
        <v>38</v>
      </c>
    </row>
    <row r="13" spans="1:9">
      <c r="A13" s="9">
        <v>11</v>
      </c>
      <c r="B13" s="2" t="s">
        <v>18</v>
      </c>
      <c r="C13" s="1" t="s">
        <v>22</v>
      </c>
      <c r="D13" s="8">
        <v>57783.87</v>
      </c>
      <c r="E13" s="1" t="s">
        <v>21</v>
      </c>
      <c r="F13" s="1"/>
      <c r="G13" s="1" t="s">
        <v>36</v>
      </c>
      <c r="H13" s="11" t="s">
        <v>45</v>
      </c>
    </row>
    <row r="14" spans="1:9" ht="28.5">
      <c r="A14" s="9">
        <v>12</v>
      </c>
      <c r="B14" s="2" t="s">
        <v>19</v>
      </c>
      <c r="C14" s="1" t="s">
        <v>23</v>
      </c>
      <c r="D14" s="8">
        <v>37662.379999999997</v>
      </c>
      <c r="E14" s="1" t="s">
        <v>21</v>
      </c>
      <c r="F14" s="1"/>
      <c r="G14" s="10" t="s">
        <v>41</v>
      </c>
      <c r="H14" s="12" t="s">
        <v>47</v>
      </c>
      <c r="I14" s="11" t="s">
        <v>48</v>
      </c>
    </row>
    <row r="15" spans="1:9">
      <c r="A15" s="9">
        <v>13</v>
      </c>
      <c r="B15" s="6" t="s">
        <v>34</v>
      </c>
      <c r="C15" s="1" t="s">
        <v>25</v>
      </c>
      <c r="D15" s="8">
        <v>298661</v>
      </c>
      <c r="E15" s="1" t="s">
        <v>30</v>
      </c>
      <c r="F15" s="1"/>
      <c r="G15" s="10" t="s">
        <v>43</v>
      </c>
    </row>
    <row r="16" spans="1:9">
      <c r="A16" s="9">
        <v>14</v>
      </c>
      <c r="B16" s="4" t="s">
        <v>31</v>
      </c>
      <c r="C16" s="1" t="s">
        <v>26</v>
      </c>
      <c r="D16" s="8">
        <v>49262.35</v>
      </c>
      <c r="E16" s="1" t="s">
        <v>30</v>
      </c>
      <c r="F16" s="1"/>
      <c r="G16" s="10" t="s">
        <v>38</v>
      </c>
    </row>
    <row r="17" spans="1:8">
      <c r="A17" s="9">
        <v>15</v>
      </c>
      <c r="B17" s="4" t="s">
        <v>17</v>
      </c>
      <c r="C17" s="3" t="s">
        <v>7</v>
      </c>
      <c r="D17" s="8">
        <v>176832.39</v>
      </c>
      <c r="E17" s="1" t="s">
        <v>30</v>
      </c>
      <c r="F17" s="1"/>
      <c r="G17" s="1" t="s">
        <v>38</v>
      </c>
    </row>
    <row r="18" spans="1:8">
      <c r="A18" s="9">
        <v>16</v>
      </c>
      <c r="B18" s="4" t="s">
        <v>33</v>
      </c>
      <c r="C18" s="1" t="s">
        <v>24</v>
      </c>
      <c r="D18" s="8">
        <v>611079.26</v>
      </c>
      <c r="E18" s="1" t="s">
        <v>30</v>
      </c>
      <c r="F18" s="1"/>
      <c r="G18" s="10" t="s">
        <v>37</v>
      </c>
      <c r="H18" s="13" t="s">
        <v>52</v>
      </c>
    </row>
    <row r="19" spans="1:8">
      <c r="A19" s="9">
        <v>17</v>
      </c>
      <c r="B19" s="4" t="s">
        <v>14</v>
      </c>
      <c r="C19" s="1" t="s">
        <v>22</v>
      </c>
      <c r="D19" s="8">
        <v>2650286.5</v>
      </c>
      <c r="E19" s="1" t="s">
        <v>30</v>
      </c>
      <c r="F19" s="1"/>
      <c r="G19" s="1" t="s">
        <v>36</v>
      </c>
      <c r="H19" s="11" t="s">
        <v>45</v>
      </c>
    </row>
    <row r="20" spans="1:8">
      <c r="A20" s="9">
        <v>18</v>
      </c>
      <c r="B20" s="4" t="s">
        <v>27</v>
      </c>
      <c r="C20" s="1" t="s">
        <v>28</v>
      </c>
      <c r="D20" s="8">
        <v>309647.39</v>
      </c>
      <c r="E20" s="1" t="s">
        <v>30</v>
      </c>
      <c r="F20" s="1"/>
      <c r="G20" s="10" t="s">
        <v>40</v>
      </c>
      <c r="H20" s="11" t="s">
        <v>49</v>
      </c>
    </row>
    <row r="21" spans="1:8">
      <c r="A21" s="14">
        <v>19</v>
      </c>
      <c r="B21" s="14" t="s">
        <v>331</v>
      </c>
      <c r="C21" s="1" t="s">
        <v>23</v>
      </c>
      <c r="D21" s="8">
        <v>29945</v>
      </c>
      <c r="E21" s="1" t="s">
        <v>30</v>
      </c>
      <c r="F21" s="1"/>
      <c r="G21" s="10" t="s">
        <v>332</v>
      </c>
      <c r="H21" s="13" t="s">
        <v>333</v>
      </c>
    </row>
    <row r="22" spans="1:8">
      <c r="A22" s="14">
        <v>20</v>
      </c>
      <c r="B22" s="14" t="s">
        <v>341</v>
      </c>
      <c r="C22" s="1" t="s">
        <v>23</v>
      </c>
      <c r="D22" s="8">
        <v>716086.15</v>
      </c>
      <c r="E22" s="1" t="s">
        <v>30</v>
      </c>
      <c r="F22" s="1"/>
      <c r="G22" s="10" t="s">
        <v>342</v>
      </c>
      <c r="H22" s="124"/>
    </row>
    <row r="23" spans="1:8">
      <c r="A23" s="14">
        <v>21</v>
      </c>
      <c r="B23" s="6" t="s">
        <v>32</v>
      </c>
      <c r="C23" s="1" t="s">
        <v>29</v>
      </c>
      <c r="D23" s="134">
        <v>50935.51</v>
      </c>
      <c r="E23" s="1" t="s">
        <v>30</v>
      </c>
      <c r="F23" s="1"/>
      <c r="G23" s="10" t="s">
        <v>38</v>
      </c>
    </row>
    <row r="24" spans="1:8">
      <c r="A24" s="1" t="s">
        <v>13</v>
      </c>
      <c r="B24" s="1"/>
      <c r="C24" s="1"/>
      <c r="D24" s="8">
        <f>SUM(D3:D23)</f>
        <v>7542596.3100000005</v>
      </c>
      <c r="E24" s="1"/>
      <c r="F24" s="1"/>
      <c r="G24" s="1"/>
    </row>
  </sheetData>
  <autoFilter ref="A2:G24"/>
  <mergeCells count="1">
    <mergeCell ref="A1:F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E28" sqref="E28"/>
    </sheetView>
  </sheetViews>
  <sheetFormatPr defaultColWidth="9" defaultRowHeight="14.25"/>
  <cols>
    <col min="1" max="1" width="4.375" style="88" customWidth="1"/>
    <col min="2" max="2" width="11.75" style="88" customWidth="1"/>
    <col min="3" max="3" width="30.625" style="88" customWidth="1"/>
    <col min="4" max="4" width="8" style="88" customWidth="1"/>
    <col min="5" max="5" width="5.875" style="88" customWidth="1"/>
    <col min="6" max="8" width="8.875" style="88" customWidth="1"/>
    <col min="9" max="9" width="10.625" style="88" customWidth="1"/>
    <col min="10" max="10" width="6.375" style="88" customWidth="1"/>
    <col min="11" max="16384" width="9" style="88"/>
  </cols>
  <sheetData>
    <row r="1" spans="1:10" ht="25.5" customHeight="1">
      <c r="A1" s="151" t="s">
        <v>197</v>
      </c>
      <c r="B1" s="152"/>
      <c r="C1" s="153"/>
      <c r="D1" s="152"/>
      <c r="E1" s="152"/>
      <c r="F1" s="152"/>
      <c r="G1" s="152"/>
      <c r="H1" s="152"/>
      <c r="I1" s="152"/>
      <c r="J1" s="152"/>
    </row>
    <row r="2" spans="1:10" ht="27" customHeight="1">
      <c r="A2" s="154" t="s">
        <v>289</v>
      </c>
      <c r="B2" s="155"/>
      <c r="C2" s="155"/>
      <c r="D2" s="155"/>
      <c r="E2" s="155"/>
      <c r="F2" s="155"/>
      <c r="G2" s="155"/>
      <c r="H2" s="155"/>
      <c r="I2" s="155"/>
      <c r="J2" s="155"/>
    </row>
    <row r="3" spans="1:10" ht="27" customHeight="1">
      <c r="A3" s="154" t="s">
        <v>290</v>
      </c>
      <c r="B3" s="155"/>
      <c r="C3" s="155"/>
      <c r="D3" s="155"/>
      <c r="E3" s="155"/>
      <c r="F3" s="155"/>
      <c r="G3" s="155"/>
      <c r="H3" s="155"/>
      <c r="I3" s="155"/>
      <c r="J3" s="155"/>
    </row>
    <row r="4" spans="1:10" ht="37.5" customHeight="1">
      <c r="A4" s="154" t="s">
        <v>200</v>
      </c>
      <c r="B4" s="155"/>
      <c r="C4" s="155"/>
      <c r="D4" s="155"/>
      <c r="E4" s="155"/>
      <c r="F4" s="155"/>
      <c r="G4" s="155"/>
      <c r="H4" s="155"/>
      <c r="I4" s="155"/>
      <c r="J4" s="155"/>
    </row>
    <row r="5" spans="1:10" ht="18.75" customHeight="1">
      <c r="A5" s="156" t="s">
        <v>201</v>
      </c>
      <c r="B5" s="155"/>
      <c r="C5" s="155"/>
      <c r="D5" s="155"/>
      <c r="E5" s="155"/>
      <c r="F5" s="155"/>
      <c r="G5" s="155"/>
      <c r="H5" s="155"/>
      <c r="I5" s="155"/>
      <c r="J5" s="155"/>
    </row>
    <row r="6" spans="1:10" ht="18" customHeight="1">
      <c r="A6" s="162" t="s">
        <v>54</v>
      </c>
      <c r="B6" s="162" t="s">
        <v>202</v>
      </c>
      <c r="C6" s="162" t="s">
        <v>203</v>
      </c>
      <c r="D6" s="162" t="s">
        <v>204</v>
      </c>
      <c r="E6" s="162" t="s">
        <v>58</v>
      </c>
      <c r="F6" s="158" t="s">
        <v>205</v>
      </c>
      <c r="G6" s="159"/>
      <c r="H6" s="160" t="s">
        <v>8</v>
      </c>
      <c r="I6" s="160" t="s">
        <v>256</v>
      </c>
      <c r="J6" s="162" t="s">
        <v>59</v>
      </c>
    </row>
    <row r="7" spans="1:10" ht="18" customHeight="1">
      <c r="A7" s="163"/>
      <c r="B7" s="163"/>
      <c r="C7" s="163"/>
      <c r="D7" s="163"/>
      <c r="E7" s="163"/>
      <c r="F7" s="90" t="s">
        <v>206</v>
      </c>
      <c r="G7" s="91" t="s">
        <v>207</v>
      </c>
      <c r="H7" s="161"/>
      <c r="I7" s="161"/>
      <c r="J7" s="163"/>
    </row>
    <row r="8" spans="1:10" ht="18" customHeight="1">
      <c r="A8" s="89" t="s">
        <v>308</v>
      </c>
      <c r="B8" s="14" t="s">
        <v>292</v>
      </c>
      <c r="C8" s="14" t="s">
        <v>293</v>
      </c>
      <c r="D8" s="90"/>
      <c r="E8" s="90" t="s">
        <v>296</v>
      </c>
      <c r="F8" s="94">
        <v>25.5</v>
      </c>
      <c r="G8" s="91"/>
      <c r="H8" s="103" t="s">
        <v>315</v>
      </c>
      <c r="I8" s="103"/>
      <c r="J8" s="89"/>
    </row>
    <row r="9" spans="1:10" ht="18" customHeight="1">
      <c r="A9" s="89" t="s">
        <v>309</v>
      </c>
      <c r="B9" s="14" t="s">
        <v>294</v>
      </c>
      <c r="C9" s="14" t="s">
        <v>295</v>
      </c>
      <c r="D9" s="90"/>
      <c r="E9" s="90" t="s">
        <v>296</v>
      </c>
      <c r="F9" s="94">
        <v>21</v>
      </c>
      <c r="G9" s="91"/>
      <c r="H9" s="103" t="s">
        <v>315</v>
      </c>
      <c r="I9" s="103"/>
      <c r="J9" s="89"/>
    </row>
    <row r="10" spans="1:10">
      <c r="A10" s="92">
        <v>3</v>
      </c>
      <c r="B10" s="14" t="s">
        <v>266</v>
      </c>
      <c r="C10" s="14" t="s">
        <v>267</v>
      </c>
      <c r="D10" s="90"/>
      <c r="E10" s="90" t="s">
        <v>286</v>
      </c>
      <c r="F10" s="94">
        <v>26.5</v>
      </c>
      <c r="G10" s="94"/>
      <c r="H10" s="94" t="s">
        <v>287</v>
      </c>
      <c r="I10" s="95"/>
      <c r="J10" s="95"/>
    </row>
    <row r="11" spans="1:10">
      <c r="A11" s="92">
        <v>4</v>
      </c>
      <c r="B11" s="14" t="s">
        <v>268</v>
      </c>
      <c r="C11" s="14" t="s">
        <v>269</v>
      </c>
      <c r="D11" s="90"/>
      <c r="E11" s="90" t="s">
        <v>286</v>
      </c>
      <c r="F11" s="94">
        <v>5.2</v>
      </c>
      <c r="G11" s="94"/>
      <c r="H11" s="94" t="s">
        <v>287</v>
      </c>
      <c r="I11" s="95"/>
      <c r="J11" s="95"/>
    </row>
    <row r="12" spans="1:10" ht="18" customHeight="1">
      <c r="A12" s="154" t="s">
        <v>246</v>
      </c>
      <c r="B12" s="164"/>
      <c r="C12" s="164"/>
      <c r="D12" s="164"/>
      <c r="E12" s="164"/>
      <c r="F12" s="164"/>
      <c r="G12" s="164"/>
      <c r="H12" s="164"/>
      <c r="I12" s="164"/>
      <c r="J12" s="164"/>
    </row>
    <row r="13" spans="1:10" ht="18" customHeight="1">
      <c r="A13" s="154" t="s">
        <v>254</v>
      </c>
      <c r="B13" s="164"/>
      <c r="C13" s="164"/>
      <c r="D13" s="164"/>
      <c r="E13" s="164"/>
      <c r="F13" s="164"/>
      <c r="G13" s="164"/>
      <c r="H13" s="164"/>
      <c r="I13" s="164"/>
      <c r="J13" s="164"/>
    </row>
    <row r="14" spans="1:10" ht="18" customHeight="1">
      <c r="A14" s="154" t="s">
        <v>247</v>
      </c>
      <c r="B14" s="165"/>
      <c r="C14" s="165"/>
      <c r="D14" s="165"/>
      <c r="E14" s="165"/>
      <c r="F14" s="165"/>
      <c r="G14" s="165"/>
      <c r="H14" s="165"/>
      <c r="I14" s="165"/>
      <c r="J14" s="165"/>
    </row>
    <row r="15" spans="1:10" ht="18" customHeight="1">
      <c r="A15" s="154" t="s">
        <v>248</v>
      </c>
      <c r="B15" s="164"/>
      <c r="C15" s="164"/>
      <c r="D15" s="164"/>
      <c r="E15" s="164"/>
      <c r="F15" s="164"/>
      <c r="G15" s="164"/>
      <c r="H15" s="164"/>
      <c r="I15" s="164"/>
      <c r="J15" s="164"/>
    </row>
    <row r="16" spans="1:10" ht="18" customHeight="1">
      <c r="A16" s="154" t="s">
        <v>249</v>
      </c>
      <c r="B16" s="164"/>
      <c r="C16" s="164"/>
      <c r="D16" s="164"/>
      <c r="E16" s="164"/>
      <c r="F16" s="164"/>
      <c r="G16" s="164"/>
      <c r="H16" s="164"/>
      <c r="I16" s="164"/>
      <c r="J16" s="164"/>
    </row>
    <row r="17" spans="1:10" ht="18" customHeight="1">
      <c r="A17" s="154" t="s">
        <v>250</v>
      </c>
      <c r="B17" s="164"/>
      <c r="C17" s="164"/>
      <c r="D17" s="164"/>
      <c r="E17" s="164"/>
      <c r="F17" s="164"/>
      <c r="G17" s="164"/>
      <c r="H17" s="164"/>
      <c r="I17" s="164"/>
      <c r="J17" s="164"/>
    </row>
    <row r="18" spans="1:10" ht="30" customHeight="1">
      <c r="A18" s="154" t="s">
        <v>251</v>
      </c>
      <c r="B18" s="155"/>
      <c r="C18" s="155"/>
      <c r="D18" s="155"/>
      <c r="E18" s="155"/>
      <c r="F18" s="155"/>
      <c r="G18" s="155"/>
      <c r="H18" s="155"/>
      <c r="I18" s="155"/>
      <c r="J18" s="155"/>
    </row>
    <row r="19" spans="1:10" ht="36" customHeight="1">
      <c r="A19" s="157" t="s">
        <v>252</v>
      </c>
      <c r="B19" s="155"/>
      <c r="C19" s="155"/>
      <c r="D19" s="155"/>
      <c r="E19" s="155"/>
      <c r="F19" s="155"/>
      <c r="G19" s="155"/>
      <c r="H19" s="155"/>
      <c r="I19" s="155"/>
      <c r="J19" s="155"/>
    </row>
  </sheetData>
  <mergeCells count="22">
    <mergeCell ref="A18:J18"/>
    <mergeCell ref="A19:J19"/>
    <mergeCell ref="F6:G6"/>
    <mergeCell ref="H6:H7"/>
    <mergeCell ref="I6:I7"/>
    <mergeCell ref="J6:J7"/>
    <mergeCell ref="A12:J12"/>
    <mergeCell ref="A13:J13"/>
    <mergeCell ref="A6:A7"/>
    <mergeCell ref="B6:B7"/>
    <mergeCell ref="C6:C7"/>
    <mergeCell ref="D6:D7"/>
    <mergeCell ref="E6:E7"/>
    <mergeCell ref="A14:J14"/>
    <mergeCell ref="A15:J15"/>
    <mergeCell ref="A16:J16"/>
    <mergeCell ref="A17:J17"/>
    <mergeCell ref="A1:J1"/>
    <mergeCell ref="A2:J2"/>
    <mergeCell ref="A3:J3"/>
    <mergeCell ref="A4:J4"/>
    <mergeCell ref="A5:J5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F10" sqref="F10"/>
    </sheetView>
  </sheetViews>
  <sheetFormatPr defaultColWidth="9" defaultRowHeight="14.25"/>
  <cols>
    <col min="1" max="1" width="4.375" style="88" customWidth="1"/>
    <col min="2" max="2" width="11.75" style="88" customWidth="1"/>
    <col min="3" max="3" width="33.625" style="88" customWidth="1"/>
    <col min="4" max="4" width="8" style="88" customWidth="1"/>
    <col min="5" max="5" width="5.875" style="88" customWidth="1"/>
    <col min="6" max="8" width="8.875" style="88" customWidth="1"/>
    <col min="9" max="9" width="10.625" style="88" customWidth="1"/>
    <col min="10" max="10" width="6.375" style="88" customWidth="1"/>
    <col min="11" max="16384" width="9" style="88"/>
  </cols>
  <sheetData>
    <row r="1" spans="1:10" ht="25.5" customHeight="1">
      <c r="A1" s="151" t="s">
        <v>197</v>
      </c>
      <c r="B1" s="152"/>
      <c r="C1" s="153"/>
      <c r="D1" s="152"/>
      <c r="E1" s="152"/>
      <c r="F1" s="152"/>
      <c r="G1" s="152"/>
      <c r="H1" s="152"/>
      <c r="I1" s="152"/>
      <c r="J1" s="152"/>
    </row>
    <row r="2" spans="1:10" ht="27" customHeight="1">
      <c r="A2" s="154" t="s">
        <v>289</v>
      </c>
      <c r="B2" s="155"/>
      <c r="C2" s="155"/>
      <c r="D2" s="155"/>
      <c r="E2" s="155"/>
      <c r="F2" s="155"/>
      <c r="G2" s="155"/>
      <c r="H2" s="155"/>
      <c r="I2" s="155"/>
      <c r="J2" s="155"/>
    </row>
    <row r="3" spans="1:10" ht="27" customHeight="1">
      <c r="A3" s="154" t="s">
        <v>291</v>
      </c>
      <c r="B3" s="155"/>
      <c r="C3" s="155"/>
      <c r="D3" s="155"/>
      <c r="E3" s="155"/>
      <c r="F3" s="155"/>
      <c r="G3" s="155"/>
      <c r="H3" s="155"/>
      <c r="I3" s="155"/>
      <c r="J3" s="155"/>
    </row>
    <row r="4" spans="1:10" ht="37.5" customHeight="1">
      <c r="A4" s="154" t="s">
        <v>200</v>
      </c>
      <c r="B4" s="155"/>
      <c r="C4" s="155"/>
      <c r="D4" s="155"/>
      <c r="E4" s="155"/>
      <c r="F4" s="155"/>
      <c r="G4" s="155"/>
      <c r="H4" s="155"/>
      <c r="I4" s="155"/>
      <c r="J4" s="155"/>
    </row>
    <row r="5" spans="1:10" ht="18.75" customHeight="1">
      <c r="A5" s="156" t="s">
        <v>201</v>
      </c>
      <c r="B5" s="155"/>
      <c r="C5" s="155"/>
      <c r="D5" s="155"/>
      <c r="E5" s="155"/>
      <c r="F5" s="155"/>
      <c r="G5" s="155"/>
      <c r="H5" s="155"/>
      <c r="I5" s="155"/>
      <c r="J5" s="155"/>
    </row>
    <row r="6" spans="1:10" ht="18" customHeight="1">
      <c r="A6" s="162" t="s">
        <v>54</v>
      </c>
      <c r="B6" s="162" t="s">
        <v>202</v>
      </c>
      <c r="C6" s="162" t="s">
        <v>203</v>
      </c>
      <c r="D6" s="162" t="s">
        <v>204</v>
      </c>
      <c r="E6" s="162" t="s">
        <v>58</v>
      </c>
      <c r="F6" s="158" t="s">
        <v>205</v>
      </c>
      <c r="G6" s="159"/>
      <c r="H6" s="160" t="s">
        <v>8</v>
      </c>
      <c r="I6" s="160" t="s">
        <v>256</v>
      </c>
      <c r="J6" s="162" t="s">
        <v>59</v>
      </c>
    </row>
    <row r="7" spans="1:10" ht="18" customHeight="1">
      <c r="A7" s="163"/>
      <c r="B7" s="163"/>
      <c r="C7" s="163"/>
      <c r="D7" s="163"/>
      <c r="E7" s="163"/>
      <c r="F7" s="102" t="s">
        <v>206</v>
      </c>
      <c r="G7" s="91" t="s">
        <v>207</v>
      </c>
      <c r="H7" s="161"/>
      <c r="I7" s="161"/>
      <c r="J7" s="163"/>
    </row>
    <row r="8" spans="1:10" ht="18" customHeight="1">
      <c r="A8" s="89"/>
      <c r="B8" s="125" t="s">
        <v>334</v>
      </c>
      <c r="C8" s="126" t="s">
        <v>321</v>
      </c>
      <c r="D8" s="89"/>
      <c r="E8" s="131" t="s">
        <v>338</v>
      </c>
      <c r="F8" s="132">
        <v>26</v>
      </c>
      <c r="G8" s="132">
        <v>26</v>
      </c>
      <c r="H8" s="103" t="s">
        <v>339</v>
      </c>
      <c r="I8" s="95" t="s">
        <v>255</v>
      </c>
      <c r="J8" s="89"/>
    </row>
    <row r="9" spans="1:10" ht="18" customHeight="1">
      <c r="A9" s="89"/>
      <c r="B9" s="126" t="s">
        <v>335</v>
      </c>
      <c r="C9" s="127" t="s">
        <v>336</v>
      </c>
      <c r="D9" s="89"/>
      <c r="E9" s="131" t="s">
        <v>338</v>
      </c>
      <c r="F9" s="132">
        <v>24</v>
      </c>
      <c r="G9" s="132">
        <v>24</v>
      </c>
      <c r="H9" s="103" t="s">
        <v>339</v>
      </c>
      <c r="I9" s="95" t="s">
        <v>255</v>
      </c>
      <c r="J9" s="89"/>
    </row>
    <row r="10" spans="1:10" ht="18" customHeight="1">
      <c r="A10" s="89"/>
      <c r="B10" s="128" t="s">
        <v>337</v>
      </c>
      <c r="C10" s="129" t="s">
        <v>321</v>
      </c>
      <c r="D10" s="89"/>
      <c r="E10" s="131" t="s">
        <v>338</v>
      </c>
      <c r="F10" s="132">
        <v>24</v>
      </c>
      <c r="G10" s="132">
        <v>24</v>
      </c>
      <c r="H10" s="103" t="s">
        <v>339</v>
      </c>
      <c r="I10" s="95" t="s">
        <v>255</v>
      </c>
      <c r="J10" s="89"/>
    </row>
    <row r="11" spans="1:10" ht="18" customHeight="1">
      <c r="A11" s="89"/>
      <c r="B11" s="128" t="s">
        <v>340</v>
      </c>
      <c r="C11" s="130" t="s">
        <v>321</v>
      </c>
      <c r="D11" s="89"/>
      <c r="E11" s="131" t="s">
        <v>338</v>
      </c>
      <c r="F11" s="133">
        <v>25</v>
      </c>
      <c r="G11" s="133">
        <v>25</v>
      </c>
      <c r="H11" s="103" t="s">
        <v>339</v>
      </c>
      <c r="I11" s="95" t="s">
        <v>255</v>
      </c>
      <c r="J11" s="89"/>
    </row>
    <row r="12" spans="1:10">
      <c r="A12" s="92">
        <v>1</v>
      </c>
      <c r="B12" s="116" t="s">
        <v>310</v>
      </c>
      <c r="C12" s="116" t="s">
        <v>311</v>
      </c>
      <c r="D12" s="90"/>
      <c r="E12" s="90" t="s">
        <v>296</v>
      </c>
      <c r="F12" s="117">
        <v>49</v>
      </c>
      <c r="G12" s="117">
        <v>49</v>
      </c>
      <c r="H12" s="94" t="s">
        <v>314</v>
      </c>
      <c r="I12" s="95" t="s">
        <v>255</v>
      </c>
      <c r="J12" s="95"/>
    </row>
    <row r="13" spans="1:10">
      <c r="A13" s="92">
        <v>2</v>
      </c>
      <c r="B13" s="116" t="s">
        <v>312</v>
      </c>
      <c r="C13" s="116" t="s">
        <v>313</v>
      </c>
      <c r="D13" s="90"/>
      <c r="E13" s="90" t="s">
        <v>296</v>
      </c>
      <c r="F13" s="117">
        <v>11</v>
      </c>
      <c r="G13" s="117">
        <v>11</v>
      </c>
      <c r="H13" s="94" t="s">
        <v>314</v>
      </c>
      <c r="I13" s="95" t="s">
        <v>255</v>
      </c>
      <c r="J13" s="95"/>
    </row>
    <row r="14" spans="1:10" ht="18" customHeight="1">
      <c r="A14" s="154" t="s">
        <v>246</v>
      </c>
      <c r="B14" s="164"/>
      <c r="C14" s="164"/>
      <c r="D14" s="164"/>
      <c r="E14" s="164"/>
      <c r="F14" s="164"/>
      <c r="G14" s="164"/>
      <c r="H14" s="164"/>
      <c r="I14" s="164"/>
      <c r="J14" s="164"/>
    </row>
    <row r="15" spans="1:10" ht="18" customHeight="1">
      <c r="A15" s="154" t="s">
        <v>254</v>
      </c>
      <c r="B15" s="164"/>
      <c r="C15" s="164"/>
      <c r="D15" s="164"/>
      <c r="E15" s="164"/>
      <c r="F15" s="164"/>
      <c r="G15" s="164"/>
      <c r="H15" s="164"/>
      <c r="I15" s="164"/>
      <c r="J15" s="164"/>
    </row>
    <row r="16" spans="1:10" ht="18" customHeight="1">
      <c r="A16" s="154" t="s">
        <v>247</v>
      </c>
      <c r="B16" s="165"/>
      <c r="C16" s="165"/>
      <c r="D16" s="165"/>
      <c r="E16" s="165"/>
      <c r="F16" s="165"/>
      <c r="G16" s="165"/>
      <c r="H16" s="165"/>
      <c r="I16" s="165"/>
      <c r="J16" s="165"/>
    </row>
    <row r="17" spans="1:10" ht="18" customHeight="1">
      <c r="A17" s="154" t="s">
        <v>248</v>
      </c>
      <c r="B17" s="164"/>
      <c r="C17" s="164"/>
      <c r="D17" s="164"/>
      <c r="E17" s="164"/>
      <c r="F17" s="164"/>
      <c r="G17" s="164"/>
      <c r="H17" s="164"/>
      <c r="I17" s="164"/>
      <c r="J17" s="164"/>
    </row>
    <row r="18" spans="1:10" ht="18" customHeight="1">
      <c r="A18" s="154" t="s">
        <v>249</v>
      </c>
      <c r="B18" s="164"/>
      <c r="C18" s="164"/>
      <c r="D18" s="164"/>
      <c r="E18" s="164"/>
      <c r="F18" s="164"/>
      <c r="G18" s="164"/>
      <c r="H18" s="164"/>
      <c r="I18" s="164"/>
      <c r="J18" s="164"/>
    </row>
    <row r="19" spans="1:10" ht="18" customHeight="1">
      <c r="A19" s="154" t="s">
        <v>250</v>
      </c>
      <c r="B19" s="164"/>
      <c r="C19" s="164"/>
      <c r="D19" s="164"/>
      <c r="E19" s="164"/>
      <c r="F19" s="164"/>
      <c r="G19" s="164"/>
      <c r="H19" s="164"/>
      <c r="I19" s="164"/>
      <c r="J19" s="164"/>
    </row>
    <row r="20" spans="1:10" ht="30" customHeight="1">
      <c r="A20" s="154" t="s">
        <v>251</v>
      </c>
      <c r="B20" s="155"/>
      <c r="C20" s="155"/>
      <c r="D20" s="155"/>
      <c r="E20" s="155"/>
      <c r="F20" s="155"/>
      <c r="G20" s="155"/>
      <c r="H20" s="155"/>
      <c r="I20" s="155"/>
      <c r="J20" s="155"/>
    </row>
    <row r="21" spans="1:10" ht="36" customHeight="1">
      <c r="A21" s="157" t="s">
        <v>252</v>
      </c>
      <c r="B21" s="155"/>
      <c r="C21" s="155"/>
      <c r="D21" s="155"/>
      <c r="E21" s="155"/>
      <c r="F21" s="155"/>
      <c r="G21" s="155"/>
      <c r="H21" s="155"/>
      <c r="I21" s="155"/>
      <c r="J21" s="155"/>
    </row>
  </sheetData>
  <mergeCells count="22">
    <mergeCell ref="A20:J20"/>
    <mergeCell ref="A21:J21"/>
    <mergeCell ref="F6:G6"/>
    <mergeCell ref="H6:H7"/>
    <mergeCell ref="I6:I7"/>
    <mergeCell ref="J6:J7"/>
    <mergeCell ref="A14:J14"/>
    <mergeCell ref="A15:J15"/>
    <mergeCell ref="A6:A7"/>
    <mergeCell ref="B6:B7"/>
    <mergeCell ref="C6:C7"/>
    <mergeCell ref="D6:D7"/>
    <mergeCell ref="E6:E7"/>
    <mergeCell ref="A16:J16"/>
    <mergeCell ref="A17:J17"/>
    <mergeCell ref="A18:J18"/>
    <mergeCell ref="A19:J19"/>
    <mergeCell ref="A1:J1"/>
    <mergeCell ref="A2:J2"/>
    <mergeCell ref="A3:J3"/>
    <mergeCell ref="A4:J4"/>
    <mergeCell ref="A5:J5"/>
  </mergeCells>
  <phoneticPr fontId="1" type="noConversion"/>
  <conditionalFormatting sqref="B12">
    <cfRule type="duplicateValues" dxfId="19" priority="9"/>
  </conditionalFormatting>
  <conditionalFormatting sqref="B13">
    <cfRule type="duplicateValues" dxfId="18" priority="8"/>
  </conditionalFormatting>
  <conditionalFormatting sqref="C8">
    <cfRule type="duplicateValues" dxfId="17" priority="3"/>
  </conditionalFormatting>
  <conditionalFormatting sqref="B9">
    <cfRule type="duplicateValues" dxfId="16" priority="5"/>
  </conditionalFormatting>
  <conditionalFormatting sqref="C9">
    <cfRule type="duplicateValues" dxfId="15" priority="4"/>
  </conditionalFormatting>
  <conditionalFormatting sqref="B10">
    <cfRule type="duplicateValues" dxfId="14" priority="7"/>
  </conditionalFormatting>
  <conditionalFormatting sqref="C10">
    <cfRule type="duplicateValues" dxfId="13" priority="6"/>
  </conditionalFormatting>
  <conditionalFormatting sqref="B11">
    <cfRule type="duplicateValues" dxfId="12" priority="2"/>
  </conditionalFormatting>
  <conditionalFormatting sqref="C11">
    <cfRule type="duplicateValues" dxfId="11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M20" sqref="M20"/>
    </sheetView>
  </sheetViews>
  <sheetFormatPr defaultColWidth="9" defaultRowHeight="14.25"/>
  <cols>
    <col min="1" max="1" width="4.375" style="88" customWidth="1"/>
    <col min="2" max="2" width="11.75" style="88" customWidth="1"/>
    <col min="3" max="3" width="25.875" style="88" customWidth="1"/>
    <col min="4" max="4" width="8" style="88" customWidth="1"/>
    <col min="5" max="5" width="5.875" style="88" customWidth="1"/>
    <col min="6" max="7" width="8.875" style="88" customWidth="1"/>
    <col min="8" max="8" width="6.875" style="88" customWidth="1"/>
    <col min="9" max="9" width="10.625" style="88" customWidth="1"/>
    <col min="10" max="10" width="6.375" style="88" customWidth="1"/>
    <col min="11" max="16384" width="9" style="88"/>
  </cols>
  <sheetData>
    <row r="1" spans="1:10" ht="25.5" customHeight="1">
      <c r="A1" s="151" t="s">
        <v>197</v>
      </c>
      <c r="B1" s="152"/>
      <c r="C1" s="153"/>
      <c r="D1" s="152"/>
      <c r="E1" s="152"/>
      <c r="F1" s="152"/>
      <c r="G1" s="152"/>
      <c r="H1" s="152"/>
      <c r="I1" s="152"/>
      <c r="J1" s="152"/>
    </row>
    <row r="2" spans="1:10" ht="27" customHeight="1">
      <c r="A2" s="154" t="s">
        <v>289</v>
      </c>
      <c r="B2" s="155"/>
      <c r="C2" s="155"/>
      <c r="D2" s="155"/>
      <c r="E2" s="155"/>
      <c r="F2" s="155"/>
      <c r="G2" s="155"/>
      <c r="H2" s="155"/>
      <c r="I2" s="155"/>
      <c r="J2" s="155"/>
    </row>
    <row r="3" spans="1:10" ht="27" customHeight="1">
      <c r="A3" s="154" t="s">
        <v>288</v>
      </c>
      <c r="B3" s="155"/>
      <c r="C3" s="155"/>
      <c r="D3" s="155"/>
      <c r="E3" s="155"/>
      <c r="F3" s="155"/>
      <c r="G3" s="155"/>
      <c r="H3" s="155"/>
      <c r="I3" s="155"/>
      <c r="J3" s="155"/>
    </row>
    <row r="4" spans="1:10" ht="37.5" customHeight="1">
      <c r="A4" s="154" t="s">
        <v>200</v>
      </c>
      <c r="B4" s="155"/>
      <c r="C4" s="155"/>
      <c r="D4" s="155"/>
      <c r="E4" s="155"/>
      <c r="F4" s="155"/>
      <c r="G4" s="155"/>
      <c r="H4" s="155"/>
      <c r="I4" s="155"/>
      <c r="J4" s="155"/>
    </row>
    <row r="5" spans="1:10" ht="18.75" customHeight="1">
      <c r="A5" s="156" t="s">
        <v>201</v>
      </c>
      <c r="B5" s="155"/>
      <c r="C5" s="155"/>
      <c r="D5" s="155"/>
      <c r="E5" s="155"/>
      <c r="F5" s="155"/>
      <c r="G5" s="155"/>
      <c r="H5" s="155"/>
      <c r="I5" s="155"/>
      <c r="J5" s="155"/>
    </row>
    <row r="6" spans="1:10" ht="18" customHeight="1">
      <c r="A6" s="162" t="s">
        <v>54</v>
      </c>
      <c r="B6" s="162" t="s">
        <v>202</v>
      </c>
      <c r="C6" s="162" t="s">
        <v>203</v>
      </c>
      <c r="D6" s="162" t="s">
        <v>204</v>
      </c>
      <c r="E6" s="162" t="s">
        <v>58</v>
      </c>
      <c r="F6" s="158" t="s">
        <v>205</v>
      </c>
      <c r="G6" s="159"/>
      <c r="H6" s="160" t="s">
        <v>8</v>
      </c>
      <c r="I6" s="160" t="s">
        <v>256</v>
      </c>
      <c r="J6" s="162" t="s">
        <v>59</v>
      </c>
    </row>
    <row r="7" spans="1:10" ht="18" customHeight="1">
      <c r="A7" s="163"/>
      <c r="B7" s="163"/>
      <c r="C7" s="163"/>
      <c r="D7" s="163"/>
      <c r="E7" s="163"/>
      <c r="F7" s="90" t="s">
        <v>206</v>
      </c>
      <c r="G7" s="91" t="s">
        <v>207</v>
      </c>
      <c r="H7" s="161"/>
      <c r="I7" s="161"/>
      <c r="J7" s="163"/>
    </row>
    <row r="8" spans="1:10" ht="18" customHeight="1">
      <c r="A8" s="89" t="s">
        <v>297</v>
      </c>
      <c r="B8" s="14" t="s">
        <v>266</v>
      </c>
      <c r="C8" s="14" t="s">
        <v>267</v>
      </c>
      <c r="D8" s="89"/>
      <c r="E8" s="90" t="s">
        <v>286</v>
      </c>
      <c r="F8" s="90"/>
      <c r="G8" s="91">
        <v>30.5</v>
      </c>
      <c r="H8" s="94" t="s">
        <v>287</v>
      </c>
      <c r="I8" s="103"/>
      <c r="J8" s="89"/>
    </row>
    <row r="9" spans="1:10" ht="18" customHeight="1">
      <c r="A9" s="89" t="s">
        <v>298</v>
      </c>
      <c r="B9" s="14" t="s">
        <v>268</v>
      </c>
      <c r="C9" s="14" t="s">
        <v>269</v>
      </c>
      <c r="D9" s="89"/>
      <c r="E9" s="90" t="s">
        <v>286</v>
      </c>
      <c r="F9" s="90"/>
      <c r="G9" s="91">
        <v>12</v>
      </c>
      <c r="H9" s="94" t="s">
        <v>287</v>
      </c>
      <c r="I9" s="103"/>
      <c r="J9" s="89"/>
    </row>
    <row r="10" spans="1:10" ht="18" customHeight="1">
      <c r="A10" s="89" t="s">
        <v>300</v>
      </c>
      <c r="B10" s="115" t="s">
        <v>270</v>
      </c>
      <c r="C10" s="115" t="s">
        <v>271</v>
      </c>
      <c r="D10" s="89"/>
      <c r="E10" s="90" t="s">
        <v>286</v>
      </c>
      <c r="F10" s="90"/>
      <c r="G10" s="91">
        <v>26</v>
      </c>
      <c r="H10" s="94" t="s">
        <v>287</v>
      </c>
      <c r="I10" s="103"/>
      <c r="J10" s="89"/>
    </row>
    <row r="11" spans="1:10" ht="18" customHeight="1">
      <c r="A11" s="89" t="s">
        <v>301</v>
      </c>
      <c r="B11" s="115" t="s">
        <v>272</v>
      </c>
      <c r="C11" s="115" t="s">
        <v>273</v>
      </c>
      <c r="D11" s="89"/>
      <c r="E11" s="90" t="s">
        <v>286</v>
      </c>
      <c r="F11" s="90"/>
      <c r="G11" s="91">
        <v>33.19</v>
      </c>
      <c r="H11" s="94" t="s">
        <v>287</v>
      </c>
      <c r="I11" s="103"/>
      <c r="J11" s="89"/>
    </row>
    <row r="12" spans="1:10">
      <c r="A12" s="89" t="s">
        <v>302</v>
      </c>
      <c r="B12" s="14" t="s">
        <v>274</v>
      </c>
      <c r="C12" s="14" t="s">
        <v>275</v>
      </c>
      <c r="D12" s="90"/>
      <c r="E12" s="90" t="s">
        <v>286</v>
      </c>
      <c r="F12" s="94"/>
      <c r="G12" s="94">
        <v>89.15</v>
      </c>
      <c r="H12" s="94" t="s">
        <v>287</v>
      </c>
      <c r="I12" s="95"/>
      <c r="J12" s="95"/>
    </row>
    <row r="13" spans="1:10">
      <c r="A13" s="89" t="s">
        <v>299</v>
      </c>
      <c r="B13" s="14" t="s">
        <v>276</v>
      </c>
      <c r="C13" s="14" t="s">
        <v>275</v>
      </c>
      <c r="D13" s="90"/>
      <c r="E13" s="90" t="s">
        <v>286</v>
      </c>
      <c r="F13" s="94"/>
      <c r="G13" s="94">
        <v>67.83</v>
      </c>
      <c r="H13" s="94" t="s">
        <v>287</v>
      </c>
      <c r="I13" s="95"/>
      <c r="J13" s="95"/>
    </row>
    <row r="14" spans="1:10">
      <c r="A14" s="89" t="s">
        <v>303</v>
      </c>
      <c r="B14" s="14" t="s">
        <v>277</v>
      </c>
      <c r="C14" s="14" t="s">
        <v>278</v>
      </c>
      <c r="D14" s="95"/>
      <c r="E14" s="90" t="s">
        <v>286</v>
      </c>
      <c r="F14" s="94"/>
      <c r="G14" s="94">
        <v>29.2</v>
      </c>
      <c r="H14" s="94" t="s">
        <v>287</v>
      </c>
      <c r="I14" s="95"/>
      <c r="J14" s="95"/>
    </row>
    <row r="15" spans="1:10">
      <c r="A15" s="89" t="s">
        <v>304</v>
      </c>
      <c r="B15" s="14" t="s">
        <v>279</v>
      </c>
      <c r="C15" s="14" t="s">
        <v>280</v>
      </c>
      <c r="D15" s="90"/>
      <c r="E15" s="90" t="s">
        <v>286</v>
      </c>
      <c r="F15" s="94"/>
      <c r="G15" s="94">
        <v>28.67</v>
      </c>
      <c r="H15" s="94" t="s">
        <v>287</v>
      </c>
      <c r="I15" s="95"/>
      <c r="J15" s="95"/>
    </row>
    <row r="16" spans="1:10">
      <c r="A16" s="89" t="s">
        <v>305</v>
      </c>
      <c r="B16" s="14" t="s">
        <v>281</v>
      </c>
      <c r="C16" s="14" t="s">
        <v>267</v>
      </c>
      <c r="D16" s="90"/>
      <c r="E16" s="90" t="s">
        <v>286</v>
      </c>
      <c r="F16" s="94"/>
      <c r="G16" s="104">
        <v>28.32</v>
      </c>
      <c r="H16" s="94" t="s">
        <v>287</v>
      </c>
      <c r="I16" s="95"/>
      <c r="J16" s="95"/>
    </row>
    <row r="17" spans="1:10">
      <c r="A17" s="89" t="s">
        <v>306</v>
      </c>
      <c r="B17" s="14" t="s">
        <v>282</v>
      </c>
      <c r="C17" s="14" t="s">
        <v>283</v>
      </c>
      <c r="D17" s="90"/>
      <c r="E17" s="90" t="s">
        <v>286</v>
      </c>
      <c r="F17" s="94"/>
      <c r="G17" s="104">
        <v>34.5</v>
      </c>
      <c r="H17" s="94" t="s">
        <v>287</v>
      </c>
      <c r="I17" s="95"/>
      <c r="J17" s="95"/>
    </row>
    <row r="18" spans="1:10">
      <c r="A18" s="118" t="s">
        <v>307</v>
      </c>
      <c r="B18" s="119" t="s">
        <v>284</v>
      </c>
      <c r="C18" s="119" t="s">
        <v>285</v>
      </c>
      <c r="D18" s="102"/>
      <c r="E18" s="102" t="s">
        <v>286</v>
      </c>
      <c r="F18" s="98"/>
      <c r="G18" s="120">
        <v>6.8</v>
      </c>
      <c r="H18" s="98" t="s">
        <v>287</v>
      </c>
      <c r="I18" s="121"/>
      <c r="J18" s="121"/>
    </row>
    <row r="19" spans="1:10">
      <c r="A19" s="89" t="s">
        <v>316</v>
      </c>
      <c r="B19" s="14" t="s">
        <v>320</v>
      </c>
      <c r="C19" s="14" t="s">
        <v>322</v>
      </c>
      <c r="D19" s="122"/>
      <c r="E19" s="102" t="s">
        <v>286</v>
      </c>
      <c r="F19" s="100"/>
      <c r="G19" s="100">
        <v>27.5</v>
      </c>
      <c r="H19" s="100" t="s">
        <v>330</v>
      </c>
      <c r="I19" s="123"/>
      <c r="J19" s="123"/>
    </row>
    <row r="20" spans="1:10">
      <c r="A20" s="118" t="s">
        <v>317</v>
      </c>
      <c r="B20" s="14" t="s">
        <v>323</v>
      </c>
      <c r="C20" s="14" t="s">
        <v>324</v>
      </c>
      <c r="D20" s="122"/>
      <c r="E20" s="102" t="s">
        <v>286</v>
      </c>
      <c r="F20" s="100"/>
      <c r="G20" s="100">
        <v>29.95</v>
      </c>
      <c r="H20" s="100" t="s">
        <v>330</v>
      </c>
      <c r="I20" s="123"/>
      <c r="J20" s="123"/>
    </row>
    <row r="21" spans="1:10">
      <c r="A21" s="89" t="s">
        <v>318</v>
      </c>
      <c r="B21" s="14" t="s">
        <v>326</v>
      </c>
      <c r="C21" s="115" t="s">
        <v>271</v>
      </c>
      <c r="D21" s="122"/>
      <c r="E21" s="102" t="s">
        <v>286</v>
      </c>
      <c r="F21" s="100"/>
      <c r="G21" s="100">
        <v>22</v>
      </c>
      <c r="H21" s="100" t="s">
        <v>330</v>
      </c>
      <c r="I21" s="123"/>
      <c r="J21" s="123"/>
    </row>
    <row r="22" spans="1:10">
      <c r="A22" s="118" t="s">
        <v>319</v>
      </c>
      <c r="B22" s="14" t="s">
        <v>327</v>
      </c>
      <c r="C22" s="14" t="s">
        <v>329</v>
      </c>
      <c r="D22" s="122"/>
      <c r="E22" s="102" t="s">
        <v>286</v>
      </c>
      <c r="F22" s="100"/>
      <c r="G22" s="100">
        <v>27</v>
      </c>
      <c r="H22" s="100" t="s">
        <v>330</v>
      </c>
      <c r="I22" s="123"/>
      <c r="J22" s="123"/>
    </row>
    <row r="23" spans="1:10">
      <c r="A23" s="89" t="s">
        <v>325</v>
      </c>
      <c r="B23" s="14" t="s">
        <v>328</v>
      </c>
      <c r="C23" s="115" t="s">
        <v>271</v>
      </c>
      <c r="D23" s="122"/>
      <c r="E23" s="122" t="s">
        <v>286</v>
      </c>
      <c r="F23" s="100"/>
      <c r="G23" s="100">
        <v>22</v>
      </c>
      <c r="H23" s="100" t="s">
        <v>330</v>
      </c>
      <c r="I23" s="123"/>
      <c r="J23" s="123"/>
    </row>
    <row r="24" spans="1:10" ht="18" customHeight="1">
      <c r="A24" s="154" t="s">
        <v>246</v>
      </c>
      <c r="B24" s="164"/>
      <c r="C24" s="164"/>
      <c r="D24" s="164"/>
      <c r="E24" s="164"/>
      <c r="F24" s="164"/>
      <c r="G24" s="164"/>
      <c r="H24" s="164"/>
      <c r="I24" s="164"/>
      <c r="J24" s="164"/>
    </row>
    <row r="25" spans="1:10" ht="18" customHeight="1">
      <c r="A25" s="154" t="s">
        <v>254</v>
      </c>
      <c r="B25" s="164"/>
      <c r="C25" s="164"/>
      <c r="D25" s="164"/>
      <c r="E25" s="164"/>
      <c r="F25" s="164"/>
      <c r="G25" s="164"/>
      <c r="H25" s="164"/>
      <c r="I25" s="164"/>
      <c r="J25" s="164"/>
    </row>
    <row r="26" spans="1:10" ht="18" customHeight="1">
      <c r="A26" s="154" t="s">
        <v>247</v>
      </c>
      <c r="B26" s="165"/>
      <c r="C26" s="165"/>
      <c r="D26" s="165"/>
      <c r="E26" s="165"/>
      <c r="F26" s="165"/>
      <c r="G26" s="165"/>
      <c r="H26" s="165"/>
      <c r="I26" s="165"/>
      <c r="J26" s="165"/>
    </row>
    <row r="27" spans="1:10" ht="18" customHeight="1">
      <c r="A27" s="154" t="s">
        <v>248</v>
      </c>
      <c r="B27" s="164"/>
      <c r="C27" s="164"/>
      <c r="D27" s="164"/>
      <c r="E27" s="164"/>
      <c r="F27" s="164"/>
      <c r="G27" s="164"/>
      <c r="H27" s="164"/>
      <c r="I27" s="164"/>
      <c r="J27" s="164"/>
    </row>
    <row r="28" spans="1:10" ht="18" customHeight="1">
      <c r="A28" s="154" t="s">
        <v>249</v>
      </c>
      <c r="B28" s="164"/>
      <c r="C28" s="164"/>
      <c r="D28" s="164"/>
      <c r="E28" s="164"/>
      <c r="F28" s="164"/>
      <c r="G28" s="164"/>
      <c r="H28" s="164"/>
      <c r="I28" s="164"/>
      <c r="J28" s="164"/>
    </row>
    <row r="29" spans="1:10" ht="18" customHeight="1">
      <c r="A29" s="154" t="s">
        <v>250</v>
      </c>
      <c r="B29" s="164"/>
      <c r="C29" s="164"/>
      <c r="D29" s="164"/>
      <c r="E29" s="164"/>
      <c r="F29" s="164"/>
      <c r="G29" s="164"/>
      <c r="H29" s="164"/>
      <c r="I29" s="164"/>
      <c r="J29" s="164"/>
    </row>
    <row r="30" spans="1:10" ht="30" customHeight="1">
      <c r="A30" s="154" t="s">
        <v>251</v>
      </c>
      <c r="B30" s="155"/>
      <c r="C30" s="155"/>
      <c r="D30" s="155"/>
      <c r="E30" s="155"/>
      <c r="F30" s="155"/>
      <c r="G30" s="155"/>
      <c r="H30" s="155"/>
      <c r="I30" s="155"/>
      <c r="J30" s="155"/>
    </row>
    <row r="31" spans="1:10" ht="36" customHeight="1">
      <c r="A31" s="157" t="s">
        <v>252</v>
      </c>
      <c r="B31" s="155"/>
      <c r="C31" s="155"/>
      <c r="D31" s="155"/>
      <c r="E31" s="155"/>
      <c r="F31" s="155"/>
      <c r="G31" s="155"/>
      <c r="H31" s="155"/>
      <c r="I31" s="155"/>
      <c r="J31" s="155"/>
    </row>
  </sheetData>
  <mergeCells count="22">
    <mergeCell ref="A30:J30"/>
    <mergeCell ref="A31:J31"/>
    <mergeCell ref="F6:G6"/>
    <mergeCell ref="H6:H7"/>
    <mergeCell ref="I6:I7"/>
    <mergeCell ref="J6:J7"/>
    <mergeCell ref="A24:J24"/>
    <mergeCell ref="A25:J25"/>
    <mergeCell ref="A6:A7"/>
    <mergeCell ref="B6:B7"/>
    <mergeCell ref="C6:C7"/>
    <mergeCell ref="D6:D7"/>
    <mergeCell ref="E6:E7"/>
    <mergeCell ref="A26:J26"/>
    <mergeCell ref="A27:J27"/>
    <mergeCell ref="A28:J28"/>
    <mergeCell ref="A29:J29"/>
    <mergeCell ref="A1:J1"/>
    <mergeCell ref="A2:J2"/>
    <mergeCell ref="A3:J3"/>
    <mergeCell ref="A4:J4"/>
    <mergeCell ref="A5:J5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3" sqref="D33"/>
    </sheetView>
  </sheetViews>
  <sheetFormatPr defaultRowHeight="14.25"/>
  <sheetData/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3" workbookViewId="0">
      <selection activeCell="A3" sqref="A1:XFD1048576"/>
    </sheetView>
  </sheetViews>
  <sheetFormatPr defaultColWidth="9" defaultRowHeight="14.25"/>
  <cols>
    <col min="1" max="1" width="4.375" style="88" customWidth="1"/>
    <col min="2" max="2" width="11.75" style="88" customWidth="1"/>
    <col min="3" max="3" width="21.875" style="88" customWidth="1"/>
    <col min="4" max="4" width="8" style="88" customWidth="1"/>
    <col min="5" max="5" width="5.875" style="88" customWidth="1"/>
    <col min="6" max="8" width="8.875" style="88" customWidth="1"/>
    <col min="9" max="9" width="10.625" style="88" customWidth="1"/>
    <col min="10" max="10" width="6.375" style="88" customWidth="1"/>
    <col min="11" max="16384" width="9" style="88"/>
  </cols>
  <sheetData>
    <row r="1" spans="1:10" ht="25.5" customHeight="1">
      <c r="A1" s="151" t="s">
        <v>197</v>
      </c>
      <c r="B1" s="152"/>
      <c r="C1" s="153"/>
      <c r="D1" s="152"/>
      <c r="E1" s="152"/>
      <c r="F1" s="152"/>
      <c r="G1" s="152"/>
      <c r="H1" s="152"/>
      <c r="I1" s="152"/>
      <c r="J1" s="152"/>
    </row>
    <row r="2" spans="1:10" ht="27" customHeight="1">
      <c r="A2" s="154" t="s">
        <v>198</v>
      </c>
      <c r="B2" s="155"/>
      <c r="C2" s="155"/>
      <c r="D2" s="155"/>
      <c r="E2" s="155"/>
      <c r="F2" s="155"/>
      <c r="G2" s="155"/>
      <c r="H2" s="155"/>
      <c r="I2" s="155"/>
      <c r="J2" s="155"/>
    </row>
    <row r="3" spans="1:10" ht="27" customHeight="1">
      <c r="A3" s="154" t="s">
        <v>199</v>
      </c>
      <c r="B3" s="155"/>
      <c r="C3" s="155"/>
      <c r="D3" s="155"/>
      <c r="E3" s="155"/>
      <c r="F3" s="155"/>
      <c r="G3" s="155"/>
      <c r="H3" s="155"/>
      <c r="I3" s="155"/>
      <c r="J3" s="155"/>
    </row>
    <row r="4" spans="1:10" ht="37.5" customHeight="1">
      <c r="A4" s="154" t="s">
        <v>200</v>
      </c>
      <c r="B4" s="155"/>
      <c r="C4" s="155"/>
      <c r="D4" s="155"/>
      <c r="E4" s="155"/>
      <c r="F4" s="155"/>
      <c r="G4" s="155"/>
      <c r="H4" s="155"/>
      <c r="I4" s="155"/>
      <c r="J4" s="155"/>
    </row>
    <row r="5" spans="1:10" ht="18.75" customHeight="1">
      <c r="A5" s="156" t="s">
        <v>201</v>
      </c>
      <c r="B5" s="155"/>
      <c r="C5" s="155"/>
      <c r="D5" s="155"/>
      <c r="E5" s="155"/>
      <c r="F5" s="155"/>
      <c r="G5" s="155"/>
      <c r="H5" s="155"/>
      <c r="I5" s="155"/>
      <c r="J5" s="155"/>
    </row>
    <row r="6" spans="1:10" ht="18" customHeight="1">
      <c r="A6" s="162" t="s">
        <v>54</v>
      </c>
      <c r="B6" s="162" t="s">
        <v>202</v>
      </c>
      <c r="C6" s="162" t="s">
        <v>203</v>
      </c>
      <c r="D6" s="162" t="s">
        <v>204</v>
      </c>
      <c r="E6" s="162" t="s">
        <v>58</v>
      </c>
      <c r="F6" s="158" t="s">
        <v>205</v>
      </c>
      <c r="G6" s="159"/>
      <c r="H6" s="160" t="s">
        <v>8</v>
      </c>
      <c r="I6" s="160" t="s">
        <v>256</v>
      </c>
      <c r="J6" s="162" t="s">
        <v>59</v>
      </c>
    </row>
    <row r="7" spans="1:10" ht="18" customHeight="1">
      <c r="A7" s="163"/>
      <c r="B7" s="163"/>
      <c r="C7" s="163"/>
      <c r="D7" s="163"/>
      <c r="E7" s="163"/>
      <c r="F7" s="90" t="s">
        <v>206</v>
      </c>
      <c r="G7" s="91" t="s">
        <v>207</v>
      </c>
      <c r="H7" s="161"/>
      <c r="I7" s="161"/>
      <c r="J7" s="163"/>
    </row>
    <row r="8" spans="1:10">
      <c r="A8" s="92">
        <v>1</v>
      </c>
      <c r="B8" s="90" t="s">
        <v>208</v>
      </c>
      <c r="C8" s="93" t="s">
        <v>209</v>
      </c>
      <c r="D8" s="90" t="s">
        <v>210</v>
      </c>
      <c r="E8" s="90" t="s">
        <v>83</v>
      </c>
      <c r="F8" s="94">
        <v>13.377000000000001</v>
      </c>
      <c r="G8" s="94">
        <f>F8*0.97</f>
        <v>12.97569</v>
      </c>
      <c r="H8" s="94" t="s">
        <v>12</v>
      </c>
      <c r="I8" s="95" t="s">
        <v>257</v>
      </c>
      <c r="J8" s="95"/>
    </row>
    <row r="9" spans="1:10">
      <c r="A9" s="92">
        <v>2</v>
      </c>
      <c r="B9" s="90" t="s">
        <v>211</v>
      </c>
      <c r="C9" s="93" t="s">
        <v>212</v>
      </c>
      <c r="D9" s="90" t="s">
        <v>210</v>
      </c>
      <c r="E9" s="90" t="s">
        <v>83</v>
      </c>
      <c r="F9" s="94">
        <v>19.664999999999999</v>
      </c>
      <c r="G9" s="94">
        <f t="shared" ref="G9:G20" si="0">F9*0.97</f>
        <v>19.075049999999997</v>
      </c>
      <c r="H9" s="94" t="s">
        <v>12</v>
      </c>
      <c r="I9" s="95" t="s">
        <v>257</v>
      </c>
      <c r="J9" s="95"/>
    </row>
    <row r="10" spans="1:10">
      <c r="A10" s="92">
        <v>3</v>
      </c>
      <c r="B10" s="90" t="s">
        <v>213</v>
      </c>
      <c r="C10" s="93" t="s">
        <v>214</v>
      </c>
      <c r="D10" s="90" t="s">
        <v>210</v>
      </c>
      <c r="E10" s="90" t="s">
        <v>83</v>
      </c>
      <c r="F10" s="94">
        <v>21.450999999999997</v>
      </c>
      <c r="G10" s="94">
        <f t="shared" si="0"/>
        <v>20.807469999999995</v>
      </c>
      <c r="H10" s="94" t="s">
        <v>12</v>
      </c>
      <c r="I10" s="95" t="s">
        <v>257</v>
      </c>
      <c r="J10" s="95"/>
    </row>
    <row r="11" spans="1:10">
      <c r="A11" s="92">
        <v>4</v>
      </c>
      <c r="B11" s="90" t="s">
        <v>215</v>
      </c>
      <c r="C11" s="93" t="s">
        <v>216</v>
      </c>
      <c r="D11" s="90" t="s">
        <v>210</v>
      </c>
      <c r="E11" s="90" t="s">
        <v>83</v>
      </c>
      <c r="F11" s="94">
        <v>34.81</v>
      </c>
      <c r="G11" s="94">
        <f t="shared" si="0"/>
        <v>33.765700000000002</v>
      </c>
      <c r="H11" s="94" t="s">
        <v>12</v>
      </c>
      <c r="I11" s="95" t="s">
        <v>255</v>
      </c>
      <c r="J11" s="95"/>
    </row>
    <row r="12" spans="1:10">
      <c r="A12" s="92">
        <v>5</v>
      </c>
      <c r="B12" s="90" t="s">
        <v>217</v>
      </c>
      <c r="C12" s="93" t="s">
        <v>218</v>
      </c>
      <c r="D12" s="90" t="s">
        <v>210</v>
      </c>
      <c r="E12" s="90" t="s">
        <v>83</v>
      </c>
      <c r="F12" s="94">
        <v>13.377000000000001</v>
      </c>
      <c r="G12" s="94">
        <f t="shared" si="0"/>
        <v>12.97569</v>
      </c>
      <c r="H12" s="94" t="s">
        <v>12</v>
      </c>
      <c r="I12" s="95" t="s">
        <v>258</v>
      </c>
      <c r="J12" s="95"/>
    </row>
    <row r="13" spans="1:10">
      <c r="A13" s="92">
        <v>6</v>
      </c>
      <c r="B13" s="90" t="s">
        <v>219</v>
      </c>
      <c r="C13" s="93" t="s">
        <v>220</v>
      </c>
      <c r="D13" s="90" t="s">
        <v>210</v>
      </c>
      <c r="E13" s="90" t="s">
        <v>83</v>
      </c>
      <c r="F13" s="94">
        <v>13.377000000000001</v>
      </c>
      <c r="G13" s="94">
        <f t="shared" si="0"/>
        <v>12.97569</v>
      </c>
      <c r="H13" s="94" t="s">
        <v>12</v>
      </c>
      <c r="I13" s="95" t="s">
        <v>259</v>
      </c>
      <c r="J13" s="95"/>
    </row>
    <row r="14" spans="1:10">
      <c r="A14" s="92">
        <v>7</v>
      </c>
      <c r="B14" s="90" t="s">
        <v>221</v>
      </c>
      <c r="C14" s="93" t="s">
        <v>222</v>
      </c>
      <c r="D14" s="95"/>
      <c r="E14" s="90" t="s">
        <v>83</v>
      </c>
      <c r="F14" s="94">
        <v>13.377000000000001</v>
      </c>
      <c r="G14" s="94">
        <f t="shared" si="0"/>
        <v>12.97569</v>
      </c>
      <c r="H14" s="94" t="s">
        <v>253</v>
      </c>
      <c r="I14" s="95" t="s">
        <v>257</v>
      </c>
      <c r="J14" s="95"/>
    </row>
    <row r="15" spans="1:10">
      <c r="A15" s="92">
        <v>8</v>
      </c>
      <c r="B15" s="90" t="s">
        <v>223</v>
      </c>
      <c r="C15" s="93" t="s">
        <v>224</v>
      </c>
      <c r="D15" s="90" t="s">
        <v>225</v>
      </c>
      <c r="E15" s="90" t="s">
        <v>60</v>
      </c>
      <c r="F15" s="94">
        <v>13.377000000000001</v>
      </c>
      <c r="G15" s="94">
        <f t="shared" si="0"/>
        <v>12.97569</v>
      </c>
      <c r="H15" s="94" t="s">
        <v>253</v>
      </c>
      <c r="I15" s="95" t="s">
        <v>257</v>
      </c>
      <c r="J15" s="95"/>
    </row>
    <row r="16" spans="1:10">
      <c r="A16" s="92">
        <v>9</v>
      </c>
      <c r="B16" s="90" t="s">
        <v>226</v>
      </c>
      <c r="C16" s="93" t="s">
        <v>227</v>
      </c>
      <c r="D16" s="90" t="s">
        <v>210</v>
      </c>
      <c r="E16" s="90" t="s">
        <v>83</v>
      </c>
      <c r="F16" s="94">
        <v>13.377000000000001</v>
      </c>
      <c r="G16" s="104">
        <f t="shared" si="0"/>
        <v>12.97569</v>
      </c>
      <c r="H16" s="94" t="s">
        <v>12</v>
      </c>
      <c r="I16" s="95" t="s">
        <v>257</v>
      </c>
      <c r="J16" s="95"/>
    </row>
    <row r="17" spans="1:10">
      <c r="A17" s="92">
        <v>10</v>
      </c>
      <c r="B17" s="96" t="s">
        <v>228</v>
      </c>
      <c r="C17" s="97" t="s">
        <v>229</v>
      </c>
      <c r="D17" s="90" t="s">
        <v>210</v>
      </c>
      <c r="E17" s="90" t="s">
        <v>83</v>
      </c>
      <c r="F17" s="94">
        <v>19.664999999999999</v>
      </c>
      <c r="G17" s="104">
        <f>F17*0.97</f>
        <v>19.075049999999997</v>
      </c>
      <c r="H17" s="94" t="s">
        <v>253</v>
      </c>
      <c r="I17" s="95" t="s">
        <v>257</v>
      </c>
      <c r="J17" s="95"/>
    </row>
    <row r="18" spans="1:10">
      <c r="A18" s="92">
        <v>11</v>
      </c>
      <c r="B18" s="96" t="s">
        <v>230</v>
      </c>
      <c r="C18" s="97" t="s">
        <v>231</v>
      </c>
      <c r="D18" s="90" t="s">
        <v>210</v>
      </c>
      <c r="E18" s="90" t="s">
        <v>83</v>
      </c>
      <c r="F18" s="94">
        <v>21.450999999999997</v>
      </c>
      <c r="G18" s="104">
        <f t="shared" si="0"/>
        <v>20.807469999999995</v>
      </c>
      <c r="H18" s="94" t="s">
        <v>253</v>
      </c>
      <c r="I18" s="95" t="s">
        <v>260</v>
      </c>
      <c r="J18" s="95"/>
    </row>
    <row r="19" spans="1:10">
      <c r="A19" s="92">
        <v>12</v>
      </c>
      <c r="B19" s="96" t="s">
        <v>232</v>
      </c>
      <c r="C19" s="93" t="s">
        <v>233</v>
      </c>
      <c r="D19" s="90" t="s">
        <v>210</v>
      </c>
      <c r="E19" s="90" t="s">
        <v>83</v>
      </c>
      <c r="F19" s="98">
        <v>34.81</v>
      </c>
      <c r="G19" s="104">
        <f t="shared" si="0"/>
        <v>33.765700000000002</v>
      </c>
      <c r="H19" s="94" t="s">
        <v>253</v>
      </c>
      <c r="I19" s="95" t="s">
        <v>259</v>
      </c>
      <c r="J19" s="95"/>
    </row>
    <row r="20" spans="1:10">
      <c r="A20" s="92">
        <v>13</v>
      </c>
      <c r="B20" s="90" t="s">
        <v>234</v>
      </c>
      <c r="C20" s="93" t="s">
        <v>235</v>
      </c>
      <c r="D20" s="90" t="s">
        <v>210</v>
      </c>
      <c r="E20" s="99" t="s">
        <v>83</v>
      </c>
      <c r="F20" s="100">
        <v>13.38</v>
      </c>
      <c r="G20" s="101">
        <f t="shared" si="0"/>
        <v>12.9786</v>
      </c>
      <c r="H20" s="94" t="s">
        <v>253</v>
      </c>
      <c r="I20" s="95" t="s">
        <v>261</v>
      </c>
      <c r="J20" s="95"/>
    </row>
    <row r="21" spans="1:10" s="112" customFormat="1">
      <c r="A21" s="105">
        <v>14</v>
      </c>
      <c r="B21" s="106" t="s">
        <v>236</v>
      </c>
      <c r="C21" s="107" t="s">
        <v>237</v>
      </c>
      <c r="D21" s="106" t="s">
        <v>210</v>
      </c>
      <c r="E21" s="108" t="s">
        <v>83</v>
      </c>
      <c r="F21" s="109">
        <v>12.88</v>
      </c>
      <c r="G21" s="110">
        <v>12.88</v>
      </c>
      <c r="H21" s="111" t="s">
        <v>253</v>
      </c>
      <c r="I21" s="95" t="s">
        <v>255</v>
      </c>
      <c r="J21" s="95"/>
    </row>
    <row r="22" spans="1:10" s="112" customFormat="1">
      <c r="A22" s="105">
        <v>15</v>
      </c>
      <c r="B22" s="106" t="s">
        <v>238</v>
      </c>
      <c r="C22" s="107" t="s">
        <v>239</v>
      </c>
      <c r="D22" s="106" t="s">
        <v>210</v>
      </c>
      <c r="E22" s="108" t="s">
        <v>83</v>
      </c>
      <c r="F22" s="109">
        <v>13.38</v>
      </c>
      <c r="G22" s="110">
        <v>12.9786</v>
      </c>
      <c r="H22" s="111" t="s">
        <v>253</v>
      </c>
      <c r="I22" s="95" t="s">
        <v>257</v>
      </c>
      <c r="J22" s="95"/>
    </row>
    <row r="23" spans="1:10" s="112" customFormat="1">
      <c r="A23" s="105">
        <v>16</v>
      </c>
      <c r="B23" s="106" t="s">
        <v>240</v>
      </c>
      <c r="C23" s="107" t="s">
        <v>241</v>
      </c>
      <c r="D23" s="106" t="s">
        <v>210</v>
      </c>
      <c r="E23" s="108" t="s">
        <v>83</v>
      </c>
      <c r="F23" s="109">
        <v>13.38</v>
      </c>
      <c r="G23" s="110">
        <v>12.9786</v>
      </c>
      <c r="H23" s="111" t="s">
        <v>253</v>
      </c>
      <c r="I23" s="95" t="s">
        <v>262</v>
      </c>
      <c r="J23" s="95"/>
    </row>
    <row r="24" spans="1:10" s="112" customFormat="1">
      <c r="A24" s="105">
        <v>17</v>
      </c>
      <c r="B24" s="106" t="s">
        <v>242</v>
      </c>
      <c r="C24" s="107" t="s">
        <v>243</v>
      </c>
      <c r="D24" s="106" t="s">
        <v>210</v>
      </c>
      <c r="E24" s="108" t="s">
        <v>83</v>
      </c>
      <c r="F24" s="109">
        <v>17</v>
      </c>
      <c r="G24" s="110">
        <v>17</v>
      </c>
      <c r="H24" s="111" t="s">
        <v>253</v>
      </c>
      <c r="I24" s="95" t="s">
        <v>263</v>
      </c>
      <c r="J24" s="95"/>
    </row>
    <row r="25" spans="1:10" s="112" customFormat="1">
      <c r="A25" s="105">
        <v>18</v>
      </c>
      <c r="B25" s="106" t="s">
        <v>244</v>
      </c>
      <c r="C25" s="107" t="s">
        <v>245</v>
      </c>
      <c r="D25" s="106" t="s">
        <v>210</v>
      </c>
      <c r="E25" s="108" t="s">
        <v>83</v>
      </c>
      <c r="F25" s="109">
        <v>18</v>
      </c>
      <c r="G25" s="110">
        <v>18</v>
      </c>
      <c r="H25" s="111" t="s">
        <v>253</v>
      </c>
      <c r="I25" s="95" t="s">
        <v>257</v>
      </c>
      <c r="J25" s="95"/>
    </row>
    <row r="26" spans="1:10" ht="18" customHeight="1">
      <c r="A26" s="154" t="s">
        <v>246</v>
      </c>
      <c r="B26" s="164"/>
      <c r="C26" s="164"/>
      <c r="D26" s="164"/>
      <c r="E26" s="164"/>
      <c r="F26" s="164"/>
      <c r="G26" s="164"/>
      <c r="H26" s="164"/>
      <c r="I26" s="164"/>
      <c r="J26" s="164"/>
    </row>
    <row r="27" spans="1:10" ht="18" customHeight="1">
      <c r="A27" s="154" t="s">
        <v>254</v>
      </c>
      <c r="B27" s="164"/>
      <c r="C27" s="164"/>
      <c r="D27" s="164"/>
      <c r="E27" s="164"/>
      <c r="F27" s="164"/>
      <c r="G27" s="164"/>
      <c r="H27" s="164"/>
      <c r="I27" s="164"/>
      <c r="J27" s="164"/>
    </row>
    <row r="28" spans="1:10" ht="18" customHeight="1">
      <c r="A28" s="154" t="s">
        <v>247</v>
      </c>
      <c r="B28" s="165"/>
      <c r="C28" s="165"/>
      <c r="D28" s="165"/>
      <c r="E28" s="165"/>
      <c r="F28" s="165"/>
      <c r="G28" s="165"/>
      <c r="H28" s="165"/>
      <c r="I28" s="165"/>
      <c r="J28" s="165"/>
    </row>
    <row r="29" spans="1:10" ht="18" customHeight="1">
      <c r="A29" s="154" t="s">
        <v>248</v>
      </c>
      <c r="B29" s="164"/>
      <c r="C29" s="164"/>
      <c r="D29" s="164"/>
      <c r="E29" s="164"/>
      <c r="F29" s="164"/>
      <c r="G29" s="164"/>
      <c r="H29" s="164"/>
      <c r="I29" s="164"/>
      <c r="J29" s="164"/>
    </row>
    <row r="30" spans="1:10" ht="18" customHeight="1">
      <c r="A30" s="154" t="s">
        <v>249</v>
      </c>
      <c r="B30" s="164"/>
      <c r="C30" s="164"/>
      <c r="D30" s="164"/>
      <c r="E30" s="164"/>
      <c r="F30" s="164"/>
      <c r="G30" s="164"/>
      <c r="H30" s="164"/>
      <c r="I30" s="164"/>
      <c r="J30" s="164"/>
    </row>
    <row r="31" spans="1:10" ht="18" customHeight="1">
      <c r="A31" s="154" t="s">
        <v>250</v>
      </c>
      <c r="B31" s="164"/>
      <c r="C31" s="164"/>
      <c r="D31" s="164"/>
      <c r="E31" s="164"/>
      <c r="F31" s="164"/>
      <c r="G31" s="164"/>
      <c r="H31" s="164"/>
      <c r="I31" s="164"/>
      <c r="J31" s="164"/>
    </row>
    <row r="32" spans="1:10" ht="30" customHeight="1">
      <c r="A32" s="154" t="s">
        <v>251</v>
      </c>
      <c r="B32" s="155"/>
      <c r="C32" s="155"/>
      <c r="D32" s="155"/>
      <c r="E32" s="155"/>
      <c r="F32" s="155"/>
      <c r="G32" s="155"/>
      <c r="H32" s="155"/>
      <c r="I32" s="155"/>
      <c r="J32" s="155"/>
    </row>
    <row r="33" spans="1:10" ht="36" customHeight="1">
      <c r="A33" s="157" t="s">
        <v>252</v>
      </c>
      <c r="B33" s="155"/>
      <c r="C33" s="155"/>
      <c r="D33" s="155"/>
      <c r="E33" s="155"/>
      <c r="F33" s="155"/>
      <c r="G33" s="155"/>
      <c r="H33" s="155"/>
      <c r="I33" s="155"/>
      <c r="J33" s="155"/>
    </row>
  </sheetData>
  <mergeCells count="22">
    <mergeCell ref="E6:E7"/>
    <mergeCell ref="A1:J1"/>
    <mergeCell ref="A2:J2"/>
    <mergeCell ref="A3:J3"/>
    <mergeCell ref="A4:J4"/>
    <mergeCell ref="A5:J5"/>
    <mergeCell ref="A30:J30"/>
    <mergeCell ref="A31:J31"/>
    <mergeCell ref="A32:J32"/>
    <mergeCell ref="A33:J33"/>
    <mergeCell ref="H6:H7"/>
    <mergeCell ref="I6:I7"/>
    <mergeCell ref="F6:G6"/>
    <mergeCell ref="J6:J7"/>
    <mergeCell ref="A26:J26"/>
    <mergeCell ref="A27:J27"/>
    <mergeCell ref="A28:J28"/>
    <mergeCell ref="A29:J29"/>
    <mergeCell ref="A6:A7"/>
    <mergeCell ref="B6:B7"/>
    <mergeCell ref="C6:C7"/>
    <mergeCell ref="D6:D7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7"/>
  <sheetViews>
    <sheetView topLeftCell="A35" workbookViewId="0">
      <selection activeCell="M58" sqref="M58"/>
    </sheetView>
  </sheetViews>
  <sheetFormatPr defaultRowHeight="14.25"/>
  <cols>
    <col min="1" max="1" width="6.5" style="17" customWidth="1"/>
    <col min="2" max="2" width="12.25" style="75" customWidth="1"/>
    <col min="3" max="3" width="22.125" style="17" customWidth="1"/>
    <col min="4" max="4" width="12.375" style="70" hidden="1" customWidth="1"/>
    <col min="5" max="5" width="5.625" style="71" hidden="1" customWidth="1"/>
    <col min="6" max="6" width="8.25" style="72" hidden="1" customWidth="1"/>
    <col min="7" max="7" width="16.625" style="72" hidden="1" customWidth="1"/>
    <col min="8" max="8" width="10.75" style="73" hidden="1" customWidth="1"/>
    <col min="9" max="9" width="8.5" style="73" hidden="1" customWidth="1"/>
    <col min="10" max="10" width="12.375" style="73" hidden="1" customWidth="1"/>
    <col min="11" max="11" width="10.5" style="73" hidden="1" customWidth="1"/>
    <col min="12" max="12" width="9.75" style="73" bestFit="1" customWidth="1"/>
    <col min="13" max="13" width="12.75" style="73" bestFit="1" customWidth="1"/>
    <col min="14" max="15" width="12.75" style="73" customWidth="1"/>
    <col min="16" max="16" width="15.25" style="74" customWidth="1"/>
    <col min="17" max="17" width="16.75" style="74" customWidth="1"/>
    <col min="18" max="18" width="9" style="16"/>
    <col min="19" max="180" width="9" style="17"/>
    <col min="181" max="181" width="5" style="17" customWidth="1"/>
    <col min="182" max="182" width="15" style="17" customWidth="1"/>
    <col min="183" max="184" width="14.625" style="17" customWidth="1"/>
    <col min="185" max="185" width="6.25" style="17" customWidth="1"/>
    <col min="186" max="188" width="10.125" style="17" customWidth="1"/>
    <col min="189" max="189" width="10.5" style="17" customWidth="1"/>
    <col min="190" max="207" width="9" style="17"/>
    <col min="208" max="208" width="6.5" style="17" customWidth="1"/>
    <col min="209" max="209" width="12.25" style="17" customWidth="1"/>
    <col min="210" max="210" width="28.25" style="17" customWidth="1"/>
    <col min="211" max="211" width="13.75" style="17" customWidth="1"/>
    <col min="212" max="212" width="5.625" style="17" customWidth="1"/>
    <col min="213" max="214" width="9.375" style="17" customWidth="1"/>
    <col min="215" max="215" width="13.125" style="17" customWidth="1"/>
    <col min="216" max="436" width="9" style="17"/>
    <col min="437" max="437" width="5" style="17" customWidth="1"/>
    <col min="438" max="438" width="15" style="17" customWidth="1"/>
    <col min="439" max="440" width="14.625" style="17" customWidth="1"/>
    <col min="441" max="441" width="6.25" style="17" customWidth="1"/>
    <col min="442" max="444" width="10.125" style="17" customWidth="1"/>
    <col min="445" max="445" width="10.5" style="17" customWidth="1"/>
    <col min="446" max="463" width="9" style="17"/>
    <col min="464" max="464" width="6.5" style="17" customWidth="1"/>
    <col min="465" max="465" width="12.25" style="17" customWidth="1"/>
    <col min="466" max="466" width="28.25" style="17" customWidth="1"/>
    <col min="467" max="467" width="13.75" style="17" customWidth="1"/>
    <col min="468" max="468" width="5.625" style="17" customWidth="1"/>
    <col min="469" max="470" width="9.375" style="17" customWidth="1"/>
    <col min="471" max="471" width="13.125" style="17" customWidth="1"/>
    <col min="472" max="692" width="9" style="17"/>
    <col min="693" max="693" width="5" style="17" customWidth="1"/>
    <col min="694" max="694" width="15" style="17" customWidth="1"/>
    <col min="695" max="696" width="14.625" style="17" customWidth="1"/>
    <col min="697" max="697" width="6.25" style="17" customWidth="1"/>
    <col min="698" max="700" width="10.125" style="17" customWidth="1"/>
    <col min="701" max="701" width="10.5" style="17" customWidth="1"/>
    <col min="702" max="719" width="9" style="17"/>
    <col min="720" max="720" width="6.5" style="17" customWidth="1"/>
    <col min="721" max="721" width="12.25" style="17" customWidth="1"/>
    <col min="722" max="722" width="28.25" style="17" customWidth="1"/>
    <col min="723" max="723" width="13.75" style="17" customWidth="1"/>
    <col min="724" max="724" width="5.625" style="17" customWidth="1"/>
    <col min="725" max="726" width="9.375" style="17" customWidth="1"/>
    <col min="727" max="727" width="13.125" style="17" customWidth="1"/>
    <col min="728" max="948" width="9" style="17"/>
    <col min="949" max="949" width="5" style="17" customWidth="1"/>
    <col min="950" max="950" width="15" style="17" customWidth="1"/>
    <col min="951" max="952" width="14.625" style="17" customWidth="1"/>
    <col min="953" max="953" width="6.25" style="17" customWidth="1"/>
    <col min="954" max="956" width="10.125" style="17" customWidth="1"/>
    <col min="957" max="957" width="10.5" style="17" customWidth="1"/>
    <col min="958" max="975" width="9" style="17"/>
    <col min="976" max="976" width="6.5" style="17" customWidth="1"/>
    <col min="977" max="977" width="12.25" style="17" customWidth="1"/>
    <col min="978" max="978" width="28.25" style="17" customWidth="1"/>
    <col min="979" max="979" width="13.75" style="17" customWidth="1"/>
    <col min="980" max="980" width="5.625" style="17" customWidth="1"/>
    <col min="981" max="982" width="9.375" style="17" customWidth="1"/>
    <col min="983" max="983" width="13.125" style="17" customWidth="1"/>
    <col min="984" max="1204" width="9" style="17"/>
    <col min="1205" max="1205" width="5" style="17" customWidth="1"/>
    <col min="1206" max="1206" width="15" style="17" customWidth="1"/>
    <col min="1207" max="1208" width="14.625" style="17" customWidth="1"/>
    <col min="1209" max="1209" width="6.25" style="17" customWidth="1"/>
    <col min="1210" max="1212" width="10.125" style="17" customWidth="1"/>
    <col min="1213" max="1213" width="10.5" style="17" customWidth="1"/>
    <col min="1214" max="1231" width="9" style="17"/>
    <col min="1232" max="1232" width="6.5" style="17" customWidth="1"/>
    <col min="1233" max="1233" width="12.25" style="17" customWidth="1"/>
    <col min="1234" max="1234" width="28.25" style="17" customWidth="1"/>
    <col min="1235" max="1235" width="13.75" style="17" customWidth="1"/>
    <col min="1236" max="1236" width="5.625" style="17" customWidth="1"/>
    <col min="1237" max="1238" width="9.375" style="17" customWidth="1"/>
    <col min="1239" max="1239" width="13.125" style="17" customWidth="1"/>
    <col min="1240" max="1460" width="9" style="17"/>
    <col min="1461" max="1461" width="5" style="17" customWidth="1"/>
    <col min="1462" max="1462" width="15" style="17" customWidth="1"/>
    <col min="1463" max="1464" width="14.625" style="17" customWidth="1"/>
    <col min="1465" max="1465" width="6.25" style="17" customWidth="1"/>
    <col min="1466" max="1468" width="10.125" style="17" customWidth="1"/>
    <col min="1469" max="1469" width="10.5" style="17" customWidth="1"/>
    <col min="1470" max="1487" width="9" style="17"/>
    <col min="1488" max="1488" width="6.5" style="17" customWidth="1"/>
    <col min="1489" max="1489" width="12.25" style="17" customWidth="1"/>
    <col min="1490" max="1490" width="28.25" style="17" customWidth="1"/>
    <col min="1491" max="1491" width="13.75" style="17" customWidth="1"/>
    <col min="1492" max="1492" width="5.625" style="17" customWidth="1"/>
    <col min="1493" max="1494" width="9.375" style="17" customWidth="1"/>
    <col min="1495" max="1495" width="13.125" style="17" customWidth="1"/>
    <col min="1496" max="1716" width="9" style="17"/>
    <col min="1717" max="1717" width="5" style="17" customWidth="1"/>
    <col min="1718" max="1718" width="15" style="17" customWidth="1"/>
    <col min="1719" max="1720" width="14.625" style="17" customWidth="1"/>
    <col min="1721" max="1721" width="6.25" style="17" customWidth="1"/>
    <col min="1722" max="1724" width="10.125" style="17" customWidth="1"/>
    <col min="1725" max="1725" width="10.5" style="17" customWidth="1"/>
    <col min="1726" max="1743" width="9" style="17"/>
    <col min="1744" max="1744" width="6.5" style="17" customWidth="1"/>
    <col min="1745" max="1745" width="12.25" style="17" customWidth="1"/>
    <col min="1746" max="1746" width="28.25" style="17" customWidth="1"/>
    <col min="1747" max="1747" width="13.75" style="17" customWidth="1"/>
    <col min="1748" max="1748" width="5.625" style="17" customWidth="1"/>
    <col min="1749" max="1750" width="9.375" style="17" customWidth="1"/>
    <col min="1751" max="1751" width="13.125" style="17" customWidth="1"/>
    <col min="1752" max="1972" width="9" style="17"/>
    <col min="1973" max="1973" width="5" style="17" customWidth="1"/>
    <col min="1974" max="1974" width="15" style="17" customWidth="1"/>
    <col min="1975" max="1976" width="14.625" style="17" customWidth="1"/>
    <col min="1977" max="1977" width="6.25" style="17" customWidth="1"/>
    <col min="1978" max="1980" width="10.125" style="17" customWidth="1"/>
    <col min="1981" max="1981" width="10.5" style="17" customWidth="1"/>
    <col min="1982" max="1999" width="9" style="17"/>
    <col min="2000" max="2000" width="6.5" style="17" customWidth="1"/>
    <col min="2001" max="2001" width="12.25" style="17" customWidth="1"/>
    <col min="2002" max="2002" width="28.25" style="17" customWidth="1"/>
    <col min="2003" max="2003" width="13.75" style="17" customWidth="1"/>
    <col min="2004" max="2004" width="5.625" style="17" customWidth="1"/>
    <col min="2005" max="2006" width="9.375" style="17" customWidth="1"/>
    <col min="2007" max="2007" width="13.125" style="17" customWidth="1"/>
    <col min="2008" max="2228" width="9" style="17"/>
    <col min="2229" max="2229" width="5" style="17" customWidth="1"/>
    <col min="2230" max="2230" width="15" style="17" customWidth="1"/>
    <col min="2231" max="2232" width="14.625" style="17" customWidth="1"/>
    <col min="2233" max="2233" width="6.25" style="17" customWidth="1"/>
    <col min="2234" max="2236" width="10.125" style="17" customWidth="1"/>
    <col min="2237" max="2237" width="10.5" style="17" customWidth="1"/>
    <col min="2238" max="2255" width="9" style="17"/>
    <col min="2256" max="2256" width="6.5" style="17" customWidth="1"/>
    <col min="2257" max="2257" width="12.25" style="17" customWidth="1"/>
    <col min="2258" max="2258" width="28.25" style="17" customWidth="1"/>
    <col min="2259" max="2259" width="13.75" style="17" customWidth="1"/>
    <col min="2260" max="2260" width="5.625" style="17" customWidth="1"/>
    <col min="2261" max="2262" width="9.375" style="17" customWidth="1"/>
    <col min="2263" max="2263" width="13.125" style="17" customWidth="1"/>
    <col min="2264" max="2484" width="9" style="17"/>
    <col min="2485" max="2485" width="5" style="17" customWidth="1"/>
    <col min="2486" max="2486" width="15" style="17" customWidth="1"/>
    <col min="2487" max="2488" width="14.625" style="17" customWidth="1"/>
    <col min="2489" max="2489" width="6.25" style="17" customWidth="1"/>
    <col min="2490" max="2492" width="10.125" style="17" customWidth="1"/>
    <col min="2493" max="2493" width="10.5" style="17" customWidth="1"/>
    <col min="2494" max="2511" width="9" style="17"/>
    <col min="2512" max="2512" width="6.5" style="17" customWidth="1"/>
    <col min="2513" max="2513" width="12.25" style="17" customWidth="1"/>
    <col min="2514" max="2514" width="28.25" style="17" customWidth="1"/>
    <col min="2515" max="2515" width="13.75" style="17" customWidth="1"/>
    <col min="2516" max="2516" width="5.625" style="17" customWidth="1"/>
    <col min="2517" max="2518" width="9.375" style="17" customWidth="1"/>
    <col min="2519" max="2519" width="13.125" style="17" customWidth="1"/>
    <col min="2520" max="2740" width="9" style="17"/>
    <col min="2741" max="2741" width="5" style="17" customWidth="1"/>
    <col min="2742" max="2742" width="15" style="17" customWidth="1"/>
    <col min="2743" max="2744" width="14.625" style="17" customWidth="1"/>
    <col min="2745" max="2745" width="6.25" style="17" customWidth="1"/>
    <col min="2746" max="2748" width="10.125" style="17" customWidth="1"/>
    <col min="2749" max="2749" width="10.5" style="17" customWidth="1"/>
    <col min="2750" max="2767" width="9" style="17"/>
    <col min="2768" max="2768" width="6.5" style="17" customWidth="1"/>
    <col min="2769" max="2769" width="12.25" style="17" customWidth="1"/>
    <col min="2770" max="2770" width="28.25" style="17" customWidth="1"/>
    <col min="2771" max="2771" width="13.75" style="17" customWidth="1"/>
    <col min="2772" max="2772" width="5.625" style="17" customWidth="1"/>
    <col min="2773" max="2774" width="9.375" style="17" customWidth="1"/>
    <col min="2775" max="2775" width="13.125" style="17" customWidth="1"/>
    <col min="2776" max="2996" width="9" style="17"/>
    <col min="2997" max="2997" width="5" style="17" customWidth="1"/>
    <col min="2998" max="2998" width="15" style="17" customWidth="1"/>
    <col min="2999" max="3000" width="14.625" style="17" customWidth="1"/>
    <col min="3001" max="3001" width="6.25" style="17" customWidth="1"/>
    <col min="3002" max="3004" width="10.125" style="17" customWidth="1"/>
    <col min="3005" max="3005" width="10.5" style="17" customWidth="1"/>
    <col min="3006" max="3023" width="9" style="17"/>
    <col min="3024" max="3024" width="6.5" style="17" customWidth="1"/>
    <col min="3025" max="3025" width="12.25" style="17" customWidth="1"/>
    <col min="3026" max="3026" width="28.25" style="17" customWidth="1"/>
    <col min="3027" max="3027" width="13.75" style="17" customWidth="1"/>
    <col min="3028" max="3028" width="5.625" style="17" customWidth="1"/>
    <col min="3029" max="3030" width="9.375" style="17" customWidth="1"/>
    <col min="3031" max="3031" width="13.125" style="17" customWidth="1"/>
    <col min="3032" max="3252" width="9" style="17"/>
    <col min="3253" max="3253" width="5" style="17" customWidth="1"/>
    <col min="3254" max="3254" width="15" style="17" customWidth="1"/>
    <col min="3255" max="3256" width="14.625" style="17" customWidth="1"/>
    <col min="3257" max="3257" width="6.25" style="17" customWidth="1"/>
    <col min="3258" max="3260" width="10.125" style="17" customWidth="1"/>
    <col min="3261" max="3261" width="10.5" style="17" customWidth="1"/>
    <col min="3262" max="3279" width="9" style="17"/>
    <col min="3280" max="3280" width="6.5" style="17" customWidth="1"/>
    <col min="3281" max="3281" width="12.25" style="17" customWidth="1"/>
    <col min="3282" max="3282" width="28.25" style="17" customWidth="1"/>
    <col min="3283" max="3283" width="13.75" style="17" customWidth="1"/>
    <col min="3284" max="3284" width="5.625" style="17" customWidth="1"/>
    <col min="3285" max="3286" width="9.375" style="17" customWidth="1"/>
    <col min="3287" max="3287" width="13.125" style="17" customWidth="1"/>
    <col min="3288" max="3508" width="9" style="17"/>
    <col min="3509" max="3509" width="5" style="17" customWidth="1"/>
    <col min="3510" max="3510" width="15" style="17" customWidth="1"/>
    <col min="3511" max="3512" width="14.625" style="17" customWidth="1"/>
    <col min="3513" max="3513" width="6.25" style="17" customWidth="1"/>
    <col min="3514" max="3516" width="10.125" style="17" customWidth="1"/>
    <col min="3517" max="3517" width="10.5" style="17" customWidth="1"/>
    <col min="3518" max="3535" width="9" style="17"/>
    <col min="3536" max="3536" width="6.5" style="17" customWidth="1"/>
    <col min="3537" max="3537" width="12.25" style="17" customWidth="1"/>
    <col min="3538" max="3538" width="28.25" style="17" customWidth="1"/>
    <col min="3539" max="3539" width="13.75" style="17" customWidth="1"/>
    <col min="3540" max="3540" width="5.625" style="17" customWidth="1"/>
    <col min="3541" max="3542" width="9.375" style="17" customWidth="1"/>
    <col min="3543" max="3543" width="13.125" style="17" customWidth="1"/>
    <col min="3544" max="3764" width="9" style="17"/>
    <col min="3765" max="3765" width="5" style="17" customWidth="1"/>
    <col min="3766" max="3766" width="15" style="17" customWidth="1"/>
    <col min="3767" max="3768" width="14.625" style="17" customWidth="1"/>
    <col min="3769" max="3769" width="6.25" style="17" customWidth="1"/>
    <col min="3770" max="3772" width="10.125" style="17" customWidth="1"/>
    <col min="3773" max="3773" width="10.5" style="17" customWidth="1"/>
    <col min="3774" max="3791" width="9" style="17"/>
    <col min="3792" max="3792" width="6.5" style="17" customWidth="1"/>
    <col min="3793" max="3793" width="12.25" style="17" customWidth="1"/>
    <col min="3794" max="3794" width="28.25" style="17" customWidth="1"/>
    <col min="3795" max="3795" width="13.75" style="17" customWidth="1"/>
    <col min="3796" max="3796" width="5.625" style="17" customWidth="1"/>
    <col min="3797" max="3798" width="9.375" style="17" customWidth="1"/>
    <col min="3799" max="3799" width="13.125" style="17" customWidth="1"/>
    <col min="3800" max="4020" width="9" style="17"/>
    <col min="4021" max="4021" width="5" style="17" customWidth="1"/>
    <col min="4022" max="4022" width="15" style="17" customWidth="1"/>
    <col min="4023" max="4024" width="14.625" style="17" customWidth="1"/>
    <col min="4025" max="4025" width="6.25" style="17" customWidth="1"/>
    <col min="4026" max="4028" width="10.125" style="17" customWidth="1"/>
    <col min="4029" max="4029" width="10.5" style="17" customWidth="1"/>
    <col min="4030" max="4047" width="9" style="17"/>
    <col min="4048" max="4048" width="6.5" style="17" customWidth="1"/>
    <col min="4049" max="4049" width="12.25" style="17" customWidth="1"/>
    <col min="4050" max="4050" width="28.25" style="17" customWidth="1"/>
    <col min="4051" max="4051" width="13.75" style="17" customWidth="1"/>
    <col min="4052" max="4052" width="5.625" style="17" customWidth="1"/>
    <col min="4053" max="4054" width="9.375" style="17" customWidth="1"/>
    <col min="4055" max="4055" width="13.125" style="17" customWidth="1"/>
    <col min="4056" max="4276" width="9" style="17"/>
    <col min="4277" max="4277" width="5" style="17" customWidth="1"/>
    <col min="4278" max="4278" width="15" style="17" customWidth="1"/>
    <col min="4279" max="4280" width="14.625" style="17" customWidth="1"/>
    <col min="4281" max="4281" width="6.25" style="17" customWidth="1"/>
    <col min="4282" max="4284" width="10.125" style="17" customWidth="1"/>
    <col min="4285" max="4285" width="10.5" style="17" customWidth="1"/>
    <col min="4286" max="4303" width="9" style="17"/>
    <col min="4304" max="4304" width="6.5" style="17" customWidth="1"/>
    <col min="4305" max="4305" width="12.25" style="17" customWidth="1"/>
    <col min="4306" max="4306" width="28.25" style="17" customWidth="1"/>
    <col min="4307" max="4307" width="13.75" style="17" customWidth="1"/>
    <col min="4308" max="4308" width="5.625" style="17" customWidth="1"/>
    <col min="4309" max="4310" width="9.375" style="17" customWidth="1"/>
    <col min="4311" max="4311" width="13.125" style="17" customWidth="1"/>
    <col min="4312" max="4532" width="9" style="17"/>
    <col min="4533" max="4533" width="5" style="17" customWidth="1"/>
    <col min="4534" max="4534" width="15" style="17" customWidth="1"/>
    <col min="4535" max="4536" width="14.625" style="17" customWidth="1"/>
    <col min="4537" max="4537" width="6.25" style="17" customWidth="1"/>
    <col min="4538" max="4540" width="10.125" style="17" customWidth="1"/>
    <col min="4541" max="4541" width="10.5" style="17" customWidth="1"/>
    <col min="4542" max="4559" width="9" style="17"/>
    <col min="4560" max="4560" width="6.5" style="17" customWidth="1"/>
    <col min="4561" max="4561" width="12.25" style="17" customWidth="1"/>
    <col min="4562" max="4562" width="28.25" style="17" customWidth="1"/>
    <col min="4563" max="4563" width="13.75" style="17" customWidth="1"/>
    <col min="4564" max="4564" width="5.625" style="17" customWidth="1"/>
    <col min="4565" max="4566" width="9.375" style="17" customWidth="1"/>
    <col min="4567" max="4567" width="13.125" style="17" customWidth="1"/>
    <col min="4568" max="4788" width="9" style="17"/>
    <col min="4789" max="4789" width="5" style="17" customWidth="1"/>
    <col min="4790" max="4790" width="15" style="17" customWidth="1"/>
    <col min="4791" max="4792" width="14.625" style="17" customWidth="1"/>
    <col min="4793" max="4793" width="6.25" style="17" customWidth="1"/>
    <col min="4794" max="4796" width="10.125" style="17" customWidth="1"/>
    <col min="4797" max="4797" width="10.5" style="17" customWidth="1"/>
    <col min="4798" max="4815" width="9" style="17"/>
    <col min="4816" max="4816" width="6.5" style="17" customWidth="1"/>
    <col min="4817" max="4817" width="12.25" style="17" customWidth="1"/>
    <col min="4818" max="4818" width="28.25" style="17" customWidth="1"/>
    <col min="4819" max="4819" width="13.75" style="17" customWidth="1"/>
    <col min="4820" max="4820" width="5.625" style="17" customWidth="1"/>
    <col min="4821" max="4822" width="9.375" style="17" customWidth="1"/>
    <col min="4823" max="4823" width="13.125" style="17" customWidth="1"/>
    <col min="4824" max="5044" width="9" style="17"/>
    <col min="5045" max="5045" width="5" style="17" customWidth="1"/>
    <col min="5046" max="5046" width="15" style="17" customWidth="1"/>
    <col min="5047" max="5048" width="14.625" style="17" customWidth="1"/>
    <col min="5049" max="5049" width="6.25" style="17" customWidth="1"/>
    <col min="5050" max="5052" width="10.125" style="17" customWidth="1"/>
    <col min="5053" max="5053" width="10.5" style="17" customWidth="1"/>
    <col min="5054" max="5071" width="9" style="17"/>
    <col min="5072" max="5072" width="6.5" style="17" customWidth="1"/>
    <col min="5073" max="5073" width="12.25" style="17" customWidth="1"/>
    <col min="5074" max="5074" width="28.25" style="17" customWidth="1"/>
    <col min="5075" max="5075" width="13.75" style="17" customWidth="1"/>
    <col min="5076" max="5076" width="5.625" style="17" customWidth="1"/>
    <col min="5077" max="5078" width="9.375" style="17" customWidth="1"/>
    <col min="5079" max="5079" width="13.125" style="17" customWidth="1"/>
    <col min="5080" max="5300" width="9" style="17"/>
    <col min="5301" max="5301" width="5" style="17" customWidth="1"/>
    <col min="5302" max="5302" width="15" style="17" customWidth="1"/>
    <col min="5303" max="5304" width="14.625" style="17" customWidth="1"/>
    <col min="5305" max="5305" width="6.25" style="17" customWidth="1"/>
    <col min="5306" max="5308" width="10.125" style="17" customWidth="1"/>
    <col min="5309" max="5309" width="10.5" style="17" customWidth="1"/>
    <col min="5310" max="5327" width="9" style="17"/>
    <col min="5328" max="5328" width="6.5" style="17" customWidth="1"/>
    <col min="5329" max="5329" width="12.25" style="17" customWidth="1"/>
    <col min="5330" max="5330" width="28.25" style="17" customWidth="1"/>
    <col min="5331" max="5331" width="13.75" style="17" customWidth="1"/>
    <col min="5332" max="5332" width="5.625" style="17" customWidth="1"/>
    <col min="5333" max="5334" width="9.375" style="17" customWidth="1"/>
    <col min="5335" max="5335" width="13.125" style="17" customWidth="1"/>
    <col min="5336" max="5556" width="9" style="17"/>
    <col min="5557" max="5557" width="5" style="17" customWidth="1"/>
    <col min="5558" max="5558" width="15" style="17" customWidth="1"/>
    <col min="5559" max="5560" width="14.625" style="17" customWidth="1"/>
    <col min="5561" max="5561" width="6.25" style="17" customWidth="1"/>
    <col min="5562" max="5564" width="10.125" style="17" customWidth="1"/>
    <col min="5565" max="5565" width="10.5" style="17" customWidth="1"/>
    <col min="5566" max="5583" width="9" style="17"/>
    <col min="5584" max="5584" width="6.5" style="17" customWidth="1"/>
    <col min="5585" max="5585" width="12.25" style="17" customWidth="1"/>
    <col min="5586" max="5586" width="28.25" style="17" customWidth="1"/>
    <col min="5587" max="5587" width="13.75" style="17" customWidth="1"/>
    <col min="5588" max="5588" width="5.625" style="17" customWidth="1"/>
    <col min="5589" max="5590" width="9.375" style="17" customWidth="1"/>
    <col min="5591" max="5591" width="13.125" style="17" customWidth="1"/>
    <col min="5592" max="5812" width="9" style="17"/>
    <col min="5813" max="5813" width="5" style="17" customWidth="1"/>
    <col min="5814" max="5814" width="15" style="17" customWidth="1"/>
    <col min="5815" max="5816" width="14.625" style="17" customWidth="1"/>
    <col min="5817" max="5817" width="6.25" style="17" customWidth="1"/>
    <col min="5818" max="5820" width="10.125" style="17" customWidth="1"/>
    <col min="5821" max="5821" width="10.5" style="17" customWidth="1"/>
    <col min="5822" max="5839" width="9" style="17"/>
    <col min="5840" max="5840" width="6.5" style="17" customWidth="1"/>
    <col min="5841" max="5841" width="12.25" style="17" customWidth="1"/>
    <col min="5842" max="5842" width="28.25" style="17" customWidth="1"/>
    <col min="5843" max="5843" width="13.75" style="17" customWidth="1"/>
    <col min="5844" max="5844" width="5.625" style="17" customWidth="1"/>
    <col min="5845" max="5846" width="9.375" style="17" customWidth="1"/>
    <col min="5847" max="5847" width="13.125" style="17" customWidth="1"/>
    <col min="5848" max="6068" width="9" style="17"/>
    <col min="6069" max="6069" width="5" style="17" customWidth="1"/>
    <col min="6070" max="6070" width="15" style="17" customWidth="1"/>
    <col min="6071" max="6072" width="14.625" style="17" customWidth="1"/>
    <col min="6073" max="6073" width="6.25" style="17" customWidth="1"/>
    <col min="6074" max="6076" width="10.125" style="17" customWidth="1"/>
    <col min="6077" max="6077" width="10.5" style="17" customWidth="1"/>
    <col min="6078" max="6095" width="9" style="17"/>
    <col min="6096" max="6096" width="6.5" style="17" customWidth="1"/>
    <col min="6097" max="6097" width="12.25" style="17" customWidth="1"/>
    <col min="6098" max="6098" width="28.25" style="17" customWidth="1"/>
    <col min="6099" max="6099" width="13.75" style="17" customWidth="1"/>
    <col min="6100" max="6100" width="5.625" style="17" customWidth="1"/>
    <col min="6101" max="6102" width="9.375" style="17" customWidth="1"/>
    <col min="6103" max="6103" width="13.125" style="17" customWidth="1"/>
    <col min="6104" max="6324" width="9" style="17"/>
    <col min="6325" max="6325" width="5" style="17" customWidth="1"/>
    <col min="6326" max="6326" width="15" style="17" customWidth="1"/>
    <col min="6327" max="6328" width="14.625" style="17" customWidth="1"/>
    <col min="6329" max="6329" width="6.25" style="17" customWidth="1"/>
    <col min="6330" max="6332" width="10.125" style="17" customWidth="1"/>
    <col min="6333" max="6333" width="10.5" style="17" customWidth="1"/>
    <col min="6334" max="6351" width="9" style="17"/>
    <col min="6352" max="6352" width="6.5" style="17" customWidth="1"/>
    <col min="6353" max="6353" width="12.25" style="17" customWidth="1"/>
    <col min="6354" max="6354" width="28.25" style="17" customWidth="1"/>
    <col min="6355" max="6355" width="13.75" style="17" customWidth="1"/>
    <col min="6356" max="6356" width="5.625" style="17" customWidth="1"/>
    <col min="6357" max="6358" width="9.375" style="17" customWidth="1"/>
    <col min="6359" max="6359" width="13.125" style="17" customWidth="1"/>
    <col min="6360" max="6580" width="9" style="17"/>
    <col min="6581" max="6581" width="5" style="17" customWidth="1"/>
    <col min="6582" max="6582" width="15" style="17" customWidth="1"/>
    <col min="6583" max="6584" width="14.625" style="17" customWidth="1"/>
    <col min="6585" max="6585" width="6.25" style="17" customWidth="1"/>
    <col min="6586" max="6588" width="10.125" style="17" customWidth="1"/>
    <col min="6589" max="6589" width="10.5" style="17" customWidth="1"/>
    <col min="6590" max="6607" width="9" style="17"/>
    <col min="6608" max="6608" width="6.5" style="17" customWidth="1"/>
    <col min="6609" max="6609" width="12.25" style="17" customWidth="1"/>
    <col min="6610" max="6610" width="28.25" style="17" customWidth="1"/>
    <col min="6611" max="6611" width="13.75" style="17" customWidth="1"/>
    <col min="6612" max="6612" width="5.625" style="17" customWidth="1"/>
    <col min="6613" max="6614" width="9.375" style="17" customWidth="1"/>
    <col min="6615" max="6615" width="13.125" style="17" customWidth="1"/>
    <col min="6616" max="6836" width="9" style="17"/>
    <col min="6837" max="6837" width="5" style="17" customWidth="1"/>
    <col min="6838" max="6838" width="15" style="17" customWidth="1"/>
    <col min="6839" max="6840" width="14.625" style="17" customWidth="1"/>
    <col min="6841" max="6841" width="6.25" style="17" customWidth="1"/>
    <col min="6842" max="6844" width="10.125" style="17" customWidth="1"/>
    <col min="6845" max="6845" width="10.5" style="17" customWidth="1"/>
    <col min="6846" max="6863" width="9" style="17"/>
    <col min="6864" max="6864" width="6.5" style="17" customWidth="1"/>
    <col min="6865" max="6865" width="12.25" style="17" customWidth="1"/>
    <col min="6866" max="6866" width="28.25" style="17" customWidth="1"/>
    <col min="6867" max="6867" width="13.75" style="17" customWidth="1"/>
    <col min="6868" max="6868" width="5.625" style="17" customWidth="1"/>
    <col min="6869" max="6870" width="9.375" style="17" customWidth="1"/>
    <col min="6871" max="6871" width="13.125" style="17" customWidth="1"/>
    <col min="6872" max="7092" width="9" style="17"/>
    <col min="7093" max="7093" width="5" style="17" customWidth="1"/>
    <col min="7094" max="7094" width="15" style="17" customWidth="1"/>
    <col min="7095" max="7096" width="14.625" style="17" customWidth="1"/>
    <col min="7097" max="7097" width="6.25" style="17" customWidth="1"/>
    <col min="7098" max="7100" width="10.125" style="17" customWidth="1"/>
    <col min="7101" max="7101" width="10.5" style="17" customWidth="1"/>
    <col min="7102" max="7119" width="9" style="17"/>
    <col min="7120" max="7120" width="6.5" style="17" customWidth="1"/>
    <col min="7121" max="7121" width="12.25" style="17" customWidth="1"/>
    <col min="7122" max="7122" width="28.25" style="17" customWidth="1"/>
    <col min="7123" max="7123" width="13.75" style="17" customWidth="1"/>
    <col min="7124" max="7124" width="5.625" style="17" customWidth="1"/>
    <col min="7125" max="7126" width="9.375" style="17" customWidth="1"/>
    <col min="7127" max="7127" width="13.125" style="17" customWidth="1"/>
    <col min="7128" max="7348" width="9" style="17"/>
    <col min="7349" max="7349" width="5" style="17" customWidth="1"/>
    <col min="7350" max="7350" width="15" style="17" customWidth="1"/>
    <col min="7351" max="7352" width="14.625" style="17" customWidth="1"/>
    <col min="7353" max="7353" width="6.25" style="17" customWidth="1"/>
    <col min="7354" max="7356" width="10.125" style="17" customWidth="1"/>
    <col min="7357" max="7357" width="10.5" style="17" customWidth="1"/>
    <col min="7358" max="7375" width="9" style="17"/>
    <col min="7376" max="7376" width="6.5" style="17" customWidth="1"/>
    <col min="7377" max="7377" width="12.25" style="17" customWidth="1"/>
    <col min="7378" max="7378" width="28.25" style="17" customWidth="1"/>
    <col min="7379" max="7379" width="13.75" style="17" customWidth="1"/>
    <col min="7380" max="7380" width="5.625" style="17" customWidth="1"/>
    <col min="7381" max="7382" width="9.375" style="17" customWidth="1"/>
    <col min="7383" max="7383" width="13.125" style="17" customWidth="1"/>
    <col min="7384" max="7604" width="9" style="17"/>
    <col min="7605" max="7605" width="5" style="17" customWidth="1"/>
    <col min="7606" max="7606" width="15" style="17" customWidth="1"/>
    <col min="7607" max="7608" width="14.625" style="17" customWidth="1"/>
    <col min="7609" max="7609" width="6.25" style="17" customWidth="1"/>
    <col min="7610" max="7612" width="10.125" style="17" customWidth="1"/>
    <col min="7613" max="7613" width="10.5" style="17" customWidth="1"/>
    <col min="7614" max="7631" width="9" style="17"/>
    <col min="7632" max="7632" width="6.5" style="17" customWidth="1"/>
    <col min="7633" max="7633" width="12.25" style="17" customWidth="1"/>
    <col min="7634" max="7634" width="28.25" style="17" customWidth="1"/>
    <col min="7635" max="7635" width="13.75" style="17" customWidth="1"/>
    <col min="7636" max="7636" width="5.625" style="17" customWidth="1"/>
    <col min="7637" max="7638" width="9.375" style="17" customWidth="1"/>
    <col min="7639" max="7639" width="13.125" style="17" customWidth="1"/>
    <col min="7640" max="7860" width="9" style="17"/>
    <col min="7861" max="7861" width="5" style="17" customWidth="1"/>
    <col min="7862" max="7862" width="15" style="17" customWidth="1"/>
    <col min="7863" max="7864" width="14.625" style="17" customWidth="1"/>
    <col min="7865" max="7865" width="6.25" style="17" customWidth="1"/>
    <col min="7866" max="7868" width="10.125" style="17" customWidth="1"/>
    <col min="7869" max="7869" width="10.5" style="17" customWidth="1"/>
    <col min="7870" max="7887" width="9" style="17"/>
    <col min="7888" max="7888" width="6.5" style="17" customWidth="1"/>
    <col min="7889" max="7889" width="12.25" style="17" customWidth="1"/>
    <col min="7890" max="7890" width="28.25" style="17" customWidth="1"/>
    <col min="7891" max="7891" width="13.75" style="17" customWidth="1"/>
    <col min="7892" max="7892" width="5.625" style="17" customWidth="1"/>
    <col min="7893" max="7894" width="9.375" style="17" customWidth="1"/>
    <col min="7895" max="7895" width="13.125" style="17" customWidth="1"/>
    <col min="7896" max="8116" width="9" style="17"/>
    <col min="8117" max="8117" width="5" style="17" customWidth="1"/>
    <col min="8118" max="8118" width="15" style="17" customWidth="1"/>
    <col min="8119" max="8120" width="14.625" style="17" customWidth="1"/>
    <col min="8121" max="8121" width="6.25" style="17" customWidth="1"/>
    <col min="8122" max="8124" width="10.125" style="17" customWidth="1"/>
    <col min="8125" max="8125" width="10.5" style="17" customWidth="1"/>
    <col min="8126" max="8143" width="9" style="17"/>
    <col min="8144" max="8144" width="6.5" style="17" customWidth="1"/>
    <col min="8145" max="8145" width="12.25" style="17" customWidth="1"/>
    <col min="8146" max="8146" width="28.25" style="17" customWidth="1"/>
    <col min="8147" max="8147" width="13.75" style="17" customWidth="1"/>
    <col min="8148" max="8148" width="5.625" style="17" customWidth="1"/>
    <col min="8149" max="8150" width="9.375" style="17" customWidth="1"/>
    <col min="8151" max="8151" width="13.125" style="17" customWidth="1"/>
    <col min="8152" max="8372" width="9" style="17"/>
    <col min="8373" max="8373" width="5" style="17" customWidth="1"/>
    <col min="8374" max="8374" width="15" style="17" customWidth="1"/>
    <col min="8375" max="8376" width="14.625" style="17" customWidth="1"/>
    <col min="8377" max="8377" width="6.25" style="17" customWidth="1"/>
    <col min="8378" max="8380" width="10.125" style="17" customWidth="1"/>
    <col min="8381" max="8381" width="10.5" style="17" customWidth="1"/>
    <col min="8382" max="8399" width="9" style="17"/>
    <col min="8400" max="8400" width="6.5" style="17" customWidth="1"/>
    <col min="8401" max="8401" width="12.25" style="17" customWidth="1"/>
    <col min="8402" max="8402" width="28.25" style="17" customWidth="1"/>
    <col min="8403" max="8403" width="13.75" style="17" customWidth="1"/>
    <col min="8404" max="8404" width="5.625" style="17" customWidth="1"/>
    <col min="8405" max="8406" width="9.375" style="17" customWidth="1"/>
    <col min="8407" max="8407" width="13.125" style="17" customWidth="1"/>
    <col min="8408" max="8628" width="9" style="17"/>
    <col min="8629" max="8629" width="5" style="17" customWidth="1"/>
    <col min="8630" max="8630" width="15" style="17" customWidth="1"/>
    <col min="8631" max="8632" width="14.625" style="17" customWidth="1"/>
    <col min="8633" max="8633" width="6.25" style="17" customWidth="1"/>
    <col min="8634" max="8636" width="10.125" style="17" customWidth="1"/>
    <col min="8637" max="8637" width="10.5" style="17" customWidth="1"/>
    <col min="8638" max="8655" width="9" style="17"/>
    <col min="8656" max="8656" width="6.5" style="17" customWidth="1"/>
    <col min="8657" max="8657" width="12.25" style="17" customWidth="1"/>
    <col min="8658" max="8658" width="28.25" style="17" customWidth="1"/>
    <col min="8659" max="8659" width="13.75" style="17" customWidth="1"/>
    <col min="8660" max="8660" width="5.625" style="17" customWidth="1"/>
    <col min="8661" max="8662" width="9.375" style="17" customWidth="1"/>
    <col min="8663" max="8663" width="13.125" style="17" customWidth="1"/>
    <col min="8664" max="8884" width="9" style="17"/>
    <col min="8885" max="8885" width="5" style="17" customWidth="1"/>
    <col min="8886" max="8886" width="15" style="17" customWidth="1"/>
    <col min="8887" max="8888" width="14.625" style="17" customWidth="1"/>
    <col min="8889" max="8889" width="6.25" style="17" customWidth="1"/>
    <col min="8890" max="8892" width="10.125" style="17" customWidth="1"/>
    <col min="8893" max="8893" width="10.5" style="17" customWidth="1"/>
    <col min="8894" max="8911" width="9" style="17"/>
    <col min="8912" max="8912" width="6.5" style="17" customWidth="1"/>
    <col min="8913" max="8913" width="12.25" style="17" customWidth="1"/>
    <col min="8914" max="8914" width="28.25" style="17" customWidth="1"/>
    <col min="8915" max="8915" width="13.75" style="17" customWidth="1"/>
    <col min="8916" max="8916" width="5.625" style="17" customWidth="1"/>
    <col min="8917" max="8918" width="9.375" style="17" customWidth="1"/>
    <col min="8919" max="8919" width="13.125" style="17" customWidth="1"/>
    <col min="8920" max="9140" width="9" style="17"/>
    <col min="9141" max="9141" width="5" style="17" customWidth="1"/>
    <col min="9142" max="9142" width="15" style="17" customWidth="1"/>
    <col min="9143" max="9144" width="14.625" style="17" customWidth="1"/>
    <col min="9145" max="9145" width="6.25" style="17" customWidth="1"/>
    <col min="9146" max="9148" width="10.125" style="17" customWidth="1"/>
    <col min="9149" max="9149" width="10.5" style="17" customWidth="1"/>
    <col min="9150" max="9167" width="9" style="17"/>
    <col min="9168" max="9168" width="6.5" style="17" customWidth="1"/>
    <col min="9169" max="9169" width="12.25" style="17" customWidth="1"/>
    <col min="9170" max="9170" width="28.25" style="17" customWidth="1"/>
    <col min="9171" max="9171" width="13.75" style="17" customWidth="1"/>
    <col min="9172" max="9172" width="5.625" style="17" customWidth="1"/>
    <col min="9173" max="9174" width="9.375" style="17" customWidth="1"/>
    <col min="9175" max="9175" width="13.125" style="17" customWidth="1"/>
    <col min="9176" max="9396" width="9" style="17"/>
    <col min="9397" max="9397" width="5" style="17" customWidth="1"/>
    <col min="9398" max="9398" width="15" style="17" customWidth="1"/>
    <col min="9399" max="9400" width="14.625" style="17" customWidth="1"/>
    <col min="9401" max="9401" width="6.25" style="17" customWidth="1"/>
    <col min="9402" max="9404" width="10.125" style="17" customWidth="1"/>
    <col min="9405" max="9405" width="10.5" style="17" customWidth="1"/>
    <col min="9406" max="9423" width="9" style="17"/>
    <col min="9424" max="9424" width="6.5" style="17" customWidth="1"/>
    <col min="9425" max="9425" width="12.25" style="17" customWidth="1"/>
    <col min="9426" max="9426" width="28.25" style="17" customWidth="1"/>
    <col min="9427" max="9427" width="13.75" style="17" customWidth="1"/>
    <col min="9428" max="9428" width="5.625" style="17" customWidth="1"/>
    <col min="9429" max="9430" width="9.375" style="17" customWidth="1"/>
    <col min="9431" max="9431" width="13.125" style="17" customWidth="1"/>
    <col min="9432" max="9652" width="9" style="17"/>
    <col min="9653" max="9653" width="5" style="17" customWidth="1"/>
    <col min="9654" max="9654" width="15" style="17" customWidth="1"/>
    <col min="9655" max="9656" width="14.625" style="17" customWidth="1"/>
    <col min="9657" max="9657" width="6.25" style="17" customWidth="1"/>
    <col min="9658" max="9660" width="10.125" style="17" customWidth="1"/>
    <col min="9661" max="9661" width="10.5" style="17" customWidth="1"/>
    <col min="9662" max="9679" width="9" style="17"/>
    <col min="9680" max="9680" width="6.5" style="17" customWidth="1"/>
    <col min="9681" max="9681" width="12.25" style="17" customWidth="1"/>
    <col min="9682" max="9682" width="28.25" style="17" customWidth="1"/>
    <col min="9683" max="9683" width="13.75" style="17" customWidth="1"/>
    <col min="9684" max="9684" width="5.625" style="17" customWidth="1"/>
    <col min="9685" max="9686" width="9.375" style="17" customWidth="1"/>
    <col min="9687" max="9687" width="13.125" style="17" customWidth="1"/>
    <col min="9688" max="9908" width="9" style="17"/>
    <col min="9909" max="9909" width="5" style="17" customWidth="1"/>
    <col min="9910" max="9910" width="15" style="17" customWidth="1"/>
    <col min="9911" max="9912" width="14.625" style="17" customWidth="1"/>
    <col min="9913" max="9913" width="6.25" style="17" customWidth="1"/>
    <col min="9914" max="9916" width="10.125" style="17" customWidth="1"/>
    <col min="9917" max="9917" width="10.5" style="17" customWidth="1"/>
    <col min="9918" max="9935" width="9" style="17"/>
    <col min="9936" max="9936" width="6.5" style="17" customWidth="1"/>
    <col min="9937" max="9937" width="12.25" style="17" customWidth="1"/>
    <col min="9938" max="9938" width="28.25" style="17" customWidth="1"/>
    <col min="9939" max="9939" width="13.75" style="17" customWidth="1"/>
    <col min="9940" max="9940" width="5.625" style="17" customWidth="1"/>
    <col min="9941" max="9942" width="9.375" style="17" customWidth="1"/>
    <col min="9943" max="9943" width="13.125" style="17" customWidth="1"/>
    <col min="9944" max="10164" width="9" style="17"/>
    <col min="10165" max="10165" width="5" style="17" customWidth="1"/>
    <col min="10166" max="10166" width="15" style="17" customWidth="1"/>
    <col min="10167" max="10168" width="14.625" style="17" customWidth="1"/>
    <col min="10169" max="10169" width="6.25" style="17" customWidth="1"/>
    <col min="10170" max="10172" width="10.125" style="17" customWidth="1"/>
    <col min="10173" max="10173" width="10.5" style="17" customWidth="1"/>
    <col min="10174" max="10191" width="9" style="17"/>
    <col min="10192" max="10192" width="6.5" style="17" customWidth="1"/>
    <col min="10193" max="10193" width="12.25" style="17" customWidth="1"/>
    <col min="10194" max="10194" width="28.25" style="17" customWidth="1"/>
    <col min="10195" max="10195" width="13.75" style="17" customWidth="1"/>
    <col min="10196" max="10196" width="5.625" style="17" customWidth="1"/>
    <col min="10197" max="10198" width="9.375" style="17" customWidth="1"/>
    <col min="10199" max="10199" width="13.125" style="17" customWidth="1"/>
    <col min="10200" max="10420" width="9" style="17"/>
    <col min="10421" max="10421" width="5" style="17" customWidth="1"/>
    <col min="10422" max="10422" width="15" style="17" customWidth="1"/>
    <col min="10423" max="10424" width="14.625" style="17" customWidth="1"/>
    <col min="10425" max="10425" width="6.25" style="17" customWidth="1"/>
    <col min="10426" max="10428" width="10.125" style="17" customWidth="1"/>
    <col min="10429" max="10429" width="10.5" style="17" customWidth="1"/>
    <col min="10430" max="10447" width="9" style="17"/>
    <col min="10448" max="10448" width="6.5" style="17" customWidth="1"/>
    <col min="10449" max="10449" width="12.25" style="17" customWidth="1"/>
    <col min="10450" max="10450" width="28.25" style="17" customWidth="1"/>
    <col min="10451" max="10451" width="13.75" style="17" customWidth="1"/>
    <col min="10452" max="10452" width="5.625" style="17" customWidth="1"/>
    <col min="10453" max="10454" width="9.375" style="17" customWidth="1"/>
    <col min="10455" max="10455" width="13.125" style="17" customWidth="1"/>
    <col min="10456" max="10676" width="9" style="17"/>
    <col min="10677" max="10677" width="5" style="17" customWidth="1"/>
    <col min="10678" max="10678" width="15" style="17" customWidth="1"/>
    <col min="10679" max="10680" width="14.625" style="17" customWidth="1"/>
    <col min="10681" max="10681" width="6.25" style="17" customWidth="1"/>
    <col min="10682" max="10684" width="10.125" style="17" customWidth="1"/>
    <col min="10685" max="10685" width="10.5" style="17" customWidth="1"/>
    <col min="10686" max="10703" width="9" style="17"/>
    <col min="10704" max="10704" width="6.5" style="17" customWidth="1"/>
    <col min="10705" max="10705" width="12.25" style="17" customWidth="1"/>
    <col min="10706" max="10706" width="28.25" style="17" customWidth="1"/>
    <col min="10707" max="10707" width="13.75" style="17" customWidth="1"/>
    <col min="10708" max="10708" width="5.625" style="17" customWidth="1"/>
    <col min="10709" max="10710" width="9.375" style="17" customWidth="1"/>
    <col min="10711" max="10711" width="13.125" style="17" customWidth="1"/>
    <col min="10712" max="10932" width="9" style="17"/>
    <col min="10933" max="10933" width="5" style="17" customWidth="1"/>
    <col min="10934" max="10934" width="15" style="17" customWidth="1"/>
    <col min="10935" max="10936" width="14.625" style="17" customWidth="1"/>
    <col min="10937" max="10937" width="6.25" style="17" customWidth="1"/>
    <col min="10938" max="10940" width="10.125" style="17" customWidth="1"/>
    <col min="10941" max="10941" width="10.5" style="17" customWidth="1"/>
    <col min="10942" max="10959" width="9" style="17"/>
    <col min="10960" max="10960" width="6.5" style="17" customWidth="1"/>
    <col min="10961" max="10961" width="12.25" style="17" customWidth="1"/>
    <col min="10962" max="10962" width="28.25" style="17" customWidth="1"/>
    <col min="10963" max="10963" width="13.75" style="17" customWidth="1"/>
    <col min="10964" max="10964" width="5.625" style="17" customWidth="1"/>
    <col min="10965" max="10966" width="9.375" style="17" customWidth="1"/>
    <col min="10967" max="10967" width="13.125" style="17" customWidth="1"/>
    <col min="10968" max="11188" width="9" style="17"/>
    <col min="11189" max="11189" width="5" style="17" customWidth="1"/>
    <col min="11190" max="11190" width="15" style="17" customWidth="1"/>
    <col min="11191" max="11192" width="14.625" style="17" customWidth="1"/>
    <col min="11193" max="11193" width="6.25" style="17" customWidth="1"/>
    <col min="11194" max="11196" width="10.125" style="17" customWidth="1"/>
    <col min="11197" max="11197" width="10.5" style="17" customWidth="1"/>
    <col min="11198" max="11215" width="9" style="17"/>
    <col min="11216" max="11216" width="6.5" style="17" customWidth="1"/>
    <col min="11217" max="11217" width="12.25" style="17" customWidth="1"/>
    <col min="11218" max="11218" width="28.25" style="17" customWidth="1"/>
    <col min="11219" max="11219" width="13.75" style="17" customWidth="1"/>
    <col min="11220" max="11220" width="5.625" style="17" customWidth="1"/>
    <col min="11221" max="11222" width="9.375" style="17" customWidth="1"/>
    <col min="11223" max="11223" width="13.125" style="17" customWidth="1"/>
    <col min="11224" max="11444" width="9" style="17"/>
    <col min="11445" max="11445" width="5" style="17" customWidth="1"/>
    <col min="11446" max="11446" width="15" style="17" customWidth="1"/>
    <col min="11447" max="11448" width="14.625" style="17" customWidth="1"/>
    <col min="11449" max="11449" width="6.25" style="17" customWidth="1"/>
    <col min="11450" max="11452" width="10.125" style="17" customWidth="1"/>
    <col min="11453" max="11453" width="10.5" style="17" customWidth="1"/>
    <col min="11454" max="11471" width="9" style="17"/>
    <col min="11472" max="11472" width="6.5" style="17" customWidth="1"/>
    <col min="11473" max="11473" width="12.25" style="17" customWidth="1"/>
    <col min="11474" max="11474" width="28.25" style="17" customWidth="1"/>
    <col min="11475" max="11475" width="13.75" style="17" customWidth="1"/>
    <col min="11476" max="11476" width="5.625" style="17" customWidth="1"/>
    <col min="11477" max="11478" width="9.375" style="17" customWidth="1"/>
    <col min="11479" max="11479" width="13.125" style="17" customWidth="1"/>
    <col min="11480" max="11700" width="9" style="17"/>
    <col min="11701" max="11701" width="5" style="17" customWidth="1"/>
    <col min="11702" max="11702" width="15" style="17" customWidth="1"/>
    <col min="11703" max="11704" width="14.625" style="17" customWidth="1"/>
    <col min="11705" max="11705" width="6.25" style="17" customWidth="1"/>
    <col min="11706" max="11708" width="10.125" style="17" customWidth="1"/>
    <col min="11709" max="11709" width="10.5" style="17" customWidth="1"/>
    <col min="11710" max="11727" width="9" style="17"/>
    <col min="11728" max="11728" width="6.5" style="17" customWidth="1"/>
    <col min="11729" max="11729" width="12.25" style="17" customWidth="1"/>
    <col min="11730" max="11730" width="28.25" style="17" customWidth="1"/>
    <col min="11731" max="11731" width="13.75" style="17" customWidth="1"/>
    <col min="11732" max="11732" width="5.625" style="17" customWidth="1"/>
    <col min="11733" max="11734" width="9.375" style="17" customWidth="1"/>
    <col min="11735" max="11735" width="13.125" style="17" customWidth="1"/>
    <col min="11736" max="11956" width="9" style="17"/>
    <col min="11957" max="11957" width="5" style="17" customWidth="1"/>
    <col min="11958" max="11958" width="15" style="17" customWidth="1"/>
    <col min="11959" max="11960" width="14.625" style="17" customWidth="1"/>
    <col min="11961" max="11961" width="6.25" style="17" customWidth="1"/>
    <col min="11962" max="11964" width="10.125" style="17" customWidth="1"/>
    <col min="11965" max="11965" width="10.5" style="17" customWidth="1"/>
    <col min="11966" max="11983" width="9" style="17"/>
    <col min="11984" max="11984" width="6.5" style="17" customWidth="1"/>
    <col min="11985" max="11985" width="12.25" style="17" customWidth="1"/>
    <col min="11986" max="11986" width="28.25" style="17" customWidth="1"/>
    <col min="11987" max="11987" width="13.75" style="17" customWidth="1"/>
    <col min="11988" max="11988" width="5.625" style="17" customWidth="1"/>
    <col min="11989" max="11990" width="9.375" style="17" customWidth="1"/>
    <col min="11991" max="11991" width="13.125" style="17" customWidth="1"/>
    <col min="11992" max="12212" width="9" style="17"/>
    <col min="12213" max="12213" width="5" style="17" customWidth="1"/>
    <col min="12214" max="12214" width="15" style="17" customWidth="1"/>
    <col min="12215" max="12216" width="14.625" style="17" customWidth="1"/>
    <col min="12217" max="12217" width="6.25" style="17" customWidth="1"/>
    <col min="12218" max="12220" width="10.125" style="17" customWidth="1"/>
    <col min="12221" max="12221" width="10.5" style="17" customWidth="1"/>
    <col min="12222" max="12239" width="9" style="17"/>
    <col min="12240" max="12240" width="6.5" style="17" customWidth="1"/>
    <col min="12241" max="12241" width="12.25" style="17" customWidth="1"/>
    <col min="12242" max="12242" width="28.25" style="17" customWidth="1"/>
    <col min="12243" max="12243" width="13.75" style="17" customWidth="1"/>
    <col min="12244" max="12244" width="5.625" style="17" customWidth="1"/>
    <col min="12245" max="12246" width="9.375" style="17" customWidth="1"/>
    <col min="12247" max="12247" width="13.125" style="17" customWidth="1"/>
    <col min="12248" max="12468" width="9" style="17"/>
    <col min="12469" max="12469" width="5" style="17" customWidth="1"/>
    <col min="12470" max="12470" width="15" style="17" customWidth="1"/>
    <col min="12471" max="12472" width="14.625" style="17" customWidth="1"/>
    <col min="12473" max="12473" width="6.25" style="17" customWidth="1"/>
    <col min="12474" max="12476" width="10.125" style="17" customWidth="1"/>
    <col min="12477" max="12477" width="10.5" style="17" customWidth="1"/>
    <col min="12478" max="12495" width="9" style="17"/>
    <col min="12496" max="12496" width="6.5" style="17" customWidth="1"/>
    <col min="12497" max="12497" width="12.25" style="17" customWidth="1"/>
    <col min="12498" max="12498" width="28.25" style="17" customWidth="1"/>
    <col min="12499" max="12499" width="13.75" style="17" customWidth="1"/>
    <col min="12500" max="12500" width="5.625" style="17" customWidth="1"/>
    <col min="12501" max="12502" width="9.375" style="17" customWidth="1"/>
    <col min="12503" max="12503" width="13.125" style="17" customWidth="1"/>
    <col min="12504" max="12724" width="9" style="17"/>
    <col min="12725" max="12725" width="5" style="17" customWidth="1"/>
    <col min="12726" max="12726" width="15" style="17" customWidth="1"/>
    <col min="12727" max="12728" width="14.625" style="17" customWidth="1"/>
    <col min="12729" max="12729" width="6.25" style="17" customWidth="1"/>
    <col min="12730" max="12732" width="10.125" style="17" customWidth="1"/>
    <col min="12733" max="12733" width="10.5" style="17" customWidth="1"/>
    <col min="12734" max="12751" width="9" style="17"/>
    <col min="12752" max="12752" width="6.5" style="17" customWidth="1"/>
    <col min="12753" max="12753" width="12.25" style="17" customWidth="1"/>
    <col min="12754" max="12754" width="28.25" style="17" customWidth="1"/>
    <col min="12755" max="12755" width="13.75" style="17" customWidth="1"/>
    <col min="12756" max="12756" width="5.625" style="17" customWidth="1"/>
    <col min="12757" max="12758" width="9.375" style="17" customWidth="1"/>
    <col min="12759" max="12759" width="13.125" style="17" customWidth="1"/>
    <col min="12760" max="12980" width="9" style="17"/>
    <col min="12981" max="12981" width="5" style="17" customWidth="1"/>
    <col min="12982" max="12982" width="15" style="17" customWidth="1"/>
    <col min="12983" max="12984" width="14.625" style="17" customWidth="1"/>
    <col min="12985" max="12985" width="6.25" style="17" customWidth="1"/>
    <col min="12986" max="12988" width="10.125" style="17" customWidth="1"/>
    <col min="12989" max="12989" width="10.5" style="17" customWidth="1"/>
    <col min="12990" max="13007" width="9" style="17"/>
    <col min="13008" max="13008" width="6.5" style="17" customWidth="1"/>
    <col min="13009" max="13009" width="12.25" style="17" customWidth="1"/>
    <col min="13010" max="13010" width="28.25" style="17" customWidth="1"/>
    <col min="13011" max="13011" width="13.75" style="17" customWidth="1"/>
    <col min="13012" max="13012" width="5.625" style="17" customWidth="1"/>
    <col min="13013" max="13014" width="9.375" style="17" customWidth="1"/>
    <col min="13015" max="13015" width="13.125" style="17" customWidth="1"/>
    <col min="13016" max="13236" width="9" style="17"/>
    <col min="13237" max="13237" width="5" style="17" customWidth="1"/>
    <col min="13238" max="13238" width="15" style="17" customWidth="1"/>
    <col min="13239" max="13240" width="14.625" style="17" customWidth="1"/>
    <col min="13241" max="13241" width="6.25" style="17" customWidth="1"/>
    <col min="13242" max="13244" width="10.125" style="17" customWidth="1"/>
    <col min="13245" max="13245" width="10.5" style="17" customWidth="1"/>
    <col min="13246" max="13263" width="9" style="17"/>
    <col min="13264" max="13264" width="6.5" style="17" customWidth="1"/>
    <col min="13265" max="13265" width="12.25" style="17" customWidth="1"/>
    <col min="13266" max="13266" width="28.25" style="17" customWidth="1"/>
    <col min="13267" max="13267" width="13.75" style="17" customWidth="1"/>
    <col min="13268" max="13268" width="5.625" style="17" customWidth="1"/>
    <col min="13269" max="13270" width="9.375" style="17" customWidth="1"/>
    <col min="13271" max="13271" width="13.125" style="17" customWidth="1"/>
    <col min="13272" max="13492" width="9" style="17"/>
    <col min="13493" max="13493" width="5" style="17" customWidth="1"/>
    <col min="13494" max="13494" width="15" style="17" customWidth="1"/>
    <col min="13495" max="13496" width="14.625" style="17" customWidth="1"/>
    <col min="13497" max="13497" width="6.25" style="17" customWidth="1"/>
    <col min="13498" max="13500" width="10.125" style="17" customWidth="1"/>
    <col min="13501" max="13501" width="10.5" style="17" customWidth="1"/>
    <col min="13502" max="13519" width="9" style="17"/>
    <col min="13520" max="13520" width="6.5" style="17" customWidth="1"/>
    <col min="13521" max="13521" width="12.25" style="17" customWidth="1"/>
    <col min="13522" max="13522" width="28.25" style="17" customWidth="1"/>
    <col min="13523" max="13523" width="13.75" style="17" customWidth="1"/>
    <col min="13524" max="13524" width="5.625" style="17" customWidth="1"/>
    <col min="13525" max="13526" width="9.375" style="17" customWidth="1"/>
    <col min="13527" max="13527" width="13.125" style="17" customWidth="1"/>
    <col min="13528" max="13748" width="9" style="17"/>
    <col min="13749" max="13749" width="5" style="17" customWidth="1"/>
    <col min="13750" max="13750" width="15" style="17" customWidth="1"/>
    <col min="13751" max="13752" width="14.625" style="17" customWidth="1"/>
    <col min="13753" max="13753" width="6.25" style="17" customWidth="1"/>
    <col min="13754" max="13756" width="10.125" style="17" customWidth="1"/>
    <col min="13757" max="13757" width="10.5" style="17" customWidth="1"/>
    <col min="13758" max="13775" width="9" style="17"/>
    <col min="13776" max="13776" width="6.5" style="17" customWidth="1"/>
    <col min="13777" max="13777" width="12.25" style="17" customWidth="1"/>
    <col min="13778" max="13778" width="28.25" style="17" customWidth="1"/>
    <col min="13779" max="13779" width="13.75" style="17" customWidth="1"/>
    <col min="13780" max="13780" width="5.625" style="17" customWidth="1"/>
    <col min="13781" max="13782" width="9.375" style="17" customWidth="1"/>
    <col min="13783" max="13783" width="13.125" style="17" customWidth="1"/>
    <col min="13784" max="14004" width="9" style="17"/>
    <col min="14005" max="14005" width="5" style="17" customWidth="1"/>
    <col min="14006" max="14006" width="15" style="17" customWidth="1"/>
    <col min="14007" max="14008" width="14.625" style="17" customWidth="1"/>
    <col min="14009" max="14009" width="6.25" style="17" customWidth="1"/>
    <col min="14010" max="14012" width="10.125" style="17" customWidth="1"/>
    <col min="14013" max="14013" width="10.5" style="17" customWidth="1"/>
    <col min="14014" max="14031" width="9" style="17"/>
    <col min="14032" max="14032" width="6.5" style="17" customWidth="1"/>
    <col min="14033" max="14033" width="12.25" style="17" customWidth="1"/>
    <col min="14034" max="14034" width="28.25" style="17" customWidth="1"/>
    <col min="14035" max="14035" width="13.75" style="17" customWidth="1"/>
    <col min="14036" max="14036" width="5.625" style="17" customWidth="1"/>
    <col min="14037" max="14038" width="9.375" style="17" customWidth="1"/>
    <col min="14039" max="14039" width="13.125" style="17" customWidth="1"/>
    <col min="14040" max="14260" width="9" style="17"/>
    <col min="14261" max="14261" width="5" style="17" customWidth="1"/>
    <col min="14262" max="14262" width="15" style="17" customWidth="1"/>
    <col min="14263" max="14264" width="14.625" style="17" customWidth="1"/>
    <col min="14265" max="14265" width="6.25" style="17" customWidth="1"/>
    <col min="14266" max="14268" width="10.125" style="17" customWidth="1"/>
    <col min="14269" max="14269" width="10.5" style="17" customWidth="1"/>
    <col min="14270" max="14287" width="9" style="17"/>
    <col min="14288" max="14288" width="6.5" style="17" customWidth="1"/>
    <col min="14289" max="14289" width="12.25" style="17" customWidth="1"/>
    <col min="14290" max="14290" width="28.25" style="17" customWidth="1"/>
    <col min="14291" max="14291" width="13.75" style="17" customWidth="1"/>
    <col min="14292" max="14292" width="5.625" style="17" customWidth="1"/>
    <col min="14293" max="14294" width="9.375" style="17" customWidth="1"/>
    <col min="14295" max="14295" width="13.125" style="17" customWidth="1"/>
    <col min="14296" max="14516" width="9" style="17"/>
    <col min="14517" max="14517" width="5" style="17" customWidth="1"/>
    <col min="14518" max="14518" width="15" style="17" customWidth="1"/>
    <col min="14519" max="14520" width="14.625" style="17" customWidth="1"/>
    <col min="14521" max="14521" width="6.25" style="17" customWidth="1"/>
    <col min="14522" max="14524" width="10.125" style="17" customWidth="1"/>
    <col min="14525" max="14525" width="10.5" style="17" customWidth="1"/>
    <col min="14526" max="14543" width="9" style="17"/>
    <col min="14544" max="14544" width="6.5" style="17" customWidth="1"/>
    <col min="14545" max="14545" width="12.25" style="17" customWidth="1"/>
    <col min="14546" max="14546" width="28.25" style="17" customWidth="1"/>
    <col min="14547" max="14547" width="13.75" style="17" customWidth="1"/>
    <col min="14548" max="14548" width="5.625" style="17" customWidth="1"/>
    <col min="14549" max="14550" width="9.375" style="17" customWidth="1"/>
    <col min="14551" max="14551" width="13.125" style="17" customWidth="1"/>
    <col min="14552" max="14772" width="9" style="17"/>
    <col min="14773" max="14773" width="5" style="17" customWidth="1"/>
    <col min="14774" max="14774" width="15" style="17" customWidth="1"/>
    <col min="14775" max="14776" width="14.625" style="17" customWidth="1"/>
    <col min="14777" max="14777" width="6.25" style="17" customWidth="1"/>
    <col min="14778" max="14780" width="10.125" style="17" customWidth="1"/>
    <col min="14781" max="14781" width="10.5" style="17" customWidth="1"/>
    <col min="14782" max="14799" width="9" style="17"/>
    <col min="14800" max="14800" width="6.5" style="17" customWidth="1"/>
    <col min="14801" max="14801" width="12.25" style="17" customWidth="1"/>
    <col min="14802" max="14802" width="28.25" style="17" customWidth="1"/>
    <col min="14803" max="14803" width="13.75" style="17" customWidth="1"/>
    <col min="14804" max="14804" width="5.625" style="17" customWidth="1"/>
    <col min="14805" max="14806" width="9.375" style="17" customWidth="1"/>
    <col min="14807" max="14807" width="13.125" style="17" customWidth="1"/>
    <col min="14808" max="15028" width="9" style="17"/>
    <col min="15029" max="15029" width="5" style="17" customWidth="1"/>
    <col min="15030" max="15030" width="15" style="17" customWidth="1"/>
    <col min="15031" max="15032" width="14.625" style="17" customWidth="1"/>
    <col min="15033" max="15033" width="6.25" style="17" customWidth="1"/>
    <col min="15034" max="15036" width="10.125" style="17" customWidth="1"/>
    <col min="15037" max="15037" width="10.5" style="17" customWidth="1"/>
    <col min="15038" max="15055" width="9" style="17"/>
    <col min="15056" max="15056" width="6.5" style="17" customWidth="1"/>
    <col min="15057" max="15057" width="12.25" style="17" customWidth="1"/>
    <col min="15058" max="15058" width="28.25" style="17" customWidth="1"/>
    <col min="15059" max="15059" width="13.75" style="17" customWidth="1"/>
    <col min="15060" max="15060" width="5.625" style="17" customWidth="1"/>
    <col min="15061" max="15062" width="9.375" style="17" customWidth="1"/>
    <col min="15063" max="15063" width="13.125" style="17" customWidth="1"/>
    <col min="15064" max="15284" width="9" style="17"/>
    <col min="15285" max="15285" width="5" style="17" customWidth="1"/>
    <col min="15286" max="15286" width="15" style="17" customWidth="1"/>
    <col min="15287" max="15288" width="14.625" style="17" customWidth="1"/>
    <col min="15289" max="15289" width="6.25" style="17" customWidth="1"/>
    <col min="15290" max="15292" width="10.125" style="17" customWidth="1"/>
    <col min="15293" max="15293" width="10.5" style="17" customWidth="1"/>
    <col min="15294" max="15311" width="9" style="17"/>
    <col min="15312" max="15312" width="6.5" style="17" customWidth="1"/>
    <col min="15313" max="15313" width="12.25" style="17" customWidth="1"/>
    <col min="15314" max="15314" width="28.25" style="17" customWidth="1"/>
    <col min="15315" max="15315" width="13.75" style="17" customWidth="1"/>
    <col min="15316" max="15316" width="5.625" style="17" customWidth="1"/>
    <col min="15317" max="15318" width="9.375" style="17" customWidth="1"/>
    <col min="15319" max="15319" width="13.125" style="17" customWidth="1"/>
    <col min="15320" max="15540" width="9" style="17"/>
    <col min="15541" max="15541" width="5" style="17" customWidth="1"/>
    <col min="15542" max="15542" width="15" style="17" customWidth="1"/>
    <col min="15543" max="15544" width="14.625" style="17" customWidth="1"/>
    <col min="15545" max="15545" width="6.25" style="17" customWidth="1"/>
    <col min="15546" max="15548" width="10.125" style="17" customWidth="1"/>
    <col min="15549" max="15549" width="10.5" style="17" customWidth="1"/>
    <col min="15550" max="15567" width="9" style="17"/>
    <col min="15568" max="15568" width="6.5" style="17" customWidth="1"/>
    <col min="15569" max="15569" width="12.25" style="17" customWidth="1"/>
    <col min="15570" max="15570" width="28.25" style="17" customWidth="1"/>
    <col min="15571" max="15571" width="13.75" style="17" customWidth="1"/>
    <col min="15572" max="15572" width="5.625" style="17" customWidth="1"/>
    <col min="15573" max="15574" width="9.375" style="17" customWidth="1"/>
    <col min="15575" max="15575" width="13.125" style="17" customWidth="1"/>
    <col min="15576" max="15796" width="9" style="17"/>
    <col min="15797" max="15797" width="5" style="17" customWidth="1"/>
    <col min="15798" max="15798" width="15" style="17" customWidth="1"/>
    <col min="15799" max="15800" width="14.625" style="17" customWidth="1"/>
    <col min="15801" max="15801" width="6.25" style="17" customWidth="1"/>
    <col min="15802" max="15804" width="10.125" style="17" customWidth="1"/>
    <col min="15805" max="15805" width="10.5" style="17" customWidth="1"/>
    <col min="15806" max="15823" width="9" style="17"/>
    <col min="15824" max="15824" width="6.5" style="17" customWidth="1"/>
    <col min="15825" max="15825" width="12.25" style="17" customWidth="1"/>
    <col min="15826" max="15826" width="28.25" style="17" customWidth="1"/>
    <col min="15827" max="15827" width="13.75" style="17" customWidth="1"/>
    <col min="15828" max="15828" width="5.625" style="17" customWidth="1"/>
    <col min="15829" max="15830" width="9.375" style="17" customWidth="1"/>
    <col min="15831" max="15831" width="13.125" style="17" customWidth="1"/>
    <col min="15832" max="16052" width="9" style="17"/>
    <col min="16053" max="16053" width="5" style="17" customWidth="1"/>
    <col min="16054" max="16054" width="15" style="17" customWidth="1"/>
    <col min="16055" max="16056" width="14.625" style="17" customWidth="1"/>
    <col min="16057" max="16057" width="6.25" style="17" customWidth="1"/>
    <col min="16058" max="16060" width="10.125" style="17" customWidth="1"/>
    <col min="16061" max="16061" width="10.5" style="17" customWidth="1"/>
    <col min="16062" max="16079" width="9" style="17"/>
    <col min="16080" max="16080" width="6.5" style="17" customWidth="1"/>
    <col min="16081" max="16081" width="12.25" style="17" customWidth="1"/>
    <col min="16082" max="16082" width="28.25" style="17" customWidth="1"/>
    <col min="16083" max="16083" width="13.75" style="17" customWidth="1"/>
    <col min="16084" max="16084" width="5.625" style="17" customWidth="1"/>
    <col min="16085" max="16086" width="9.375" style="17" customWidth="1"/>
    <col min="16087" max="16087" width="13.125" style="17" customWidth="1"/>
    <col min="16088" max="16308" width="9" style="17"/>
    <col min="16309" max="16309" width="5" style="17" customWidth="1"/>
    <col min="16310" max="16310" width="15" style="17" customWidth="1"/>
    <col min="16311" max="16312" width="14.625" style="17" customWidth="1"/>
    <col min="16313" max="16313" width="6.25" style="17" customWidth="1"/>
    <col min="16314" max="16316" width="10.125" style="17" customWidth="1"/>
    <col min="16317" max="16317" width="10.5" style="17" customWidth="1"/>
    <col min="16318" max="16320" width="9" style="17"/>
    <col min="16321" max="16384" width="9" style="17" customWidth="1"/>
  </cols>
  <sheetData>
    <row r="1" spans="1:17" ht="22.5">
      <c r="A1" s="169" t="s">
        <v>64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5"/>
    </row>
    <row r="2" spans="1:17" ht="16.5" customHeight="1">
      <c r="A2" s="170" t="s">
        <v>65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8"/>
    </row>
    <row r="3" spans="1:17">
      <c r="A3" s="171" t="s">
        <v>66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9"/>
    </row>
    <row r="4" spans="1:17" ht="21" customHeight="1">
      <c r="A4" s="171" t="s">
        <v>67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9"/>
    </row>
    <row r="5" spans="1:17">
      <c r="A5" s="172" t="s">
        <v>53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20"/>
    </row>
    <row r="6" spans="1:17">
      <c r="A6" s="173" t="s">
        <v>68</v>
      </c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21"/>
    </row>
    <row r="7" spans="1:17" ht="60" customHeight="1">
      <c r="A7" s="22" t="s">
        <v>54</v>
      </c>
      <c r="B7" s="23" t="s">
        <v>55</v>
      </c>
      <c r="C7" s="24" t="s">
        <v>56</v>
      </c>
      <c r="D7" s="24" t="s">
        <v>57</v>
      </c>
      <c r="E7" s="24" t="s">
        <v>58</v>
      </c>
      <c r="F7" s="174" t="s">
        <v>69</v>
      </c>
      <c r="G7" s="174"/>
      <c r="H7" s="175" t="s">
        <v>70</v>
      </c>
      <c r="I7" s="175"/>
      <c r="J7" s="175"/>
      <c r="K7" s="25" t="s">
        <v>71</v>
      </c>
      <c r="L7" s="25" t="s">
        <v>72</v>
      </c>
      <c r="M7" s="25" t="s">
        <v>73</v>
      </c>
      <c r="N7" s="25" t="s">
        <v>264</v>
      </c>
      <c r="O7" s="25" t="s">
        <v>265</v>
      </c>
      <c r="P7" s="176" t="s">
        <v>59</v>
      </c>
      <c r="Q7" s="26"/>
    </row>
    <row r="8" spans="1:17" ht="21.75" customHeight="1">
      <c r="A8" s="22" t="s">
        <v>54</v>
      </c>
      <c r="B8" s="23" t="s">
        <v>55</v>
      </c>
      <c r="C8" s="24" t="s">
        <v>56</v>
      </c>
      <c r="D8" s="24" t="s">
        <v>57</v>
      </c>
      <c r="E8" s="24" t="s">
        <v>58</v>
      </c>
      <c r="F8" s="27" t="s">
        <v>74</v>
      </c>
      <c r="G8" s="27" t="s">
        <v>75</v>
      </c>
      <c r="H8" s="28" t="s">
        <v>76</v>
      </c>
      <c r="I8" s="28" t="s">
        <v>77</v>
      </c>
      <c r="J8" s="28" t="s">
        <v>78</v>
      </c>
      <c r="K8" s="177" t="s">
        <v>79</v>
      </c>
      <c r="L8" s="177"/>
      <c r="M8" s="177"/>
      <c r="N8" s="25"/>
      <c r="O8" s="25"/>
      <c r="P8" s="176"/>
      <c r="Q8" s="26"/>
    </row>
    <row r="9" spans="1:17" ht="21.75" customHeight="1">
      <c r="A9" s="29">
        <v>1</v>
      </c>
      <c r="B9" s="30" t="s">
        <v>80</v>
      </c>
      <c r="C9" s="31" t="s">
        <v>81</v>
      </c>
      <c r="D9" s="30" t="s">
        <v>82</v>
      </c>
      <c r="E9" s="32" t="s">
        <v>83</v>
      </c>
      <c r="F9" s="33">
        <f>VLOOKUP(B9,[1]Sheet1!$B$3:$F$64,5,0)</f>
        <v>10.84</v>
      </c>
      <c r="G9" s="33">
        <f>VLOOKUP(B9,[1]Sheet1!$B$3:$H$64,7,0)</f>
        <v>10.84</v>
      </c>
      <c r="H9" s="34">
        <v>0</v>
      </c>
      <c r="I9" s="28">
        <v>0</v>
      </c>
      <c r="J9" s="28">
        <v>0</v>
      </c>
      <c r="K9" s="25">
        <f>G9+H9</f>
        <v>10.84</v>
      </c>
      <c r="L9" s="25">
        <f>K9*0.13</f>
        <v>1.4092</v>
      </c>
      <c r="M9" s="25">
        <f>K9+L9</f>
        <v>12.2492</v>
      </c>
      <c r="N9" s="37" t="str">
        <f>VLOOKUP(B9,[1]Sheet1!$B$3:$R$64,17,0)</f>
        <v>西安</v>
      </c>
      <c r="O9" s="113" t="s">
        <v>257</v>
      </c>
      <c r="P9" s="35"/>
      <c r="Q9" s="26"/>
    </row>
    <row r="10" spans="1:17" ht="21.75" customHeight="1">
      <c r="A10" s="29">
        <v>2</v>
      </c>
      <c r="B10" s="30" t="s">
        <v>84</v>
      </c>
      <c r="C10" s="31" t="s">
        <v>85</v>
      </c>
      <c r="D10" s="30" t="s">
        <v>86</v>
      </c>
      <c r="E10" s="32" t="s">
        <v>83</v>
      </c>
      <c r="F10" s="33">
        <f>VLOOKUP(B10,[1]Sheet1!$B$3:$F$64,5,0)</f>
        <v>0</v>
      </c>
      <c r="G10" s="33">
        <f>VLOOKUP(B10,[1]Sheet1!$B$3:$H$64,7,0)</f>
        <v>10.75</v>
      </c>
      <c r="H10" s="34">
        <v>0</v>
      </c>
      <c r="I10" s="28">
        <v>0</v>
      </c>
      <c r="J10" s="28">
        <v>0</v>
      </c>
      <c r="K10" s="25">
        <f t="shared" ref="K10:K62" si="0">G10+H10</f>
        <v>10.75</v>
      </c>
      <c r="L10" s="25">
        <f t="shared" ref="L10:L62" si="1">K10*0.13</f>
        <v>1.3975</v>
      </c>
      <c r="M10" s="25">
        <f t="shared" ref="M10:M62" si="2">K10+L10</f>
        <v>12.147500000000001</v>
      </c>
      <c r="N10" s="37" t="str">
        <f>VLOOKUP(B10,[1]Sheet1!$B$3:$R$64,17,0)</f>
        <v>西安</v>
      </c>
      <c r="O10" s="113" t="s">
        <v>257</v>
      </c>
      <c r="P10" s="35"/>
      <c r="Q10" s="26"/>
    </row>
    <row r="11" spans="1:17" ht="21.75" customHeight="1">
      <c r="A11" s="29">
        <v>3</v>
      </c>
      <c r="B11" s="30" t="s">
        <v>87</v>
      </c>
      <c r="C11" s="31" t="s">
        <v>88</v>
      </c>
      <c r="D11" s="30" t="s">
        <v>86</v>
      </c>
      <c r="E11" s="32" t="s">
        <v>83</v>
      </c>
      <c r="F11" s="33">
        <f>VLOOKUP(B11,[1]Sheet1!$B$3:$F$64,5,0)</f>
        <v>0</v>
      </c>
      <c r="G11" s="33">
        <f>VLOOKUP(B11,[1]Sheet1!$B$3:$H$64,7,0)</f>
        <v>10.84</v>
      </c>
      <c r="H11" s="34">
        <v>0</v>
      </c>
      <c r="I11" s="28">
        <v>0</v>
      </c>
      <c r="J11" s="28">
        <v>0</v>
      </c>
      <c r="K11" s="25">
        <f t="shared" si="0"/>
        <v>10.84</v>
      </c>
      <c r="L11" s="25">
        <f t="shared" si="1"/>
        <v>1.4092</v>
      </c>
      <c r="M11" s="25">
        <f t="shared" si="2"/>
        <v>12.2492</v>
      </c>
      <c r="N11" s="37" t="str">
        <f>VLOOKUP(B11,[1]Sheet1!$B$3:$R$64,17,0)</f>
        <v>西安</v>
      </c>
      <c r="O11" s="113" t="s">
        <v>257</v>
      </c>
      <c r="P11" s="35"/>
      <c r="Q11" s="26"/>
    </row>
    <row r="12" spans="1:17" ht="21.75" customHeight="1">
      <c r="A12" s="29">
        <v>4</v>
      </c>
      <c r="B12" s="30" t="s">
        <v>89</v>
      </c>
      <c r="C12" s="31" t="s">
        <v>90</v>
      </c>
      <c r="D12" s="30" t="s">
        <v>86</v>
      </c>
      <c r="E12" s="32" t="s">
        <v>83</v>
      </c>
      <c r="F12" s="33">
        <f>VLOOKUP(B12,[1]Sheet1!$B$3:$F$64,5,0)</f>
        <v>0</v>
      </c>
      <c r="G12" s="33">
        <f>VLOOKUP(B12,[1]Sheet1!$B$3:$H$64,7,0)</f>
        <v>32.57</v>
      </c>
      <c r="H12" s="34">
        <v>0</v>
      </c>
      <c r="I12" s="28">
        <v>0</v>
      </c>
      <c r="J12" s="28">
        <v>0</v>
      </c>
      <c r="K12" s="25">
        <f t="shared" si="0"/>
        <v>32.57</v>
      </c>
      <c r="L12" s="25">
        <f t="shared" si="1"/>
        <v>4.2340999999999998</v>
      </c>
      <c r="M12" s="25">
        <f t="shared" si="2"/>
        <v>36.804099999999998</v>
      </c>
      <c r="N12" s="37" t="str">
        <f>VLOOKUP(B12,[1]Sheet1!$B$3:$R$64,17,0)</f>
        <v>西安</v>
      </c>
      <c r="O12" s="113" t="s">
        <v>257</v>
      </c>
      <c r="P12" s="35"/>
      <c r="Q12" s="26"/>
    </row>
    <row r="13" spans="1:17" ht="21.75" customHeight="1">
      <c r="A13" s="29">
        <v>5</v>
      </c>
      <c r="B13" s="30" t="s">
        <v>91</v>
      </c>
      <c r="C13" s="31" t="s">
        <v>92</v>
      </c>
      <c r="D13" s="30" t="s">
        <v>86</v>
      </c>
      <c r="E13" s="32" t="s">
        <v>83</v>
      </c>
      <c r="F13" s="33">
        <f>VLOOKUP(B13,[1]Sheet1!$B$3:$F$64,5,0)</f>
        <v>0</v>
      </c>
      <c r="G13" s="33">
        <f>VLOOKUP(B13,[1]Sheet1!$B$3:$H$64,7,0)</f>
        <v>47.11</v>
      </c>
      <c r="H13" s="34">
        <v>0</v>
      </c>
      <c r="I13" s="28">
        <v>0</v>
      </c>
      <c r="J13" s="28">
        <v>0</v>
      </c>
      <c r="K13" s="25">
        <f t="shared" si="0"/>
        <v>47.11</v>
      </c>
      <c r="L13" s="25">
        <f t="shared" si="1"/>
        <v>6.1242999999999999</v>
      </c>
      <c r="M13" s="25">
        <f t="shared" si="2"/>
        <v>53.234299999999998</v>
      </c>
      <c r="N13" s="37" t="str">
        <f>VLOOKUP(B13,[1]Sheet1!$B$3:$R$64,17,0)</f>
        <v>西安</v>
      </c>
      <c r="O13" s="113" t="s">
        <v>257</v>
      </c>
      <c r="P13" s="35"/>
      <c r="Q13" s="26"/>
    </row>
    <row r="14" spans="1:17" ht="21.75" customHeight="1">
      <c r="A14" s="29">
        <v>6</v>
      </c>
      <c r="B14" s="36" t="s">
        <v>93</v>
      </c>
      <c r="C14" s="31" t="s">
        <v>94</v>
      </c>
      <c r="D14" s="37"/>
      <c r="E14" s="32" t="s">
        <v>60</v>
      </c>
      <c r="F14" s="33">
        <f>VLOOKUP(B14,[1]Sheet1!$B$3:$F$64,5,0)</f>
        <v>8.5299999999999994</v>
      </c>
      <c r="G14" s="38">
        <f>F14*0.95</f>
        <v>8.1034999999999986</v>
      </c>
      <c r="H14" s="34">
        <v>0</v>
      </c>
      <c r="I14" s="28">
        <v>0</v>
      </c>
      <c r="J14" s="28">
        <v>0</v>
      </c>
      <c r="K14" s="25">
        <f t="shared" si="0"/>
        <v>8.1034999999999986</v>
      </c>
      <c r="L14" s="25">
        <f t="shared" si="1"/>
        <v>1.0534549999999998</v>
      </c>
      <c r="M14" s="25">
        <f t="shared" si="2"/>
        <v>9.1569549999999982</v>
      </c>
      <c r="N14" s="37" t="str">
        <f>VLOOKUP(B14,[1]Sheet1!$B$3:$R$64,17,0)</f>
        <v>湖南</v>
      </c>
      <c r="O14" s="113" t="s">
        <v>257</v>
      </c>
      <c r="P14" s="35"/>
      <c r="Q14" s="26"/>
    </row>
    <row r="15" spans="1:17" ht="21.75" customHeight="1">
      <c r="A15" s="29">
        <v>7</v>
      </c>
      <c r="B15" s="36" t="s">
        <v>95</v>
      </c>
      <c r="C15" s="31" t="s">
        <v>96</v>
      </c>
      <c r="D15" s="37"/>
      <c r="E15" s="32" t="s">
        <v>60</v>
      </c>
      <c r="F15" s="33">
        <f>VLOOKUP(B15,[1]Sheet1!$B$3:$F$64,5,0)</f>
        <v>12.38</v>
      </c>
      <c r="G15" s="38">
        <f>F15*0.95</f>
        <v>11.761000000000001</v>
      </c>
      <c r="H15" s="34">
        <v>0</v>
      </c>
      <c r="I15" s="28">
        <v>0</v>
      </c>
      <c r="J15" s="28">
        <v>0</v>
      </c>
      <c r="K15" s="25">
        <f t="shared" si="0"/>
        <v>11.761000000000001</v>
      </c>
      <c r="L15" s="25">
        <f t="shared" si="1"/>
        <v>1.5289300000000001</v>
      </c>
      <c r="M15" s="25">
        <f t="shared" si="2"/>
        <v>13.289930000000002</v>
      </c>
      <c r="N15" s="37" t="str">
        <f>VLOOKUP(B15,[1]Sheet1!$B$3:$R$64,17,0)</f>
        <v>湖南</v>
      </c>
      <c r="O15" s="113" t="s">
        <v>257</v>
      </c>
      <c r="P15" s="35"/>
      <c r="Q15" s="26"/>
    </row>
    <row r="16" spans="1:17" ht="21.75" customHeight="1">
      <c r="A16" s="29">
        <v>8</v>
      </c>
      <c r="B16" s="39" t="s">
        <v>97</v>
      </c>
      <c r="C16" s="40" t="s">
        <v>98</v>
      </c>
      <c r="D16" s="41"/>
      <c r="E16" s="42" t="s">
        <v>99</v>
      </c>
      <c r="F16" s="33">
        <f>VLOOKUP(B16,[1]Sheet1!$B$3:$F$64,5,0)</f>
        <v>11.34</v>
      </c>
      <c r="G16" s="33">
        <f>VLOOKUP(B16,[1]Sheet1!$B$3:$H$64,7,0)</f>
        <v>11.34</v>
      </c>
      <c r="H16" s="34">
        <v>0</v>
      </c>
      <c r="I16" s="28">
        <v>0</v>
      </c>
      <c r="J16" s="28">
        <v>0</v>
      </c>
      <c r="K16" s="25">
        <f t="shared" si="0"/>
        <v>11.34</v>
      </c>
      <c r="L16" s="25">
        <f t="shared" si="1"/>
        <v>1.4742</v>
      </c>
      <c r="M16" s="25">
        <f t="shared" si="2"/>
        <v>12.8142</v>
      </c>
      <c r="N16" s="37" t="str">
        <f>VLOOKUP(B16,[1]Sheet1!$B$3:$R$64,17,0)</f>
        <v>长春</v>
      </c>
      <c r="O16" s="113" t="s">
        <v>257</v>
      </c>
      <c r="P16" s="35"/>
      <c r="Q16" s="26"/>
    </row>
    <row r="17" spans="1:17" ht="21.75" customHeight="1">
      <c r="A17" s="29">
        <v>9</v>
      </c>
      <c r="B17" s="39" t="s">
        <v>100</v>
      </c>
      <c r="C17" s="43" t="s">
        <v>101</v>
      </c>
      <c r="D17" s="44"/>
      <c r="E17" s="42" t="s">
        <v>99</v>
      </c>
      <c r="F17" s="33">
        <f>VLOOKUP(B17,[1]Sheet1!$B$3:$F$64,5,0)</f>
        <v>32.97</v>
      </c>
      <c r="G17" s="33">
        <f>VLOOKUP(B17,[1]Sheet1!$B$3:$H$64,7,0)</f>
        <v>32.57</v>
      </c>
      <c r="H17" s="34">
        <v>0</v>
      </c>
      <c r="I17" s="28">
        <v>0</v>
      </c>
      <c r="J17" s="28">
        <v>0</v>
      </c>
      <c r="K17" s="25">
        <f t="shared" si="0"/>
        <v>32.57</v>
      </c>
      <c r="L17" s="25">
        <f t="shared" si="1"/>
        <v>4.2340999999999998</v>
      </c>
      <c r="M17" s="25">
        <f t="shared" si="2"/>
        <v>36.804099999999998</v>
      </c>
      <c r="N17" s="37" t="str">
        <f>VLOOKUP(B17,[1]Sheet1!$B$3:$R$64,17,0)</f>
        <v>长春</v>
      </c>
      <c r="O17" s="113" t="s">
        <v>257</v>
      </c>
      <c r="P17" s="35"/>
      <c r="Q17" s="26"/>
    </row>
    <row r="18" spans="1:17" ht="21.75" customHeight="1">
      <c r="A18" s="29">
        <v>10</v>
      </c>
      <c r="B18" s="45" t="s">
        <v>102</v>
      </c>
      <c r="C18" s="46" t="s">
        <v>103</v>
      </c>
      <c r="D18" s="47"/>
      <c r="E18" s="45" t="s">
        <v>60</v>
      </c>
      <c r="F18" s="33">
        <f>VLOOKUP(B18,[1]Sheet1!$B$3:$F$64,5,0)</f>
        <v>15.54</v>
      </c>
      <c r="G18" s="33">
        <f>VLOOKUP(B18,[1]Sheet1!$B$3:$H$64,7,0)</f>
        <v>14.762999999999998</v>
      </c>
      <c r="H18" s="34">
        <v>0</v>
      </c>
      <c r="I18" s="28">
        <v>0</v>
      </c>
      <c r="J18" s="28">
        <v>0</v>
      </c>
      <c r="K18" s="25">
        <f t="shared" si="0"/>
        <v>14.762999999999998</v>
      </c>
      <c r="L18" s="25">
        <f t="shared" si="1"/>
        <v>1.9191899999999997</v>
      </c>
      <c r="M18" s="25">
        <f t="shared" si="2"/>
        <v>16.682189999999999</v>
      </c>
      <c r="N18" s="37" t="str">
        <f>VLOOKUP(B18,[1]Sheet1!$B$3:$R$64,17,0)</f>
        <v>山东</v>
      </c>
      <c r="O18" s="113" t="s">
        <v>257</v>
      </c>
      <c r="P18" s="35"/>
      <c r="Q18" s="26"/>
    </row>
    <row r="19" spans="1:17" ht="21.75" customHeight="1">
      <c r="A19" s="29">
        <v>11</v>
      </c>
      <c r="B19" s="48" t="s">
        <v>104</v>
      </c>
      <c r="C19" s="49" t="s">
        <v>105</v>
      </c>
      <c r="D19" s="50"/>
      <c r="E19" s="51" t="s">
        <v>99</v>
      </c>
      <c r="F19" s="33">
        <f>VLOOKUP(B19,[1]Sheet1!$B$3:$F$64,5,0)</f>
        <v>17.489999999999998</v>
      </c>
      <c r="G19" s="33">
        <f>VLOOKUP(B19,[1]Sheet1!$B$3:$H$64,7,0)</f>
        <v>16.96</v>
      </c>
      <c r="H19" s="34">
        <v>0</v>
      </c>
      <c r="I19" s="28">
        <v>0</v>
      </c>
      <c r="J19" s="28">
        <v>0</v>
      </c>
      <c r="K19" s="25">
        <f t="shared" si="0"/>
        <v>16.96</v>
      </c>
      <c r="L19" s="25">
        <f t="shared" si="1"/>
        <v>2.2048000000000001</v>
      </c>
      <c r="M19" s="25">
        <f t="shared" si="2"/>
        <v>19.1648</v>
      </c>
      <c r="N19" s="37" t="str">
        <f>VLOOKUP(B19,[1]Sheet1!$B$3:$R$64,17,0)</f>
        <v>河北</v>
      </c>
      <c r="O19" s="113" t="s">
        <v>257</v>
      </c>
      <c r="P19" s="35"/>
      <c r="Q19" s="26"/>
    </row>
    <row r="20" spans="1:17" ht="21.75" customHeight="1">
      <c r="A20" s="29">
        <v>12</v>
      </c>
      <c r="B20" s="48" t="s">
        <v>106</v>
      </c>
      <c r="C20" s="49" t="s">
        <v>107</v>
      </c>
      <c r="D20" s="50"/>
      <c r="E20" s="51" t="s">
        <v>99</v>
      </c>
      <c r="F20" s="33">
        <f>VLOOKUP(B20,[1]Sheet1!$B$3:$F$64,5,0)</f>
        <v>11.09</v>
      </c>
      <c r="G20" s="33">
        <f>VLOOKUP(B20,[1]Sheet1!$B$3:$H$64,7,0)</f>
        <v>10.75</v>
      </c>
      <c r="H20" s="34">
        <v>0</v>
      </c>
      <c r="I20" s="28">
        <v>0</v>
      </c>
      <c r="J20" s="28">
        <v>0</v>
      </c>
      <c r="K20" s="25">
        <f t="shared" si="0"/>
        <v>10.75</v>
      </c>
      <c r="L20" s="25">
        <f t="shared" si="1"/>
        <v>1.3975</v>
      </c>
      <c r="M20" s="25">
        <f t="shared" si="2"/>
        <v>12.147500000000001</v>
      </c>
      <c r="N20" s="37" t="str">
        <f>VLOOKUP(B20,[1]Sheet1!$B$3:$R$64,17,0)</f>
        <v>河北</v>
      </c>
      <c r="O20" s="113" t="s">
        <v>257</v>
      </c>
      <c r="P20" s="35"/>
      <c r="Q20" s="26"/>
    </row>
    <row r="21" spans="1:17" ht="21.75" customHeight="1">
      <c r="A21" s="29">
        <v>13</v>
      </c>
      <c r="B21" s="48" t="s">
        <v>108</v>
      </c>
      <c r="C21" s="49" t="s">
        <v>105</v>
      </c>
      <c r="D21" s="50"/>
      <c r="E21" s="51" t="s">
        <v>99</v>
      </c>
      <c r="F21" s="33">
        <f>VLOOKUP(B21,[1]Sheet1!$B$3:$F$64,5,0)</f>
        <v>18.2</v>
      </c>
      <c r="G21" s="33">
        <f>VLOOKUP(B21,[1]Sheet1!$B$3:$H$64,7,0)</f>
        <v>17.649999999999999</v>
      </c>
      <c r="H21" s="34">
        <v>0</v>
      </c>
      <c r="I21" s="28">
        <v>0</v>
      </c>
      <c r="J21" s="28">
        <v>0</v>
      </c>
      <c r="K21" s="25">
        <f t="shared" si="0"/>
        <v>17.649999999999999</v>
      </c>
      <c r="L21" s="25">
        <f t="shared" si="1"/>
        <v>2.2944999999999998</v>
      </c>
      <c r="M21" s="25">
        <f t="shared" si="2"/>
        <v>19.944499999999998</v>
      </c>
      <c r="N21" s="37" t="str">
        <f>VLOOKUP(B21,[1]Sheet1!$B$3:$R$64,17,0)</f>
        <v>河北</v>
      </c>
      <c r="O21" s="113" t="s">
        <v>257</v>
      </c>
      <c r="P21" s="35"/>
      <c r="Q21" s="26"/>
    </row>
    <row r="22" spans="1:17" ht="21.75" customHeight="1">
      <c r="A22" s="29">
        <v>14</v>
      </c>
      <c r="B22" s="48" t="s">
        <v>109</v>
      </c>
      <c r="C22" s="49" t="s">
        <v>110</v>
      </c>
      <c r="D22" s="50"/>
      <c r="E22" s="51" t="s">
        <v>99</v>
      </c>
      <c r="F22" s="33">
        <f>VLOOKUP(B22,[1]Sheet1!$B$3:$F$64,5,0)</f>
        <v>11.09</v>
      </c>
      <c r="G22" s="33">
        <f>VLOOKUP(B22,[1]Sheet1!$B$3:$H$64,7,0)</f>
        <v>10.75</v>
      </c>
      <c r="H22" s="34">
        <v>0</v>
      </c>
      <c r="I22" s="28">
        <v>0</v>
      </c>
      <c r="J22" s="28">
        <v>0</v>
      </c>
      <c r="K22" s="25">
        <f t="shared" si="0"/>
        <v>10.75</v>
      </c>
      <c r="L22" s="25">
        <f t="shared" si="1"/>
        <v>1.3975</v>
      </c>
      <c r="M22" s="25">
        <f t="shared" si="2"/>
        <v>12.147500000000001</v>
      </c>
      <c r="N22" s="37" t="str">
        <f>VLOOKUP(B22,[1]Sheet1!$B$3:$R$64,17,0)</f>
        <v>河北</v>
      </c>
      <c r="O22" s="113" t="s">
        <v>257</v>
      </c>
      <c r="P22" s="35"/>
      <c r="Q22" s="26"/>
    </row>
    <row r="23" spans="1:17" ht="21.75" customHeight="1">
      <c r="A23" s="29">
        <v>15</v>
      </c>
      <c r="B23" s="48" t="s">
        <v>111</v>
      </c>
      <c r="C23" s="49" t="s">
        <v>112</v>
      </c>
      <c r="D23" s="50"/>
      <c r="E23" s="51" t="s">
        <v>99</v>
      </c>
      <c r="F23" s="33">
        <f>VLOOKUP(B23,[1]Sheet1!$B$3:$F$64,5,0)</f>
        <v>13.84</v>
      </c>
      <c r="G23" s="33">
        <f>VLOOKUP(B23,[1]Sheet1!$B$3:$H$64,7,0)</f>
        <v>13.42</v>
      </c>
      <c r="H23" s="34">
        <v>0</v>
      </c>
      <c r="I23" s="28">
        <v>0</v>
      </c>
      <c r="J23" s="28">
        <v>0</v>
      </c>
      <c r="K23" s="25">
        <f t="shared" si="0"/>
        <v>13.42</v>
      </c>
      <c r="L23" s="25">
        <f t="shared" si="1"/>
        <v>1.7446000000000002</v>
      </c>
      <c r="M23" s="25">
        <f t="shared" si="2"/>
        <v>15.1646</v>
      </c>
      <c r="N23" s="37" t="str">
        <f>VLOOKUP(B23,[1]Sheet1!$B$3:$R$64,17,0)</f>
        <v>河北</v>
      </c>
      <c r="O23" s="113" t="s">
        <v>257</v>
      </c>
      <c r="P23" s="35"/>
      <c r="Q23" s="26"/>
    </row>
    <row r="24" spans="1:17" ht="21.75" customHeight="1">
      <c r="A24" s="29">
        <v>16</v>
      </c>
      <c r="B24" s="48" t="s">
        <v>113</v>
      </c>
      <c r="C24" s="49" t="s">
        <v>114</v>
      </c>
      <c r="D24" s="37"/>
      <c r="E24" s="51" t="s">
        <v>99</v>
      </c>
      <c r="F24" s="33">
        <f>VLOOKUP(B24,[1]Sheet1!$B$3:$F$64,5,0)</f>
        <v>11.09</v>
      </c>
      <c r="G24" s="33">
        <f>VLOOKUP(B24,[1]Sheet1!$B$3:$H$64,7,0)</f>
        <v>10.75</v>
      </c>
      <c r="H24" s="34">
        <v>0</v>
      </c>
      <c r="I24" s="28">
        <v>0</v>
      </c>
      <c r="J24" s="28">
        <v>0</v>
      </c>
      <c r="K24" s="25">
        <f t="shared" si="0"/>
        <v>10.75</v>
      </c>
      <c r="L24" s="25">
        <f t="shared" si="1"/>
        <v>1.3975</v>
      </c>
      <c r="M24" s="25">
        <f t="shared" si="2"/>
        <v>12.147500000000001</v>
      </c>
      <c r="N24" s="37" t="str">
        <f>VLOOKUP(B24,[1]Sheet1!$B$3:$R$64,17,0)</f>
        <v>河北</v>
      </c>
      <c r="O24" s="113" t="s">
        <v>257</v>
      </c>
      <c r="P24" s="35"/>
      <c r="Q24" s="26"/>
    </row>
    <row r="25" spans="1:17" ht="21.75" customHeight="1">
      <c r="A25" s="29">
        <v>17</v>
      </c>
      <c r="B25" s="48" t="s">
        <v>115</v>
      </c>
      <c r="C25" s="49" t="s">
        <v>116</v>
      </c>
      <c r="D25" s="50"/>
      <c r="E25" s="51" t="s">
        <v>99</v>
      </c>
      <c r="F25" s="33">
        <f>VLOOKUP(B25,[1]Sheet1!$B$3:$F$64,5,0)</f>
        <v>17.489999999999998</v>
      </c>
      <c r="G25" s="33">
        <f>VLOOKUP(B25,[1]Sheet1!$B$3:$H$64,7,0)</f>
        <v>16.96</v>
      </c>
      <c r="H25" s="34">
        <v>0</v>
      </c>
      <c r="I25" s="28">
        <v>0</v>
      </c>
      <c r="J25" s="28">
        <v>0</v>
      </c>
      <c r="K25" s="25">
        <f t="shared" si="0"/>
        <v>16.96</v>
      </c>
      <c r="L25" s="25">
        <f t="shared" si="1"/>
        <v>2.2048000000000001</v>
      </c>
      <c r="M25" s="25">
        <f t="shared" si="2"/>
        <v>19.1648</v>
      </c>
      <c r="N25" s="37" t="str">
        <f>VLOOKUP(B25,[1]Sheet1!$B$3:$R$64,17,0)</f>
        <v>河北</v>
      </c>
      <c r="O25" s="113" t="s">
        <v>257</v>
      </c>
      <c r="P25" s="35"/>
      <c r="Q25" s="26"/>
    </row>
    <row r="26" spans="1:17" ht="21.75" customHeight="1">
      <c r="A26" s="29">
        <v>18</v>
      </c>
      <c r="B26" s="48" t="s">
        <v>117</v>
      </c>
      <c r="C26" s="49" t="s">
        <v>118</v>
      </c>
      <c r="D26" s="48"/>
      <c r="E26" s="48" t="s">
        <v>99</v>
      </c>
      <c r="F26" s="33">
        <f>VLOOKUP(B26,[1]Sheet1!$B$3:$G$64,6,0)</f>
        <v>18.12</v>
      </c>
      <c r="G26" s="33">
        <f>VLOOKUP(B26,[1]Sheet1!$B$3:$H$64,7,0)</f>
        <v>17.5764</v>
      </c>
      <c r="H26" s="34">
        <v>0</v>
      </c>
      <c r="I26" s="28">
        <v>0</v>
      </c>
      <c r="J26" s="28">
        <v>0</v>
      </c>
      <c r="K26" s="25">
        <f t="shared" si="0"/>
        <v>17.5764</v>
      </c>
      <c r="L26" s="25">
        <f t="shared" si="1"/>
        <v>2.284932</v>
      </c>
      <c r="M26" s="25">
        <f t="shared" si="2"/>
        <v>19.861332000000001</v>
      </c>
      <c r="N26" s="37" t="str">
        <f>VLOOKUP(B26,[1]Sheet1!$B$3:$R$64,17,0)</f>
        <v>河北</v>
      </c>
      <c r="O26" s="113" t="s">
        <v>257</v>
      </c>
      <c r="P26" s="35"/>
      <c r="Q26" s="26"/>
    </row>
    <row r="27" spans="1:17" ht="21.75" customHeight="1">
      <c r="A27" s="29">
        <v>19</v>
      </c>
      <c r="B27" s="48" t="s">
        <v>119</v>
      </c>
      <c r="C27" s="49" t="s">
        <v>120</v>
      </c>
      <c r="D27" s="48"/>
      <c r="E27" s="48" t="s">
        <v>99</v>
      </c>
      <c r="F27" s="33">
        <f>VLOOKUP(B27,[1]Sheet1!$B$3:$G$64,6,0)</f>
        <v>20.77</v>
      </c>
      <c r="G27" s="33">
        <f>VLOOKUP(B27,[1]Sheet1!$B$3:$H$64,7,0)</f>
        <v>20.146899999999999</v>
      </c>
      <c r="H27" s="34">
        <v>0</v>
      </c>
      <c r="I27" s="28">
        <v>0</v>
      </c>
      <c r="J27" s="28">
        <v>0</v>
      </c>
      <c r="K27" s="25">
        <f t="shared" si="0"/>
        <v>20.146899999999999</v>
      </c>
      <c r="L27" s="25">
        <f t="shared" si="1"/>
        <v>2.619097</v>
      </c>
      <c r="M27" s="25">
        <f t="shared" si="2"/>
        <v>22.765996999999999</v>
      </c>
      <c r="N27" s="37" t="str">
        <f>VLOOKUP(B27,[1]Sheet1!$B$3:$R$64,17,0)</f>
        <v>河北</v>
      </c>
      <c r="O27" s="113" t="s">
        <v>257</v>
      </c>
      <c r="P27" s="35"/>
      <c r="Q27" s="26"/>
    </row>
    <row r="28" spans="1:17" ht="21.75" customHeight="1">
      <c r="A28" s="29">
        <v>20</v>
      </c>
      <c r="B28" s="48" t="s">
        <v>121</v>
      </c>
      <c r="C28" s="49" t="s">
        <v>122</v>
      </c>
      <c r="D28" s="48"/>
      <c r="E28" s="48" t="s">
        <v>99</v>
      </c>
      <c r="F28" s="33">
        <f>VLOOKUP(B28,[1]Sheet1!$B$3:$G$64,6,0)</f>
        <v>5.95</v>
      </c>
      <c r="G28" s="33">
        <f>VLOOKUP(B28,[1]Sheet1!$B$3:$H$64,7,0)</f>
        <v>5.95</v>
      </c>
      <c r="H28" s="34">
        <v>0</v>
      </c>
      <c r="I28" s="28">
        <v>0</v>
      </c>
      <c r="J28" s="28">
        <v>0</v>
      </c>
      <c r="K28" s="25">
        <f t="shared" si="0"/>
        <v>5.95</v>
      </c>
      <c r="L28" s="25">
        <f t="shared" si="1"/>
        <v>0.77350000000000008</v>
      </c>
      <c r="M28" s="25">
        <f t="shared" si="2"/>
        <v>6.7235000000000005</v>
      </c>
      <c r="N28" s="37" t="str">
        <f>VLOOKUP(B28,[1]Sheet1!$B$3:$R$64,17,0)</f>
        <v>河北</v>
      </c>
      <c r="O28" s="113" t="s">
        <v>257</v>
      </c>
      <c r="P28" s="35"/>
      <c r="Q28" s="26"/>
    </row>
    <row r="29" spans="1:17" ht="21.75" customHeight="1">
      <c r="A29" s="29">
        <v>21</v>
      </c>
      <c r="B29" s="48" t="s">
        <v>123</v>
      </c>
      <c r="C29" s="49" t="s">
        <v>124</v>
      </c>
      <c r="D29" s="48"/>
      <c r="E29" s="48" t="s">
        <v>99</v>
      </c>
      <c r="F29" s="33">
        <f>VLOOKUP(B29,[1]Sheet1!$B$3:$G$64,6,0)</f>
        <v>50.35</v>
      </c>
      <c r="G29" s="33">
        <f>VLOOKUP(B29,[1]Sheet1!$B$3:$H$64,7,0)</f>
        <v>50.35</v>
      </c>
      <c r="H29" s="34">
        <v>0</v>
      </c>
      <c r="I29" s="28">
        <v>0</v>
      </c>
      <c r="J29" s="28">
        <v>0</v>
      </c>
      <c r="K29" s="25">
        <f t="shared" si="0"/>
        <v>50.35</v>
      </c>
      <c r="L29" s="25">
        <f t="shared" si="1"/>
        <v>6.5455000000000005</v>
      </c>
      <c r="M29" s="25">
        <f t="shared" si="2"/>
        <v>56.895499999999998</v>
      </c>
      <c r="N29" s="37" t="str">
        <f>VLOOKUP(B29,[1]Sheet1!$B$3:$R$64,17,0)</f>
        <v>河北</v>
      </c>
      <c r="O29" s="113" t="s">
        <v>257</v>
      </c>
      <c r="P29" s="35"/>
      <c r="Q29" s="26"/>
    </row>
    <row r="30" spans="1:17" ht="21.75" customHeight="1">
      <c r="A30" s="29">
        <v>22</v>
      </c>
      <c r="B30" s="48" t="s">
        <v>125</v>
      </c>
      <c r="C30" s="49" t="s">
        <v>126</v>
      </c>
      <c r="D30" s="48"/>
      <c r="E30" s="48" t="s">
        <v>99</v>
      </c>
      <c r="F30" s="33">
        <f>VLOOKUP(B30,[1]Sheet1!$B$3:$G$64,6,0)</f>
        <v>14.9</v>
      </c>
      <c r="G30" s="33">
        <f>VLOOKUP(B30,[1]Sheet1!$B$3:$H$64,7,0)</f>
        <v>14.9</v>
      </c>
      <c r="H30" s="34">
        <v>0</v>
      </c>
      <c r="I30" s="28">
        <v>0</v>
      </c>
      <c r="J30" s="28">
        <v>0</v>
      </c>
      <c r="K30" s="25">
        <f t="shared" si="0"/>
        <v>14.9</v>
      </c>
      <c r="L30" s="25">
        <f t="shared" si="1"/>
        <v>1.9370000000000001</v>
      </c>
      <c r="M30" s="25">
        <f t="shared" si="2"/>
        <v>16.837</v>
      </c>
      <c r="N30" s="37" t="str">
        <f>VLOOKUP(B30,[1]Sheet1!$B$3:$R$64,17,0)</f>
        <v>河北</v>
      </c>
      <c r="O30" s="113" t="s">
        <v>257</v>
      </c>
      <c r="P30" s="35"/>
      <c r="Q30" s="26"/>
    </row>
    <row r="31" spans="1:17" ht="21.75" customHeight="1">
      <c r="A31" s="29">
        <v>23</v>
      </c>
      <c r="B31" s="48" t="s">
        <v>127</v>
      </c>
      <c r="C31" s="49" t="s">
        <v>128</v>
      </c>
      <c r="D31" s="48"/>
      <c r="E31" s="48" t="s">
        <v>99</v>
      </c>
      <c r="F31" s="33">
        <f>VLOOKUP(B31,[1]Sheet1!$B$3:$G$64,6,0)</f>
        <v>14.9</v>
      </c>
      <c r="G31" s="33">
        <f>VLOOKUP(B31,[1]Sheet1!$B$3:$H$64,7,0)</f>
        <v>14.9</v>
      </c>
      <c r="H31" s="34">
        <v>0</v>
      </c>
      <c r="I31" s="28">
        <v>0</v>
      </c>
      <c r="J31" s="28">
        <v>0</v>
      </c>
      <c r="K31" s="25">
        <f t="shared" si="0"/>
        <v>14.9</v>
      </c>
      <c r="L31" s="25">
        <f t="shared" si="1"/>
        <v>1.9370000000000001</v>
      </c>
      <c r="M31" s="25">
        <f t="shared" si="2"/>
        <v>16.837</v>
      </c>
      <c r="N31" s="37" t="str">
        <f>VLOOKUP(B31,[1]Sheet1!$B$3:$R$64,17,0)</f>
        <v>河北</v>
      </c>
      <c r="O31" s="113" t="s">
        <v>257</v>
      </c>
      <c r="P31" s="35"/>
      <c r="Q31" s="26"/>
    </row>
    <row r="32" spans="1:17" ht="21.75" customHeight="1">
      <c r="A32" s="29">
        <v>24</v>
      </c>
      <c r="B32" s="48" t="s">
        <v>129</v>
      </c>
      <c r="C32" s="49" t="s">
        <v>130</v>
      </c>
      <c r="D32" s="48"/>
      <c r="E32" s="48" t="s">
        <v>99</v>
      </c>
      <c r="F32" s="33">
        <f>VLOOKUP(B32,[1]Sheet1!$B$3:$G$64,6,0)</f>
        <v>20.77</v>
      </c>
      <c r="G32" s="33">
        <f>VLOOKUP(B32,[1]Sheet1!$B$3:$H$64,7,0)</f>
        <v>20.146899999999999</v>
      </c>
      <c r="H32" s="34">
        <v>0</v>
      </c>
      <c r="I32" s="28">
        <v>0</v>
      </c>
      <c r="J32" s="28">
        <v>0</v>
      </c>
      <c r="K32" s="25">
        <f t="shared" si="0"/>
        <v>20.146899999999999</v>
      </c>
      <c r="L32" s="25">
        <f t="shared" si="1"/>
        <v>2.619097</v>
      </c>
      <c r="M32" s="25">
        <f t="shared" si="2"/>
        <v>22.765996999999999</v>
      </c>
      <c r="N32" s="37" t="str">
        <f>VLOOKUP(B32,[1]Sheet1!$B$3:$R$64,17,0)</f>
        <v>河北</v>
      </c>
      <c r="O32" s="113" t="s">
        <v>257</v>
      </c>
      <c r="P32" s="35"/>
      <c r="Q32" s="26"/>
    </row>
    <row r="33" spans="1:17" ht="21.75" customHeight="1">
      <c r="A33" s="29">
        <v>25</v>
      </c>
      <c r="B33" s="48" t="s">
        <v>131</v>
      </c>
      <c r="C33" s="49" t="s">
        <v>132</v>
      </c>
      <c r="D33" s="48"/>
      <c r="E33" s="48" t="s">
        <v>99</v>
      </c>
      <c r="F33" s="33">
        <f>VLOOKUP(B33,[1]Sheet1!$B$3:$G$64,6,0)</f>
        <v>47.11</v>
      </c>
      <c r="G33" s="33">
        <f>VLOOKUP(B33,[1]Sheet1!$B$3:$H$64,7,0)</f>
        <v>47.11</v>
      </c>
      <c r="H33" s="34">
        <v>0</v>
      </c>
      <c r="I33" s="28">
        <v>0</v>
      </c>
      <c r="J33" s="28">
        <v>0</v>
      </c>
      <c r="K33" s="25">
        <f t="shared" si="0"/>
        <v>47.11</v>
      </c>
      <c r="L33" s="25">
        <f t="shared" si="1"/>
        <v>6.1242999999999999</v>
      </c>
      <c r="M33" s="25">
        <f t="shared" si="2"/>
        <v>53.234299999999998</v>
      </c>
      <c r="N33" s="37" t="str">
        <f>VLOOKUP(B33,[1]Sheet1!$B$3:$R$64,17,0)</f>
        <v>河北</v>
      </c>
      <c r="O33" s="113" t="s">
        <v>257</v>
      </c>
      <c r="P33" s="35"/>
      <c r="Q33" s="26"/>
    </row>
    <row r="34" spans="1:17" ht="21.75" customHeight="1">
      <c r="A34" s="29">
        <v>26</v>
      </c>
      <c r="B34" s="48" t="s">
        <v>133</v>
      </c>
      <c r="C34" s="49" t="s">
        <v>118</v>
      </c>
      <c r="D34" s="48"/>
      <c r="E34" s="48" t="s">
        <v>99</v>
      </c>
      <c r="F34" s="33">
        <f>VLOOKUP(B34,[1]Sheet1!$B$3:$G$64,6,0)</f>
        <v>18.12</v>
      </c>
      <c r="G34" s="33">
        <f>VLOOKUP(B34,[1]Sheet1!$B$3:$H$64,7,0)</f>
        <v>17.5764</v>
      </c>
      <c r="H34" s="34">
        <v>0</v>
      </c>
      <c r="I34" s="28">
        <v>0</v>
      </c>
      <c r="J34" s="28">
        <v>0</v>
      </c>
      <c r="K34" s="25">
        <f t="shared" si="0"/>
        <v>17.5764</v>
      </c>
      <c r="L34" s="25">
        <f t="shared" si="1"/>
        <v>2.284932</v>
      </c>
      <c r="M34" s="25">
        <f t="shared" si="2"/>
        <v>19.861332000000001</v>
      </c>
      <c r="N34" s="37" t="str">
        <f>VLOOKUP(B34,[1]Sheet1!$B$3:$R$64,17,0)</f>
        <v>河北</v>
      </c>
      <c r="O34" s="113" t="s">
        <v>257</v>
      </c>
      <c r="P34" s="35"/>
      <c r="Q34" s="26"/>
    </row>
    <row r="35" spans="1:17" ht="21.75" customHeight="1">
      <c r="A35" s="29">
        <v>27</v>
      </c>
      <c r="B35" s="48" t="s">
        <v>134</v>
      </c>
      <c r="C35" s="49" t="s">
        <v>135</v>
      </c>
      <c r="D35" s="48"/>
      <c r="E35" s="48" t="s">
        <v>99</v>
      </c>
      <c r="F35" s="33">
        <f>VLOOKUP(B35,[1]Sheet1!$B$3:$G$64,6,0)</f>
        <v>50.35</v>
      </c>
      <c r="G35" s="33">
        <f>VLOOKUP(B35,[1]Sheet1!$B$3:$H$64,7,0)</f>
        <v>50.35</v>
      </c>
      <c r="H35" s="34">
        <v>0</v>
      </c>
      <c r="I35" s="28">
        <v>0</v>
      </c>
      <c r="J35" s="28">
        <v>0</v>
      </c>
      <c r="K35" s="25">
        <f t="shared" si="0"/>
        <v>50.35</v>
      </c>
      <c r="L35" s="25">
        <f t="shared" si="1"/>
        <v>6.5455000000000005</v>
      </c>
      <c r="M35" s="25">
        <f t="shared" si="2"/>
        <v>56.895499999999998</v>
      </c>
      <c r="N35" s="37" t="str">
        <f>VLOOKUP(B35,[1]Sheet1!$B$3:$R$64,17,0)</f>
        <v>河北</v>
      </c>
      <c r="O35" s="113" t="s">
        <v>257</v>
      </c>
      <c r="P35" s="35"/>
      <c r="Q35" s="26"/>
    </row>
    <row r="36" spans="1:17" ht="21.75" customHeight="1">
      <c r="A36" s="29">
        <v>28</v>
      </c>
      <c r="B36" s="48" t="s">
        <v>136</v>
      </c>
      <c r="C36" s="49" t="s">
        <v>137</v>
      </c>
      <c r="D36" s="48"/>
      <c r="E36" s="48" t="s">
        <v>99</v>
      </c>
      <c r="F36" s="33">
        <f>VLOOKUP(B36,[1]Sheet1!$B$3:$G$64,6,0)</f>
        <v>47.11</v>
      </c>
      <c r="G36" s="33">
        <f>VLOOKUP(B36,[1]Sheet1!$B$3:$H$64,7,0)</f>
        <v>47.11</v>
      </c>
      <c r="H36" s="34">
        <v>0</v>
      </c>
      <c r="I36" s="28">
        <v>0</v>
      </c>
      <c r="J36" s="28">
        <v>0</v>
      </c>
      <c r="K36" s="25">
        <f t="shared" si="0"/>
        <v>47.11</v>
      </c>
      <c r="L36" s="25">
        <f t="shared" si="1"/>
        <v>6.1242999999999999</v>
      </c>
      <c r="M36" s="25">
        <f t="shared" si="2"/>
        <v>53.234299999999998</v>
      </c>
      <c r="N36" s="37" t="str">
        <f>VLOOKUP(B36,[1]Sheet1!$B$3:$R$64,17,0)</f>
        <v>河北</v>
      </c>
      <c r="O36" s="113" t="s">
        <v>257</v>
      </c>
      <c r="P36" s="35"/>
      <c r="Q36" s="26"/>
    </row>
    <row r="37" spans="1:17" ht="21.75" customHeight="1">
      <c r="A37" s="29">
        <v>29</v>
      </c>
      <c r="B37" s="48" t="s">
        <v>138</v>
      </c>
      <c r="C37" s="49" t="s">
        <v>139</v>
      </c>
      <c r="D37" s="48"/>
      <c r="E37" s="48" t="s">
        <v>99</v>
      </c>
      <c r="F37" s="33">
        <f>VLOOKUP(B37,[1]Sheet1!$B$3:$G$64,6,0)</f>
        <v>20.77</v>
      </c>
      <c r="G37" s="33">
        <f>VLOOKUP(B37,[1]Sheet1!$B$3:$H$64,7,0)</f>
        <v>20.146899999999999</v>
      </c>
      <c r="H37" s="34">
        <v>0</v>
      </c>
      <c r="I37" s="28">
        <v>0</v>
      </c>
      <c r="J37" s="28">
        <v>0</v>
      </c>
      <c r="K37" s="25">
        <f t="shared" si="0"/>
        <v>20.146899999999999</v>
      </c>
      <c r="L37" s="25">
        <f t="shared" si="1"/>
        <v>2.619097</v>
      </c>
      <c r="M37" s="25">
        <f t="shared" si="2"/>
        <v>22.765996999999999</v>
      </c>
      <c r="N37" s="37" t="str">
        <f>VLOOKUP(B37,[1]Sheet1!$B$3:$R$64,17,0)</f>
        <v>河北</v>
      </c>
      <c r="O37" s="113" t="s">
        <v>257</v>
      </c>
      <c r="P37" s="35"/>
      <c r="Q37" s="26"/>
    </row>
    <row r="38" spans="1:17" ht="21.75" customHeight="1">
      <c r="A38" s="29">
        <v>30</v>
      </c>
      <c r="B38" s="48" t="s">
        <v>140</v>
      </c>
      <c r="C38" s="49" t="s">
        <v>141</v>
      </c>
      <c r="D38" s="48"/>
      <c r="E38" s="48" t="s">
        <v>99</v>
      </c>
      <c r="F38" s="33">
        <f>VLOOKUP(B38,[1]Sheet1!$B$3:$G$64,6,0)</f>
        <v>20.77</v>
      </c>
      <c r="G38" s="33">
        <f>VLOOKUP(B38,[1]Sheet1!$B$3:$H$64,7,0)</f>
        <v>20.146899999999999</v>
      </c>
      <c r="H38" s="34">
        <v>0</v>
      </c>
      <c r="I38" s="28">
        <v>0</v>
      </c>
      <c r="J38" s="28">
        <v>0</v>
      </c>
      <c r="K38" s="25">
        <f t="shared" si="0"/>
        <v>20.146899999999999</v>
      </c>
      <c r="L38" s="25">
        <f t="shared" si="1"/>
        <v>2.619097</v>
      </c>
      <c r="M38" s="25">
        <f t="shared" si="2"/>
        <v>22.765996999999999</v>
      </c>
      <c r="N38" s="37" t="str">
        <f>VLOOKUP(B38,[1]Sheet1!$B$3:$R$64,17,0)</f>
        <v>河北</v>
      </c>
      <c r="O38" s="113" t="s">
        <v>257</v>
      </c>
      <c r="P38" s="35"/>
      <c r="Q38" s="26"/>
    </row>
    <row r="39" spans="1:17" ht="21.75" customHeight="1">
      <c r="A39" s="29">
        <v>31</v>
      </c>
      <c r="B39" s="48" t="s">
        <v>142</v>
      </c>
      <c r="C39" s="49" t="s">
        <v>128</v>
      </c>
      <c r="D39" s="48"/>
      <c r="E39" s="48" t="s">
        <v>99</v>
      </c>
      <c r="F39" s="33">
        <f>VLOOKUP(B39,[1]Sheet1!$B$3:$G$64,6,0)</f>
        <v>14.4</v>
      </c>
      <c r="G39" s="33">
        <f>VLOOKUP(B39,[1]Sheet1!$B$3:$H$64,7,0)</f>
        <v>14.4</v>
      </c>
      <c r="H39" s="34">
        <v>0</v>
      </c>
      <c r="I39" s="28">
        <v>0</v>
      </c>
      <c r="J39" s="28">
        <v>0</v>
      </c>
      <c r="K39" s="25">
        <f t="shared" si="0"/>
        <v>14.4</v>
      </c>
      <c r="L39" s="25">
        <f t="shared" si="1"/>
        <v>1.8720000000000001</v>
      </c>
      <c r="M39" s="25">
        <f t="shared" si="2"/>
        <v>16.272000000000002</v>
      </c>
      <c r="N39" s="37" t="str">
        <f>VLOOKUP(B39,[1]Sheet1!$B$3:$R$64,17,0)</f>
        <v>河北</v>
      </c>
      <c r="O39" s="113" t="s">
        <v>257</v>
      </c>
      <c r="P39" s="35"/>
      <c r="Q39" s="26"/>
    </row>
    <row r="40" spans="1:17" ht="21.75" customHeight="1">
      <c r="A40" s="29">
        <v>32</v>
      </c>
      <c r="B40" s="48" t="s">
        <v>143</v>
      </c>
      <c r="C40" s="49" t="s">
        <v>126</v>
      </c>
      <c r="D40" s="48"/>
      <c r="E40" s="48" t="s">
        <v>99</v>
      </c>
      <c r="F40" s="33">
        <f>VLOOKUP(B40,[1]Sheet1!$B$3:$G$64,6,0)</f>
        <v>15.5</v>
      </c>
      <c r="G40" s="33">
        <f>VLOOKUP(B40,[1]Sheet1!$B$3:$H$64,7,0)</f>
        <v>15.5</v>
      </c>
      <c r="H40" s="34">
        <v>0</v>
      </c>
      <c r="I40" s="28">
        <v>0</v>
      </c>
      <c r="J40" s="28">
        <v>0</v>
      </c>
      <c r="K40" s="25">
        <f t="shared" si="0"/>
        <v>15.5</v>
      </c>
      <c r="L40" s="25">
        <f t="shared" si="1"/>
        <v>2.0150000000000001</v>
      </c>
      <c r="M40" s="25">
        <f t="shared" si="2"/>
        <v>17.515000000000001</v>
      </c>
      <c r="N40" s="37" t="str">
        <f>VLOOKUP(B40,[1]Sheet1!$B$3:$R$64,17,0)</f>
        <v>河北</v>
      </c>
      <c r="O40" s="113" t="s">
        <v>257</v>
      </c>
      <c r="P40" s="35"/>
      <c r="Q40" s="26"/>
    </row>
    <row r="41" spans="1:17" ht="21.75" customHeight="1">
      <c r="A41" s="29">
        <v>33</v>
      </c>
      <c r="B41" s="48" t="s">
        <v>144</v>
      </c>
      <c r="C41" s="49" t="s">
        <v>118</v>
      </c>
      <c r="D41" s="48"/>
      <c r="E41" s="48" t="s">
        <v>99</v>
      </c>
      <c r="F41" s="33">
        <f>VLOOKUP(B41,[1]Sheet1!$B$3:$G$64,6,0)</f>
        <v>16.579999999999998</v>
      </c>
      <c r="G41" s="33">
        <f>VLOOKUP(B41,[1]Sheet1!$B$3:$H$64,7,0)</f>
        <v>16.082599999999999</v>
      </c>
      <c r="H41" s="34">
        <v>0</v>
      </c>
      <c r="I41" s="28">
        <v>0</v>
      </c>
      <c r="J41" s="28">
        <v>0</v>
      </c>
      <c r="K41" s="25">
        <f t="shared" si="0"/>
        <v>16.082599999999999</v>
      </c>
      <c r="L41" s="25">
        <f t="shared" si="1"/>
        <v>2.090738</v>
      </c>
      <c r="M41" s="25">
        <f t="shared" si="2"/>
        <v>18.173338000000001</v>
      </c>
      <c r="N41" s="37" t="str">
        <f>VLOOKUP(B41,[1]Sheet1!$B$3:$R$64,17,0)</f>
        <v>河北</v>
      </c>
      <c r="O41" s="113" t="s">
        <v>257</v>
      </c>
      <c r="P41" s="35"/>
      <c r="Q41" s="26"/>
    </row>
    <row r="42" spans="1:17" ht="21.75" customHeight="1">
      <c r="A42" s="29">
        <v>34</v>
      </c>
      <c r="B42" s="48" t="s">
        <v>145</v>
      </c>
      <c r="C42" s="49" t="s">
        <v>146</v>
      </c>
      <c r="D42" s="48"/>
      <c r="E42" s="48" t="s">
        <v>99</v>
      </c>
      <c r="F42" s="33">
        <f>VLOOKUP(B42,[1]Sheet1!$B$3:$G$64,6,0)</f>
        <v>18.57</v>
      </c>
      <c r="G42" s="33">
        <f>VLOOKUP(B42,[1]Sheet1!$B$3:$H$64,7,0)</f>
        <v>18.012899999999998</v>
      </c>
      <c r="H42" s="34">
        <v>0</v>
      </c>
      <c r="I42" s="28">
        <v>0</v>
      </c>
      <c r="J42" s="28">
        <v>0</v>
      </c>
      <c r="K42" s="25">
        <f t="shared" si="0"/>
        <v>18.012899999999998</v>
      </c>
      <c r="L42" s="25">
        <f t="shared" si="1"/>
        <v>2.3416769999999998</v>
      </c>
      <c r="M42" s="25">
        <f t="shared" si="2"/>
        <v>20.354576999999999</v>
      </c>
      <c r="N42" s="37" t="str">
        <f>VLOOKUP(B42,[1]Sheet1!$B$3:$R$64,17,0)</f>
        <v>河北</v>
      </c>
      <c r="O42" s="113" t="s">
        <v>257</v>
      </c>
      <c r="P42" s="35"/>
      <c r="Q42" s="26"/>
    </row>
    <row r="43" spans="1:17" ht="21.75" customHeight="1">
      <c r="A43" s="29">
        <v>35</v>
      </c>
      <c r="B43" s="48" t="s">
        <v>147</v>
      </c>
      <c r="C43" s="49" t="s">
        <v>118</v>
      </c>
      <c r="D43" s="48"/>
      <c r="E43" s="48" t="s">
        <v>99</v>
      </c>
      <c r="F43" s="33">
        <f>VLOOKUP(B43,[1]Sheet1!$B$3:$G$64,6,0)</f>
        <v>16.78</v>
      </c>
      <c r="G43" s="33">
        <f>VLOOKUP(B43,[1]Sheet1!$B$3:$H$64,7,0)</f>
        <v>16.276600000000002</v>
      </c>
      <c r="H43" s="34">
        <v>0</v>
      </c>
      <c r="I43" s="28">
        <v>0</v>
      </c>
      <c r="J43" s="28">
        <v>0</v>
      </c>
      <c r="K43" s="25">
        <f t="shared" si="0"/>
        <v>16.276600000000002</v>
      </c>
      <c r="L43" s="25">
        <f t="shared" si="1"/>
        <v>2.1159580000000004</v>
      </c>
      <c r="M43" s="25">
        <f t="shared" si="2"/>
        <v>18.392558000000001</v>
      </c>
      <c r="N43" s="37" t="str">
        <f>VLOOKUP(B43,[1]Sheet1!$B$3:$R$64,17,0)</f>
        <v>河北</v>
      </c>
      <c r="O43" s="113" t="s">
        <v>257</v>
      </c>
      <c r="P43" s="35"/>
      <c r="Q43" s="26"/>
    </row>
    <row r="44" spans="1:17" ht="21.75" customHeight="1">
      <c r="A44" s="29">
        <v>36</v>
      </c>
      <c r="B44" s="48" t="s">
        <v>148</v>
      </c>
      <c r="C44" s="49" t="s">
        <v>146</v>
      </c>
      <c r="D44" s="48"/>
      <c r="E44" s="48" t="s">
        <v>99</v>
      </c>
      <c r="F44" s="33">
        <f>VLOOKUP(B44,[1]Sheet1!$B$3:$G$64,6,0)</f>
        <v>18.77</v>
      </c>
      <c r="G44" s="33">
        <f>VLOOKUP(B44,[1]Sheet1!$B$3:$H$64,7,0)</f>
        <v>18.206899999999997</v>
      </c>
      <c r="H44" s="34">
        <v>0</v>
      </c>
      <c r="I44" s="28">
        <v>0</v>
      </c>
      <c r="J44" s="28">
        <v>0</v>
      </c>
      <c r="K44" s="25">
        <f t="shared" si="0"/>
        <v>18.206899999999997</v>
      </c>
      <c r="L44" s="25">
        <f t="shared" si="1"/>
        <v>2.3668969999999998</v>
      </c>
      <c r="M44" s="25">
        <f t="shared" si="2"/>
        <v>20.573796999999999</v>
      </c>
      <c r="N44" s="37" t="str">
        <f>VLOOKUP(B44,[1]Sheet1!$B$3:$R$64,17,0)</f>
        <v>河北</v>
      </c>
      <c r="O44" s="113" t="s">
        <v>257</v>
      </c>
      <c r="P44" s="35"/>
      <c r="Q44" s="26"/>
    </row>
    <row r="45" spans="1:17" ht="21.75" customHeight="1">
      <c r="A45" s="29">
        <v>37</v>
      </c>
      <c r="B45" s="48" t="s">
        <v>149</v>
      </c>
      <c r="C45" s="49" t="s">
        <v>150</v>
      </c>
      <c r="D45" s="50"/>
      <c r="E45" s="51" t="s">
        <v>99</v>
      </c>
      <c r="F45" s="33">
        <f>VLOOKUP(B45,[1]Sheet1!$B$3:$G$64,6,0)</f>
        <v>15.54</v>
      </c>
      <c r="G45" s="33">
        <f>VLOOKUP(B45,[1]Sheet1!$B$3:$H$64,7,0)</f>
        <v>14.762999999999998</v>
      </c>
      <c r="H45" s="34">
        <v>0</v>
      </c>
      <c r="I45" s="28">
        <v>0</v>
      </c>
      <c r="J45" s="28">
        <v>0</v>
      </c>
      <c r="K45" s="25">
        <f t="shared" si="0"/>
        <v>14.762999999999998</v>
      </c>
      <c r="L45" s="25">
        <f t="shared" si="1"/>
        <v>1.9191899999999997</v>
      </c>
      <c r="M45" s="25">
        <f t="shared" si="2"/>
        <v>16.682189999999999</v>
      </c>
      <c r="N45" s="37" t="str">
        <f>VLOOKUP(B45,[1]Sheet1!$B$3:$R$64,17,0)</f>
        <v>河北</v>
      </c>
      <c r="O45" s="113" t="s">
        <v>257</v>
      </c>
      <c r="P45" s="35"/>
      <c r="Q45" s="26"/>
    </row>
    <row r="46" spans="1:17" ht="21.75" customHeight="1">
      <c r="A46" s="29">
        <v>38</v>
      </c>
      <c r="B46" s="48" t="s">
        <v>151</v>
      </c>
      <c r="C46" s="49" t="s">
        <v>118</v>
      </c>
      <c r="D46" s="50"/>
      <c r="E46" s="50" t="s">
        <v>152</v>
      </c>
      <c r="F46" s="33">
        <f>VLOOKUP(B46,[1]Sheet1!$B$3:$G$64,6,0)</f>
        <v>18.5</v>
      </c>
      <c r="G46" s="33">
        <f>VLOOKUP(B46,[1]Sheet1!$B$3:$H$64,7,0)</f>
        <v>17.945</v>
      </c>
      <c r="H46" s="34">
        <v>0</v>
      </c>
      <c r="I46" s="28">
        <v>0</v>
      </c>
      <c r="J46" s="28">
        <v>0</v>
      </c>
      <c r="K46" s="25">
        <f t="shared" si="0"/>
        <v>17.945</v>
      </c>
      <c r="L46" s="25">
        <f t="shared" si="1"/>
        <v>2.3328500000000001</v>
      </c>
      <c r="M46" s="25">
        <f t="shared" si="2"/>
        <v>20.277850000000001</v>
      </c>
      <c r="N46" s="37" t="str">
        <f>VLOOKUP(B46,[1]Sheet1!$B$3:$R$64,17,0)</f>
        <v>河北</v>
      </c>
      <c r="O46" s="113" t="s">
        <v>257</v>
      </c>
      <c r="P46" s="35"/>
      <c r="Q46" s="26"/>
    </row>
    <row r="47" spans="1:17" ht="21.75" customHeight="1">
      <c r="A47" s="29">
        <v>39</v>
      </c>
      <c r="B47" s="48" t="s">
        <v>153</v>
      </c>
      <c r="C47" s="49" t="s">
        <v>146</v>
      </c>
      <c r="D47" s="50"/>
      <c r="E47" s="50" t="s">
        <v>154</v>
      </c>
      <c r="F47" s="33">
        <f>VLOOKUP(B47,[1]Sheet1!$B$3:$G$64,6,0)</f>
        <v>23.5</v>
      </c>
      <c r="G47" s="33">
        <f>VLOOKUP(B47,[1]Sheet1!$B$3:$H$64,7,0)</f>
        <v>22.794999999999998</v>
      </c>
      <c r="H47" s="34">
        <v>0</v>
      </c>
      <c r="I47" s="28">
        <v>0</v>
      </c>
      <c r="J47" s="28">
        <v>0</v>
      </c>
      <c r="K47" s="25">
        <f t="shared" si="0"/>
        <v>22.794999999999998</v>
      </c>
      <c r="L47" s="25">
        <f t="shared" si="1"/>
        <v>2.9633499999999997</v>
      </c>
      <c r="M47" s="25">
        <f t="shared" si="2"/>
        <v>25.758349999999997</v>
      </c>
      <c r="N47" s="37" t="str">
        <f>VLOOKUP(B47,[1]Sheet1!$B$3:$R$64,17,0)</f>
        <v>河北</v>
      </c>
      <c r="O47" s="113" t="s">
        <v>257</v>
      </c>
      <c r="P47" s="35"/>
      <c r="Q47" s="26"/>
    </row>
    <row r="48" spans="1:17" ht="21.75" customHeight="1">
      <c r="A48" s="29">
        <v>40</v>
      </c>
      <c r="B48" s="48" t="s">
        <v>155</v>
      </c>
      <c r="C48" s="49" t="s">
        <v>156</v>
      </c>
      <c r="D48" s="50"/>
      <c r="E48" s="50" t="s">
        <v>152</v>
      </c>
      <c r="F48" s="33">
        <f>VLOOKUP(B48,[1]Sheet1!$B$3:$G$64,6,0)</f>
        <v>36.47</v>
      </c>
      <c r="G48" s="33">
        <f>VLOOKUP(B48,[1]Sheet1!$B$3:$H$64,7,0)</f>
        <v>36.47</v>
      </c>
      <c r="H48" s="34">
        <v>0</v>
      </c>
      <c r="I48" s="28">
        <v>0</v>
      </c>
      <c r="J48" s="28">
        <v>0</v>
      </c>
      <c r="K48" s="25">
        <f t="shared" si="0"/>
        <v>36.47</v>
      </c>
      <c r="L48" s="25">
        <f t="shared" si="1"/>
        <v>4.7411000000000003</v>
      </c>
      <c r="M48" s="25">
        <f t="shared" si="2"/>
        <v>41.211100000000002</v>
      </c>
      <c r="N48" s="37" t="str">
        <f>VLOOKUP(B48,[1]Sheet1!$B$3:$R$64,17,0)</f>
        <v>河北</v>
      </c>
      <c r="O48" s="113" t="s">
        <v>257</v>
      </c>
      <c r="P48" s="35"/>
      <c r="Q48" s="26"/>
    </row>
    <row r="49" spans="1:18" ht="21.75" customHeight="1">
      <c r="A49" s="29">
        <v>41</v>
      </c>
      <c r="B49" s="48" t="s">
        <v>157</v>
      </c>
      <c r="C49" s="49" t="s">
        <v>158</v>
      </c>
      <c r="D49" s="50"/>
      <c r="E49" s="50" t="s">
        <v>152</v>
      </c>
      <c r="F49" s="33">
        <f>VLOOKUP(B49,[1]Sheet1!$B$3:$G$64,6,0)</f>
        <v>35</v>
      </c>
      <c r="G49" s="33">
        <f>VLOOKUP(B49,[1]Sheet1!$B$3:$H$64,7,0)</f>
        <v>35</v>
      </c>
      <c r="H49" s="34">
        <v>0</v>
      </c>
      <c r="I49" s="28">
        <v>0</v>
      </c>
      <c r="J49" s="28">
        <v>0</v>
      </c>
      <c r="K49" s="25">
        <f t="shared" si="0"/>
        <v>35</v>
      </c>
      <c r="L49" s="25">
        <f t="shared" si="1"/>
        <v>4.55</v>
      </c>
      <c r="M49" s="25">
        <f t="shared" si="2"/>
        <v>39.549999999999997</v>
      </c>
      <c r="N49" s="37" t="str">
        <f>VLOOKUP(B49,[1]Sheet1!$B$3:$R$64,17,0)</f>
        <v>河北</v>
      </c>
      <c r="O49" s="113" t="s">
        <v>257</v>
      </c>
      <c r="P49" s="35"/>
      <c r="Q49" s="26"/>
    </row>
    <row r="50" spans="1:18" ht="21.75" customHeight="1">
      <c r="A50" s="29">
        <v>42</v>
      </c>
      <c r="B50" s="48" t="s">
        <v>159</v>
      </c>
      <c r="C50" s="49" t="s">
        <v>160</v>
      </c>
      <c r="D50" s="50"/>
      <c r="E50" s="50" t="s">
        <v>99</v>
      </c>
      <c r="F50" s="33">
        <v>18.2</v>
      </c>
      <c r="G50" s="33">
        <v>18.2</v>
      </c>
      <c r="H50" s="34">
        <v>0</v>
      </c>
      <c r="I50" s="28">
        <v>0</v>
      </c>
      <c r="J50" s="28">
        <v>0</v>
      </c>
      <c r="K50" s="25">
        <v>18.2</v>
      </c>
      <c r="L50" s="25">
        <v>2.3660000000000001</v>
      </c>
      <c r="M50" s="25">
        <v>20.565999999999999</v>
      </c>
      <c r="N50" s="37" t="str">
        <f>VLOOKUP(B50,[1]Sheet1!$B$3:$R$64,17,0)</f>
        <v>河北</v>
      </c>
      <c r="O50" s="113" t="s">
        <v>257</v>
      </c>
      <c r="P50" s="35"/>
      <c r="Q50" s="26"/>
    </row>
    <row r="51" spans="1:18" ht="21.75" customHeight="1">
      <c r="A51" s="29">
        <v>43</v>
      </c>
      <c r="B51" s="48" t="s">
        <v>161</v>
      </c>
      <c r="C51" s="49" t="s">
        <v>162</v>
      </c>
      <c r="D51" s="50"/>
      <c r="E51" s="50" t="s">
        <v>99</v>
      </c>
      <c r="F51" s="33">
        <v>15</v>
      </c>
      <c r="G51" s="33">
        <v>14.25</v>
      </c>
      <c r="H51" s="34">
        <v>0</v>
      </c>
      <c r="I51" s="28">
        <v>0</v>
      </c>
      <c r="J51" s="28">
        <v>0</v>
      </c>
      <c r="K51" s="25">
        <v>14.25</v>
      </c>
      <c r="L51" s="25">
        <v>1.8525</v>
      </c>
      <c r="M51" s="25">
        <v>16.102499999999999</v>
      </c>
      <c r="N51" s="37" t="str">
        <f>VLOOKUP(B51,[1]Sheet1!$B$3:$R$64,17,0)</f>
        <v>河北</v>
      </c>
      <c r="O51" s="113" t="s">
        <v>257</v>
      </c>
      <c r="P51" s="35"/>
      <c r="Q51" s="26"/>
    </row>
    <row r="52" spans="1:18" ht="21.75" customHeight="1">
      <c r="A52" s="29">
        <v>42</v>
      </c>
      <c r="B52" s="48" t="s">
        <v>163</v>
      </c>
      <c r="C52" s="49" t="s">
        <v>146</v>
      </c>
      <c r="D52" s="50"/>
      <c r="E52" s="50" t="s">
        <v>152</v>
      </c>
      <c r="F52" s="33">
        <v>0</v>
      </c>
      <c r="G52" s="33">
        <v>23.32</v>
      </c>
      <c r="H52" s="34">
        <v>0</v>
      </c>
      <c r="I52" s="28">
        <v>0</v>
      </c>
      <c r="J52" s="28">
        <v>0</v>
      </c>
      <c r="K52" s="25">
        <f t="shared" si="0"/>
        <v>23.32</v>
      </c>
      <c r="L52" s="25">
        <f t="shared" si="1"/>
        <v>3.0316000000000001</v>
      </c>
      <c r="M52" s="25">
        <f t="shared" si="2"/>
        <v>26.351600000000001</v>
      </c>
      <c r="N52" s="37" t="s">
        <v>30</v>
      </c>
      <c r="O52" s="113" t="s">
        <v>257</v>
      </c>
      <c r="P52" s="35"/>
      <c r="Q52" s="26"/>
    </row>
    <row r="53" spans="1:18" ht="21.75" customHeight="1">
      <c r="A53" s="29">
        <v>43</v>
      </c>
      <c r="B53" s="48" t="s">
        <v>164</v>
      </c>
      <c r="C53" s="49" t="s">
        <v>118</v>
      </c>
      <c r="D53" s="50"/>
      <c r="E53" s="50" t="s">
        <v>152</v>
      </c>
      <c r="F53" s="33">
        <v>0</v>
      </c>
      <c r="G53" s="33">
        <v>21.68</v>
      </c>
      <c r="H53" s="34">
        <v>0</v>
      </c>
      <c r="I53" s="28">
        <v>0</v>
      </c>
      <c r="J53" s="28">
        <v>0</v>
      </c>
      <c r="K53" s="25">
        <f t="shared" si="0"/>
        <v>21.68</v>
      </c>
      <c r="L53" s="25">
        <f t="shared" si="1"/>
        <v>2.8184</v>
      </c>
      <c r="M53" s="25">
        <f t="shared" si="2"/>
        <v>24.4984</v>
      </c>
      <c r="N53" s="37" t="s">
        <v>30</v>
      </c>
      <c r="O53" s="113" t="s">
        <v>257</v>
      </c>
      <c r="P53" s="35"/>
      <c r="Q53" s="26"/>
    </row>
    <row r="54" spans="1:18" ht="21.75" customHeight="1">
      <c r="A54" s="29">
        <v>44</v>
      </c>
      <c r="B54" s="48" t="s">
        <v>176</v>
      </c>
      <c r="C54" s="86" t="s">
        <v>177</v>
      </c>
      <c r="D54" s="35" t="s">
        <v>178</v>
      </c>
      <c r="E54" s="42" t="s">
        <v>99</v>
      </c>
      <c r="F54" s="76">
        <v>21.69</v>
      </c>
      <c r="G54" s="87">
        <v>22.22</v>
      </c>
      <c r="H54" s="77">
        <v>0</v>
      </c>
      <c r="I54" s="78">
        <v>0</v>
      </c>
      <c r="J54" s="78">
        <v>0</v>
      </c>
      <c r="K54" s="79">
        <f t="shared" si="0"/>
        <v>22.22</v>
      </c>
      <c r="L54" s="79">
        <f t="shared" si="1"/>
        <v>2.8885999999999998</v>
      </c>
      <c r="M54" s="79">
        <f t="shared" si="2"/>
        <v>25.108599999999999</v>
      </c>
      <c r="N54" s="37" t="s">
        <v>30</v>
      </c>
      <c r="O54" s="113" t="s">
        <v>257</v>
      </c>
      <c r="P54" s="35" t="s">
        <v>179</v>
      </c>
      <c r="Q54" s="26"/>
    </row>
    <row r="55" spans="1:18" ht="21.75" customHeight="1">
      <c r="A55" s="29">
        <v>45</v>
      </c>
      <c r="B55" s="48" t="s">
        <v>192</v>
      </c>
      <c r="C55" s="86" t="s">
        <v>180</v>
      </c>
      <c r="D55" s="35" t="s">
        <v>178</v>
      </c>
      <c r="E55" s="42" t="s">
        <v>99</v>
      </c>
      <c r="F55" s="76">
        <v>28.35</v>
      </c>
      <c r="G55" s="87">
        <v>24.13</v>
      </c>
      <c r="H55" s="77">
        <v>0</v>
      </c>
      <c r="I55" s="78">
        <v>0</v>
      </c>
      <c r="J55" s="78">
        <v>0</v>
      </c>
      <c r="K55" s="79">
        <f t="shared" si="0"/>
        <v>24.13</v>
      </c>
      <c r="L55" s="79">
        <f t="shared" si="1"/>
        <v>3.1368999999999998</v>
      </c>
      <c r="M55" s="79">
        <f t="shared" si="2"/>
        <v>27.2669</v>
      </c>
      <c r="N55" s="37" t="s">
        <v>30</v>
      </c>
      <c r="O55" s="113" t="s">
        <v>257</v>
      </c>
      <c r="P55" s="35" t="s">
        <v>179</v>
      </c>
      <c r="Q55" s="26"/>
    </row>
    <row r="56" spans="1:18" ht="21.75" customHeight="1">
      <c r="A56" s="29">
        <v>46</v>
      </c>
      <c r="B56" s="48" t="s">
        <v>181</v>
      </c>
      <c r="C56" s="86" t="s">
        <v>182</v>
      </c>
      <c r="D56" s="35" t="s">
        <v>178</v>
      </c>
      <c r="E56" s="80" t="s">
        <v>99</v>
      </c>
      <c r="F56" s="76">
        <v>70.566000000000003</v>
      </c>
      <c r="G56" s="81">
        <v>58.65</v>
      </c>
      <c r="H56" s="77">
        <v>0</v>
      </c>
      <c r="I56" s="78">
        <v>0</v>
      </c>
      <c r="J56" s="78">
        <v>0</v>
      </c>
      <c r="K56" s="79">
        <f t="shared" si="0"/>
        <v>58.65</v>
      </c>
      <c r="L56" s="79">
        <f t="shared" si="1"/>
        <v>7.6245000000000003</v>
      </c>
      <c r="M56" s="79">
        <f t="shared" si="2"/>
        <v>66.274500000000003</v>
      </c>
      <c r="N56" s="37" t="s">
        <v>30</v>
      </c>
      <c r="O56" s="113" t="s">
        <v>257</v>
      </c>
      <c r="P56" s="35"/>
      <c r="Q56" s="26"/>
    </row>
    <row r="57" spans="1:18" ht="21.75" customHeight="1">
      <c r="A57" s="29">
        <v>47</v>
      </c>
      <c r="B57" s="48" t="s">
        <v>193</v>
      </c>
      <c r="C57" s="86" t="s">
        <v>194</v>
      </c>
      <c r="D57" s="35" t="s">
        <v>178</v>
      </c>
      <c r="E57" s="82" t="s">
        <v>183</v>
      </c>
      <c r="F57" s="76">
        <v>70.566000000000003</v>
      </c>
      <c r="G57" s="81">
        <v>58.14</v>
      </c>
      <c r="H57" s="77">
        <v>0</v>
      </c>
      <c r="I57" s="78">
        <v>0</v>
      </c>
      <c r="J57" s="78">
        <v>0</v>
      </c>
      <c r="K57" s="79">
        <f t="shared" si="0"/>
        <v>58.14</v>
      </c>
      <c r="L57" s="79">
        <f t="shared" si="1"/>
        <v>7.5582000000000003</v>
      </c>
      <c r="M57" s="79">
        <f t="shared" si="2"/>
        <v>65.6982</v>
      </c>
      <c r="N57" s="37" t="s">
        <v>30</v>
      </c>
      <c r="O57" s="113" t="s">
        <v>257</v>
      </c>
      <c r="P57" s="35"/>
      <c r="Q57" s="26"/>
    </row>
    <row r="58" spans="1:18" ht="21.75" customHeight="1">
      <c r="A58" s="29">
        <v>48</v>
      </c>
      <c r="B58" s="39" t="s">
        <v>184</v>
      </c>
      <c r="C58" s="43" t="s">
        <v>118</v>
      </c>
      <c r="D58" s="83" t="s">
        <v>185</v>
      </c>
      <c r="E58" s="42" t="s">
        <v>99</v>
      </c>
      <c r="F58" s="81">
        <f>VLOOKUP(B58,[1]Sheet1!$B$3:$F$64,5,0)</f>
        <v>32.06</v>
      </c>
      <c r="G58" s="81">
        <f>VLOOKUP(B58,[1]Sheet1!$B$3:$H$64,7,0)</f>
        <v>25</v>
      </c>
      <c r="H58" s="77">
        <v>0</v>
      </c>
      <c r="I58" s="78">
        <v>0</v>
      </c>
      <c r="J58" s="78">
        <v>0</v>
      </c>
      <c r="K58" s="79">
        <f t="shared" si="0"/>
        <v>25</v>
      </c>
      <c r="L58" s="79">
        <f t="shared" si="1"/>
        <v>3.25</v>
      </c>
      <c r="M58" s="79">
        <f t="shared" si="2"/>
        <v>28.25</v>
      </c>
      <c r="N58" s="37" t="str">
        <f>VLOOKUP(B58,[1]Sheet1!$B$3:$R$64,17,0)</f>
        <v>长春</v>
      </c>
      <c r="O58" s="113" t="s">
        <v>257</v>
      </c>
      <c r="P58" s="35"/>
      <c r="Q58" s="26"/>
    </row>
    <row r="59" spans="1:18" ht="21.75" customHeight="1">
      <c r="A59" s="29">
        <v>49</v>
      </c>
      <c r="B59" s="39" t="s">
        <v>186</v>
      </c>
      <c r="C59" s="43" t="s">
        <v>146</v>
      </c>
      <c r="D59" s="83" t="s">
        <v>185</v>
      </c>
      <c r="E59" s="42" t="s">
        <v>99</v>
      </c>
      <c r="F59" s="81">
        <f>VLOOKUP(B59,[1]Sheet1!$B$3:$F$64,5,0)</f>
        <v>45.15</v>
      </c>
      <c r="G59" s="81">
        <f>VLOOKUP(B59,[1]Sheet1!$B$3:$H$64,7,0)</f>
        <v>33.5</v>
      </c>
      <c r="H59" s="77">
        <v>0</v>
      </c>
      <c r="I59" s="78">
        <v>0</v>
      </c>
      <c r="J59" s="78">
        <v>0</v>
      </c>
      <c r="K59" s="79">
        <f t="shared" si="0"/>
        <v>33.5</v>
      </c>
      <c r="L59" s="79">
        <f t="shared" si="1"/>
        <v>4.3550000000000004</v>
      </c>
      <c r="M59" s="79">
        <f t="shared" si="2"/>
        <v>37.855000000000004</v>
      </c>
      <c r="N59" s="37" t="str">
        <f>VLOOKUP(B59,[1]Sheet1!$B$3:$R$64,17,0)</f>
        <v>长春</v>
      </c>
      <c r="O59" s="113" t="s">
        <v>257</v>
      </c>
      <c r="P59" s="35"/>
      <c r="Q59" s="26"/>
    </row>
    <row r="60" spans="1:18" ht="21.75" customHeight="1">
      <c r="A60" s="29">
        <v>50</v>
      </c>
      <c r="B60" s="84" t="s">
        <v>187</v>
      </c>
      <c r="C60" s="85" t="s">
        <v>146</v>
      </c>
      <c r="D60" s="83" t="s">
        <v>185</v>
      </c>
      <c r="E60" s="80" t="s">
        <v>99</v>
      </c>
      <c r="F60" s="81">
        <f>VLOOKUP(B60,[1]Sheet1!$B$3:$F$64,5,0)</f>
        <v>37.25</v>
      </c>
      <c r="G60" s="81">
        <f>VLOOKUP(B60,[1]Sheet1!$B$3:$H$64,7,0)</f>
        <v>33.5</v>
      </c>
      <c r="H60" s="77">
        <v>0</v>
      </c>
      <c r="I60" s="78">
        <v>0</v>
      </c>
      <c r="J60" s="78">
        <v>0</v>
      </c>
      <c r="K60" s="79">
        <f t="shared" si="0"/>
        <v>33.5</v>
      </c>
      <c r="L60" s="79">
        <f t="shared" si="1"/>
        <v>4.3550000000000004</v>
      </c>
      <c r="M60" s="79">
        <f t="shared" si="2"/>
        <v>37.855000000000004</v>
      </c>
      <c r="N60" s="37" t="str">
        <f>VLOOKUP(B60,[1]Sheet1!$B$3:$R$64,17,0)</f>
        <v>河北</v>
      </c>
      <c r="O60" s="113" t="s">
        <v>257</v>
      </c>
      <c r="P60" s="35"/>
      <c r="Q60" s="26"/>
    </row>
    <row r="61" spans="1:18" ht="21.75" customHeight="1">
      <c r="A61" s="29">
        <v>51</v>
      </c>
      <c r="B61" s="39" t="s">
        <v>188</v>
      </c>
      <c r="C61" s="85" t="s">
        <v>118</v>
      </c>
      <c r="D61" s="83" t="s">
        <v>189</v>
      </c>
      <c r="E61" s="82" t="s">
        <v>190</v>
      </c>
      <c r="F61" s="81">
        <f>VLOOKUP(B61,[1]Sheet1!$B$3:$F$64,5,0)</f>
        <v>32.99</v>
      </c>
      <c r="G61" s="81">
        <f>VLOOKUP(B61,[1]Sheet1!$B$3:$H$64,7,0)</f>
        <v>25</v>
      </c>
      <c r="H61" s="77">
        <v>0</v>
      </c>
      <c r="I61" s="78">
        <v>0</v>
      </c>
      <c r="J61" s="78">
        <v>0</v>
      </c>
      <c r="K61" s="79">
        <f t="shared" si="0"/>
        <v>25</v>
      </c>
      <c r="L61" s="79">
        <f t="shared" si="1"/>
        <v>3.25</v>
      </c>
      <c r="M61" s="79">
        <f t="shared" si="2"/>
        <v>28.25</v>
      </c>
      <c r="N61" s="37" t="str">
        <f>VLOOKUP(B61,[1]Sheet1!$B$3:$R$64,17,0)</f>
        <v>福基</v>
      </c>
      <c r="O61" s="113" t="s">
        <v>257</v>
      </c>
      <c r="P61" s="35"/>
      <c r="Q61" s="26"/>
    </row>
    <row r="62" spans="1:18" ht="21.75" customHeight="1">
      <c r="A62" s="29">
        <v>52</v>
      </c>
      <c r="B62" s="39" t="s">
        <v>191</v>
      </c>
      <c r="C62" s="85" t="s">
        <v>146</v>
      </c>
      <c r="D62" s="83" t="s">
        <v>189</v>
      </c>
      <c r="E62" s="82" t="s">
        <v>190</v>
      </c>
      <c r="F62" s="81">
        <f>VLOOKUP(B62,[1]Sheet1!$B$3:$F$64,5,0)</f>
        <v>37.712000000000003</v>
      </c>
      <c r="G62" s="81">
        <f>VLOOKUP(B62,[1]Sheet1!$B$3:$H$64,7,0)</f>
        <v>33.5</v>
      </c>
      <c r="H62" s="77">
        <v>0</v>
      </c>
      <c r="I62" s="78">
        <v>0</v>
      </c>
      <c r="J62" s="78">
        <v>0</v>
      </c>
      <c r="K62" s="79">
        <f t="shared" si="0"/>
        <v>33.5</v>
      </c>
      <c r="L62" s="79">
        <f t="shared" si="1"/>
        <v>4.3550000000000004</v>
      </c>
      <c r="M62" s="79">
        <f t="shared" si="2"/>
        <v>37.855000000000004</v>
      </c>
      <c r="N62" s="37" t="str">
        <f>VLOOKUP(B62,[1]Sheet1!$B$3:$R$64,17,0)</f>
        <v>福基</v>
      </c>
      <c r="O62" s="113" t="s">
        <v>257</v>
      </c>
      <c r="P62" s="35"/>
      <c r="Q62" s="26"/>
    </row>
    <row r="63" spans="1:18" s="53" customFormat="1">
      <c r="A63" s="166" t="s">
        <v>165</v>
      </c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26"/>
      <c r="R63" s="52"/>
    </row>
    <row r="64" spans="1:18" s="53" customFormat="1">
      <c r="A64" s="167" t="s">
        <v>196</v>
      </c>
      <c r="B64" s="167"/>
      <c r="C64" s="167"/>
      <c r="D64" s="167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26"/>
      <c r="R64" s="52"/>
    </row>
    <row r="65" spans="1:18" s="53" customFormat="1">
      <c r="A65" s="166" t="s">
        <v>166</v>
      </c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26"/>
      <c r="R65" s="52"/>
    </row>
    <row r="66" spans="1:18" s="53" customFormat="1">
      <c r="A66" s="167" t="s">
        <v>167</v>
      </c>
      <c r="B66" s="167"/>
      <c r="C66" s="167"/>
      <c r="D66" s="167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26"/>
      <c r="R66" s="52"/>
    </row>
    <row r="67" spans="1:18" s="53" customFormat="1">
      <c r="A67" s="167" t="s">
        <v>168</v>
      </c>
      <c r="B67" s="167"/>
      <c r="C67" s="167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26"/>
      <c r="R67" s="52"/>
    </row>
    <row r="68" spans="1:18" s="53" customFormat="1">
      <c r="A68" s="167" t="s">
        <v>169</v>
      </c>
      <c r="B68" s="167"/>
      <c r="C68" s="167"/>
      <c r="D68" s="167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26"/>
      <c r="R68" s="52"/>
    </row>
    <row r="69" spans="1:18" s="53" customFormat="1">
      <c r="A69" s="168" t="s">
        <v>170</v>
      </c>
      <c r="B69" s="168"/>
      <c r="C69" s="168"/>
      <c r="D69" s="168"/>
      <c r="E69" s="168"/>
      <c r="F69" s="168"/>
      <c r="G69" s="168"/>
      <c r="H69" s="168"/>
      <c r="I69" s="168"/>
      <c r="J69" s="168"/>
      <c r="K69" s="168"/>
      <c r="L69" s="168"/>
      <c r="M69" s="168"/>
      <c r="N69" s="168"/>
      <c r="O69" s="168"/>
      <c r="P69" s="168"/>
      <c r="Q69" s="26"/>
      <c r="R69" s="52"/>
    </row>
    <row r="70" spans="1:18" s="53" customFormat="1" ht="23.25" customHeight="1">
      <c r="A70" s="54"/>
      <c r="B70" s="54"/>
      <c r="C70" s="54"/>
      <c r="D70" s="54"/>
      <c r="E70" s="54"/>
      <c r="F70" s="55"/>
      <c r="G70" s="55"/>
      <c r="H70" s="54"/>
      <c r="I70" s="54"/>
      <c r="J70" s="54"/>
      <c r="K70" s="54"/>
      <c r="L70" s="54"/>
      <c r="M70" s="54"/>
      <c r="N70" s="54"/>
      <c r="O70" s="54"/>
      <c r="P70" s="54"/>
      <c r="Q70" s="56"/>
      <c r="R70" s="52"/>
    </row>
    <row r="71" spans="1:18" s="53" customFormat="1">
      <c r="A71" s="57" t="s">
        <v>171</v>
      </c>
      <c r="B71" s="58"/>
      <c r="C71" s="59"/>
      <c r="D71" s="60"/>
      <c r="E71" s="60"/>
      <c r="F71" s="61"/>
      <c r="G71" s="61"/>
      <c r="H71" s="60" t="s">
        <v>172</v>
      </c>
      <c r="I71" s="62"/>
      <c r="J71" s="59"/>
      <c r="K71" s="63"/>
      <c r="L71" s="63"/>
      <c r="M71" s="63"/>
      <c r="N71" s="63"/>
      <c r="O71" s="63"/>
      <c r="P71" s="64"/>
      <c r="Q71" s="65"/>
      <c r="R71" s="52"/>
    </row>
    <row r="72" spans="1:18" s="53" customFormat="1">
      <c r="A72" s="59" t="s">
        <v>173</v>
      </c>
      <c r="B72" s="58"/>
      <c r="C72" s="59"/>
      <c r="D72" s="60"/>
      <c r="E72" s="60"/>
      <c r="F72" s="61"/>
      <c r="G72" s="61"/>
      <c r="H72" s="60" t="s">
        <v>61</v>
      </c>
      <c r="I72" s="59"/>
      <c r="J72" s="59"/>
      <c r="K72" s="63"/>
      <c r="L72" s="59"/>
      <c r="M72" s="59"/>
      <c r="N72" s="59"/>
      <c r="O72" s="59"/>
      <c r="P72" s="66"/>
      <c r="Q72" s="67"/>
      <c r="R72" s="52"/>
    </row>
    <row r="73" spans="1:18" s="53" customFormat="1">
      <c r="A73" s="59"/>
      <c r="B73" s="58"/>
      <c r="C73" s="59"/>
      <c r="D73" s="60"/>
      <c r="E73" s="60"/>
      <c r="F73" s="61"/>
      <c r="G73" s="61"/>
      <c r="H73" s="60"/>
      <c r="I73" s="59"/>
      <c r="J73" s="59"/>
      <c r="K73" s="63"/>
      <c r="L73" s="59"/>
      <c r="M73" s="59"/>
      <c r="N73" s="59"/>
      <c r="O73" s="59"/>
      <c r="P73" s="66"/>
      <c r="Q73" s="67"/>
      <c r="R73" s="52"/>
    </row>
    <row r="74" spans="1:18" s="53" customFormat="1">
      <c r="A74" s="57" t="s">
        <v>174</v>
      </c>
      <c r="B74" s="57"/>
      <c r="C74" s="68"/>
      <c r="D74" s="60"/>
      <c r="E74" s="60"/>
      <c r="F74" s="61"/>
      <c r="G74" s="61"/>
      <c r="H74" s="60" t="s">
        <v>62</v>
      </c>
      <c r="I74" s="57"/>
      <c r="J74" s="68"/>
      <c r="K74" s="63"/>
      <c r="L74" s="63"/>
      <c r="M74" s="63"/>
      <c r="N74" s="63"/>
      <c r="O74" s="63"/>
      <c r="P74" s="66"/>
      <c r="Q74" s="67"/>
      <c r="R74" s="52"/>
    </row>
    <row r="75" spans="1:18" s="53" customFormat="1" ht="14.25" customHeight="1">
      <c r="A75" s="63"/>
      <c r="B75" s="69" t="s">
        <v>175</v>
      </c>
      <c r="C75" s="63"/>
      <c r="D75" s="60"/>
      <c r="E75" s="60"/>
      <c r="F75" s="61"/>
      <c r="G75" s="61"/>
      <c r="H75" s="60"/>
      <c r="I75" s="63" t="s">
        <v>63</v>
      </c>
      <c r="J75" s="63"/>
      <c r="K75" s="63"/>
      <c r="L75" s="63"/>
      <c r="M75" s="63"/>
      <c r="N75" s="63"/>
      <c r="O75" s="63"/>
      <c r="P75" s="66"/>
      <c r="Q75" s="67"/>
      <c r="R75" s="52"/>
    </row>
    <row r="76" spans="1:18">
      <c r="B76" s="17"/>
    </row>
    <row r="77" spans="1:18">
      <c r="B77" s="17"/>
    </row>
    <row r="78" spans="1:18">
      <c r="B78" s="17"/>
    </row>
    <row r="79" spans="1:18">
      <c r="B79" s="17"/>
    </row>
    <row r="80" spans="1:18">
      <c r="B80" s="17"/>
    </row>
    <row r="81" spans="2:2">
      <c r="B81" s="17"/>
    </row>
    <row r="82" spans="2:2">
      <c r="B82" s="17"/>
    </row>
    <row r="83" spans="2:2">
      <c r="B83" s="17"/>
    </row>
    <row r="84" spans="2:2">
      <c r="B84" s="17"/>
    </row>
    <row r="85" spans="2:2">
      <c r="B85" s="17"/>
    </row>
    <row r="86" spans="2:2">
      <c r="B86" s="17"/>
    </row>
    <row r="87" spans="2:2">
      <c r="B87" s="17"/>
    </row>
    <row r="88" spans="2:2">
      <c r="B88" s="17"/>
    </row>
    <row r="89" spans="2:2">
      <c r="B89" s="17"/>
    </row>
    <row r="90" spans="2:2">
      <c r="B90" s="17"/>
    </row>
    <row r="91" spans="2:2">
      <c r="B91" s="17"/>
    </row>
    <row r="92" spans="2:2">
      <c r="B92" s="17"/>
    </row>
    <row r="93" spans="2:2">
      <c r="B93" s="17"/>
    </row>
    <row r="94" spans="2:2">
      <c r="B94" s="17"/>
    </row>
    <row r="95" spans="2:2">
      <c r="B95" s="17"/>
    </row>
    <row r="96" spans="2:2">
      <c r="B96" s="17"/>
    </row>
    <row r="97" spans="2:2">
      <c r="B97" s="17"/>
    </row>
  </sheetData>
  <mergeCells count="17">
    <mergeCell ref="A64:P64"/>
    <mergeCell ref="A1:P1"/>
    <mergeCell ref="A2:P2"/>
    <mergeCell ref="A3:P3"/>
    <mergeCell ref="A4:P4"/>
    <mergeCell ref="A5:P5"/>
    <mergeCell ref="A6:P6"/>
    <mergeCell ref="F7:G7"/>
    <mergeCell ref="H7:J7"/>
    <mergeCell ref="P7:P8"/>
    <mergeCell ref="K8:M8"/>
    <mergeCell ref="A63:P63"/>
    <mergeCell ref="A65:P65"/>
    <mergeCell ref="A66:P66"/>
    <mergeCell ref="A67:P67"/>
    <mergeCell ref="A68:P68"/>
    <mergeCell ref="A69:P69"/>
  </mergeCells>
  <phoneticPr fontId="1" type="noConversion"/>
  <conditionalFormatting sqref="D76:D1048576 D1:D7 I71:I75 D63:D70">
    <cfRule type="duplicateValues" dxfId="10" priority="9"/>
  </conditionalFormatting>
  <conditionalFormatting sqref="B18">
    <cfRule type="duplicateValues" dxfId="9" priority="7"/>
  </conditionalFormatting>
  <conditionalFormatting sqref="D18">
    <cfRule type="duplicateValues" dxfId="8" priority="8"/>
  </conditionalFormatting>
  <conditionalFormatting sqref="D45">
    <cfRule type="duplicateValues" dxfId="7" priority="6"/>
  </conditionalFormatting>
  <conditionalFormatting sqref="D46:D47">
    <cfRule type="duplicateValues" dxfId="6" priority="5"/>
  </conditionalFormatting>
  <conditionalFormatting sqref="D48">
    <cfRule type="duplicateValues" dxfId="5" priority="4"/>
  </conditionalFormatting>
  <conditionalFormatting sqref="D8">
    <cfRule type="duplicateValues" dxfId="4" priority="3"/>
  </conditionalFormatting>
  <conditionalFormatting sqref="D16">
    <cfRule type="duplicateValues" dxfId="3" priority="10"/>
  </conditionalFormatting>
  <conditionalFormatting sqref="B58:B62">
    <cfRule type="duplicateValues" dxfId="2" priority="2"/>
  </conditionalFormatting>
  <conditionalFormatting sqref="B54:C57">
    <cfRule type="duplicateValues" dxfId="1" priority="1"/>
  </conditionalFormatting>
  <conditionalFormatting sqref="B9:B53">
    <cfRule type="duplicateValues" dxfId="0" priority="1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Sheet4</vt:lpstr>
      <vt:lpstr>Sheet1</vt:lpstr>
      <vt:lpstr>派特价格协议</vt:lpstr>
      <vt:lpstr>航凌价格协议</vt:lpstr>
      <vt:lpstr>华夏电子价格协议</vt:lpstr>
      <vt:lpstr>德邦价格协议</vt:lpstr>
      <vt:lpstr>方舟价格协议</vt:lpstr>
      <vt:lpstr>美好价格协议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2025-04-09T01:36:28Z</dcterms:created>
  <dcterms:modified xsi:type="dcterms:W3CDTF">2025-04-25T09:34:36Z</dcterms:modified>
</cp:coreProperties>
</file>